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CB834760-02B9-4EE0-A8EE-1AAE5203BF06}"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31" i="47" l="1"/>
  <c r="V31" i="48"/>
  <c r="R66" i="8"/>
  <c r="P66" i="8"/>
  <c r="N66" i="8"/>
  <c r="R65" i="8"/>
  <c r="P65" i="8"/>
  <c r="N65" i="8"/>
  <c r="R64" i="8"/>
  <c r="P64" i="8"/>
  <c r="N64" i="8"/>
  <c r="R63" i="8"/>
  <c r="P63" i="8"/>
  <c r="N63" i="8"/>
  <c r="R62" i="8"/>
  <c r="P62" i="8"/>
  <c r="N62" i="8"/>
  <c r="R61" i="8"/>
  <c r="P61" i="8"/>
  <c r="N61" i="8"/>
  <c r="R60" i="8"/>
  <c r="N60" i="8"/>
  <c r="R59" i="8"/>
  <c r="P59" i="8"/>
  <c r="N59" i="8"/>
  <c r="R58" i="8"/>
  <c r="P58" i="8"/>
  <c r="N58" i="8"/>
  <c r="R57" i="8"/>
  <c r="N57" i="8"/>
  <c r="R56" i="8"/>
  <c r="N56" i="8"/>
  <c r="R55" i="8"/>
  <c r="N55" i="8"/>
  <c r="R54" i="8"/>
  <c r="N54" i="8"/>
  <c r="R53" i="8"/>
  <c r="P53" i="8"/>
  <c r="N53" i="8"/>
  <c r="R52" i="8"/>
  <c r="P52" i="8"/>
  <c r="N52" i="8"/>
  <c r="R51" i="8"/>
  <c r="N51" i="8"/>
  <c r="R50" i="8"/>
  <c r="P50" i="8"/>
  <c r="N50" i="8"/>
  <c r="R49" i="8"/>
  <c r="P49" i="8"/>
  <c r="N49" i="8"/>
  <c r="R48" i="8"/>
  <c r="N48" i="8"/>
  <c r="R47" i="8"/>
  <c r="N47" i="8"/>
  <c r="R46" i="8"/>
  <c r="N46" i="8"/>
  <c r="R45" i="8"/>
  <c r="P45" i="8"/>
  <c r="N45" i="8"/>
  <c r="R44" i="8"/>
  <c r="P44" i="8"/>
  <c r="N44" i="8"/>
  <c r="R43" i="8"/>
  <c r="P43" i="8"/>
  <c r="N43" i="8"/>
  <c r="R42" i="8"/>
  <c r="P42" i="8"/>
  <c r="N42" i="8"/>
  <c r="R41" i="8"/>
  <c r="P41" i="8"/>
  <c r="N41" i="8"/>
  <c r="R40" i="8"/>
  <c r="P40" i="8"/>
  <c r="N40" i="8"/>
  <c r="R39" i="8"/>
  <c r="P39" i="8"/>
  <c r="N39" i="8"/>
  <c r="R38" i="8"/>
  <c r="R37" i="8"/>
  <c r="P37" i="8"/>
  <c r="N37" i="8"/>
  <c r="R36" i="8"/>
  <c r="P36" i="8"/>
  <c r="N36" i="8"/>
  <c r="R35" i="8"/>
  <c r="P35" i="8"/>
  <c r="N35" i="8"/>
  <c r="R34" i="8"/>
  <c r="P34" i="8"/>
  <c r="N34" i="8"/>
  <c r="R33" i="8"/>
  <c r="P33" i="8"/>
  <c r="N33" i="8"/>
  <c r="R32" i="8"/>
  <c r="P32" i="8"/>
  <c r="N32" i="8"/>
  <c r="R31" i="8"/>
  <c r="P31" i="8"/>
  <c r="N31" i="8"/>
  <c r="R30" i="8"/>
  <c r="P30" i="8"/>
  <c r="N30" i="8"/>
  <c r="R29" i="8"/>
  <c r="P29" i="8"/>
  <c r="N29" i="8"/>
  <c r="R28" i="8"/>
  <c r="R27" i="8"/>
  <c r="P27" i="8"/>
  <c r="N27" i="8"/>
  <c r="R26" i="8"/>
  <c r="N26" i="8"/>
  <c r="R25" i="8"/>
  <c r="P25" i="8"/>
  <c r="N25" i="8"/>
  <c r="R24" i="8"/>
  <c r="P24" i="8"/>
  <c r="N24" i="8"/>
  <c r="R23" i="8"/>
  <c r="N23" i="8"/>
  <c r="R22" i="8"/>
  <c r="P22" i="8"/>
  <c r="N22" i="8"/>
  <c r="R21" i="8"/>
  <c r="P21" i="8"/>
  <c r="N21" i="8"/>
  <c r="R20" i="8"/>
  <c r="P20" i="8"/>
  <c r="N20" i="8"/>
  <c r="R19" i="8"/>
  <c r="P19" i="8"/>
  <c r="N19" i="8"/>
  <c r="R18" i="8"/>
  <c r="P18" i="8"/>
  <c r="N18" i="8"/>
  <c r="R17" i="8"/>
  <c r="P17" i="8"/>
  <c r="N17" i="8"/>
  <c r="R16" i="8"/>
  <c r="P16" i="8"/>
  <c r="N16" i="8"/>
  <c r="R15" i="8"/>
  <c r="P15" i="8"/>
  <c r="N15" i="8"/>
  <c r="R14" i="8"/>
  <c r="N14" i="8"/>
  <c r="R13" i="8"/>
  <c r="N13" i="8"/>
  <c r="R12" i="8"/>
  <c r="P12" i="8"/>
  <c r="N12" i="8"/>
  <c r="R11" i="8"/>
  <c r="P11" i="8"/>
  <c r="N11" i="8"/>
  <c r="R10" i="8"/>
  <c r="P10" i="8"/>
  <c r="N10" i="8"/>
  <c r="R9" i="8"/>
  <c r="P9" i="8"/>
  <c r="N9" i="8"/>
  <c r="R63" i="7"/>
  <c r="P63" i="7"/>
  <c r="N63" i="7"/>
  <c r="L63" i="7"/>
  <c r="R62" i="7"/>
  <c r="P62" i="7"/>
  <c r="N62" i="7"/>
  <c r="L62" i="7"/>
  <c r="R61" i="7"/>
  <c r="P61" i="7"/>
  <c r="N61" i="7"/>
  <c r="L61" i="7"/>
  <c r="R60" i="7"/>
  <c r="P60" i="7"/>
  <c r="N60" i="7"/>
  <c r="L60" i="7"/>
  <c r="R59" i="7"/>
  <c r="N59" i="7"/>
  <c r="L59" i="7"/>
  <c r="R58" i="7"/>
  <c r="N58" i="7"/>
  <c r="L58" i="7"/>
  <c r="R57" i="7"/>
  <c r="P57" i="7"/>
  <c r="N57" i="7"/>
  <c r="L57" i="7"/>
  <c r="R56" i="7"/>
  <c r="P56" i="7"/>
  <c r="N56" i="7"/>
  <c r="L56" i="7"/>
  <c r="R55" i="7"/>
  <c r="N55" i="7"/>
  <c r="L55" i="7"/>
  <c r="R54" i="7"/>
  <c r="N54" i="7"/>
  <c r="L54" i="7"/>
  <c r="R53" i="7"/>
  <c r="N53" i="7"/>
  <c r="L53" i="7"/>
  <c r="R52" i="7"/>
  <c r="P52" i="7"/>
  <c r="N52" i="7"/>
  <c r="L52" i="7"/>
  <c r="R51" i="7"/>
  <c r="P51" i="7"/>
  <c r="N51" i="7"/>
  <c r="L51" i="7"/>
  <c r="R50" i="7"/>
  <c r="N50" i="7"/>
  <c r="L50" i="7"/>
  <c r="R49" i="7"/>
  <c r="P49" i="7"/>
  <c r="N49" i="7"/>
  <c r="L49" i="7"/>
  <c r="R48" i="7"/>
  <c r="N48" i="7"/>
  <c r="L48" i="7"/>
  <c r="R47" i="7"/>
  <c r="N47" i="7"/>
  <c r="L47" i="7"/>
  <c r="R46" i="7"/>
  <c r="N46" i="7"/>
  <c r="L46" i="7"/>
  <c r="R45" i="7"/>
  <c r="P45" i="7"/>
  <c r="N45" i="7"/>
  <c r="L45" i="7"/>
  <c r="R44" i="7"/>
  <c r="P44" i="7"/>
  <c r="N44" i="7"/>
  <c r="L44" i="7"/>
  <c r="R43" i="7"/>
  <c r="P43" i="7"/>
  <c r="N43" i="7"/>
  <c r="L43" i="7"/>
  <c r="R42" i="7"/>
  <c r="P42" i="7"/>
  <c r="N42" i="7"/>
  <c r="L42" i="7"/>
  <c r="R41" i="7"/>
  <c r="P41" i="7"/>
  <c r="N41" i="7"/>
  <c r="L41" i="7"/>
  <c r="R40" i="7"/>
  <c r="P40" i="7"/>
  <c r="N40" i="7"/>
  <c r="L40" i="7"/>
  <c r="R39" i="7"/>
  <c r="P39" i="7"/>
  <c r="N39" i="7"/>
  <c r="L39" i="7"/>
  <c r="R38" i="7"/>
  <c r="L38" i="7"/>
  <c r="R37" i="7"/>
  <c r="P37" i="7"/>
  <c r="N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L28" i="7"/>
  <c r="R27" i="7"/>
  <c r="P27" i="7"/>
  <c r="N27" i="7"/>
  <c r="L27" i="7"/>
  <c r="R26" i="7"/>
  <c r="N26" i="7"/>
  <c r="L26" i="7"/>
  <c r="R25" i="7"/>
  <c r="P25" i="7"/>
  <c r="N25" i="7"/>
  <c r="L25" i="7"/>
  <c r="R24" i="7"/>
  <c r="P24" i="7"/>
  <c r="N24" i="7"/>
  <c r="L24" i="7"/>
  <c r="R23" i="7"/>
  <c r="N23" i="7"/>
  <c r="L23" i="7"/>
  <c r="R22" i="7"/>
  <c r="P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N14" i="7"/>
  <c r="L14" i="7"/>
  <c r="R13" i="7"/>
  <c r="N13" i="7"/>
  <c r="L13" i="7"/>
  <c r="R12" i="7"/>
  <c r="P12" i="7"/>
  <c r="N12" i="7"/>
  <c r="L12" i="7"/>
  <c r="R11" i="7"/>
  <c r="P11" i="7"/>
  <c r="N11" i="7"/>
  <c r="L11" i="7"/>
  <c r="R10" i="7"/>
  <c r="P10" i="7"/>
  <c r="N10" i="7"/>
  <c r="L10" i="7"/>
  <c r="R9" i="7"/>
  <c r="P9" i="7"/>
  <c r="N9" i="7"/>
  <c r="L9" i="7"/>
  <c r="R8" i="7"/>
  <c r="P8" i="7"/>
  <c r="N8" i="7"/>
  <c r="L8" i="7"/>
  <c r="N64" i="7"/>
  <c r="P64" i="7"/>
  <c r="R64" i="7"/>
  <c r="R32" i="27"/>
  <c r="P32" i="27"/>
  <c r="N32" i="27"/>
  <c r="L32" i="27"/>
  <c r="J32" i="27"/>
  <c r="H32" i="27"/>
  <c r="F32" i="27"/>
  <c r="R31" i="27"/>
  <c r="J31" i="27"/>
  <c r="H31" i="27"/>
  <c r="F31" i="27"/>
  <c r="R30" i="27"/>
  <c r="P30" i="27"/>
  <c r="N30" i="27"/>
  <c r="L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L22" i="27"/>
  <c r="J22" i="27"/>
  <c r="H22" i="27"/>
  <c r="F22" i="27"/>
  <c r="R21" i="27"/>
  <c r="N21" i="27"/>
  <c r="L21" i="27"/>
  <c r="J21" i="27"/>
  <c r="H21" i="27"/>
  <c r="F21" i="27"/>
  <c r="R20" i="27"/>
  <c r="P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2" i="28"/>
  <c r="P32" i="28"/>
  <c r="N32" i="28"/>
  <c r="L32" i="28"/>
  <c r="J32" i="28"/>
  <c r="H32" i="28"/>
  <c r="R31" i="28"/>
  <c r="J31" i="28"/>
  <c r="H31" i="28"/>
  <c r="R30" i="28"/>
  <c r="P30" i="28"/>
  <c r="N30" i="28"/>
  <c r="L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L22" i="28"/>
  <c r="J22" i="28"/>
  <c r="H22" i="28"/>
  <c r="R21" i="28"/>
  <c r="N21" i="28"/>
  <c r="L21" i="28"/>
  <c r="J21" i="28"/>
  <c r="H21" i="28"/>
  <c r="R20" i="28"/>
  <c r="P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N20" i="31"/>
  <c r="L19" i="31"/>
  <c r="L21" i="31"/>
  <c r="L28" i="31"/>
  <c r="L27" i="31"/>
  <c r="L37" i="4"/>
  <c r="J37" i="4"/>
  <c r="P26" i="4"/>
  <c r="N26" i="4"/>
  <c r="N11" i="4"/>
  <c r="L11" i="4"/>
  <c r="N10" i="4"/>
  <c r="L10" i="4"/>
  <c r="L33" i="2"/>
  <c r="J33" i="2"/>
  <c r="P22" i="2"/>
  <c r="N22"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3" i="7"/>
  <c r="S15" i="7"/>
  <c r="S17" i="7"/>
  <c r="O8" i="7"/>
  <c r="O10" i="7"/>
  <c r="O11" i="7"/>
  <c r="O12" i="7"/>
  <c r="O13" i="7"/>
  <c r="O14" i="7"/>
  <c r="O15" i="7"/>
  <c r="O16" i="7"/>
  <c r="O17" i="7"/>
  <c r="O18" i="7"/>
  <c r="O19" i="7"/>
  <c r="O20" i="7"/>
  <c r="O21" i="7"/>
  <c r="S8" i="7"/>
  <c r="S10" i="7"/>
  <c r="S12" i="7"/>
  <c r="S14" i="7"/>
  <c r="S16" i="7"/>
  <c r="S18" i="7"/>
  <c r="S19" i="7"/>
  <c r="S20" i="7"/>
  <c r="O9" i="7"/>
  <c r="Q8" i="7"/>
  <c r="Q9" i="7"/>
  <c r="Q10" i="7"/>
  <c r="Q11" i="7"/>
  <c r="Q12" i="7"/>
  <c r="Q15" i="7"/>
  <c r="Q16" i="7"/>
  <c r="Q17" i="7"/>
  <c r="Q18" i="7"/>
  <c r="Q19" i="7"/>
  <c r="Q20" i="7"/>
  <c r="O23" i="7"/>
  <c r="O26" i="7"/>
  <c r="O27" i="7"/>
  <c r="O29" i="7"/>
  <c r="O30" i="7"/>
  <c r="O31" i="7"/>
  <c r="O34" i="7"/>
  <c r="O35" i="7"/>
  <c r="O36" i="7"/>
  <c r="O37" i="7"/>
  <c r="O39" i="7"/>
  <c r="O40" i="7"/>
  <c r="O41" i="7"/>
  <c r="O42" i="7"/>
  <c r="O43" i="7"/>
  <c r="O44" i="7"/>
  <c r="O45" i="7"/>
  <c r="O46" i="7"/>
  <c r="O47" i="7"/>
  <c r="O48" i="7"/>
  <c r="O49" i="7"/>
  <c r="O50" i="7"/>
  <c r="O51" i="7"/>
  <c r="O52" i="7"/>
  <c r="O53" i="7"/>
  <c r="O54" i="7"/>
  <c r="O55" i="7"/>
  <c r="O56" i="7"/>
  <c r="O57" i="7"/>
  <c r="O58" i="7"/>
  <c r="O59" i="7"/>
  <c r="O60" i="7"/>
  <c r="O61" i="7"/>
  <c r="O62" i="7"/>
  <c r="O63" i="7"/>
  <c r="O24" i="7"/>
  <c r="O33" i="7"/>
  <c r="Q21" i="7"/>
  <c r="Q22" i="7"/>
  <c r="Q24" i="7"/>
  <c r="Q25" i="7"/>
  <c r="Q27" i="7"/>
  <c r="Q29" i="7"/>
  <c r="Q30" i="7"/>
  <c r="Q31" i="7"/>
  <c r="Q32" i="7"/>
  <c r="Q33" i="7"/>
  <c r="Q34" i="7"/>
  <c r="Q35" i="7"/>
  <c r="Q36" i="7"/>
  <c r="Q37" i="7"/>
  <c r="Q39" i="7"/>
  <c r="Q40" i="7"/>
  <c r="Q41" i="7"/>
  <c r="Q42" i="7"/>
  <c r="Q43" i="7"/>
  <c r="Q44" i="7"/>
  <c r="Q45" i="7"/>
  <c r="Q49" i="7"/>
  <c r="Q51" i="7"/>
  <c r="Q52" i="7"/>
  <c r="Q56" i="7"/>
  <c r="Q57" i="7"/>
  <c r="Q60" i="7"/>
  <c r="Q61" i="7"/>
  <c r="Q62" i="7"/>
  <c r="Q63" i="7"/>
  <c r="O22" i="7"/>
  <c r="O25" i="7"/>
  <c r="O32"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4" i="7"/>
  <c r="M9" i="7" s="1"/>
  <c r="J64" i="7"/>
  <c r="H64" i="7"/>
  <c r="F64" i="7"/>
  <c r="J63" i="7"/>
  <c r="H63" i="7"/>
  <c r="F63" i="7"/>
  <c r="J62" i="7"/>
  <c r="H62" i="7"/>
  <c r="F62" i="7"/>
  <c r="J61" i="7"/>
  <c r="H61" i="7"/>
  <c r="F61" i="7"/>
  <c r="J59" i="7"/>
  <c r="H59" i="7"/>
  <c r="F59"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60" i="7"/>
  <c r="H60" i="7"/>
  <c r="F60" i="7"/>
  <c r="J39" i="7"/>
  <c r="H39" i="7"/>
  <c r="F3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6" i="8"/>
  <c r="J66" i="8"/>
  <c r="H66" i="8"/>
  <c r="F66" i="8"/>
  <c r="L65" i="8"/>
  <c r="J65" i="8"/>
  <c r="H65" i="8"/>
  <c r="F65" i="8"/>
  <c r="L64" i="8"/>
  <c r="J64" i="8"/>
  <c r="H64" i="8"/>
  <c r="F64" i="8"/>
  <c r="L63" i="8"/>
  <c r="J63" i="8"/>
  <c r="H63" i="8"/>
  <c r="F63" i="8"/>
  <c r="L62" i="8"/>
  <c r="J62" i="8"/>
  <c r="H62" i="8"/>
  <c r="F62" i="8"/>
  <c r="L60" i="8"/>
  <c r="J60" i="8"/>
  <c r="H60" i="8"/>
  <c r="F60"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61" i="8"/>
  <c r="J61" i="8"/>
  <c r="H61" i="8"/>
  <c r="F61" i="8"/>
  <c r="L39" i="8"/>
  <c r="J39" i="8"/>
  <c r="H39" i="8"/>
  <c r="F39"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7" i="22"/>
  <c r="L27"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5" i="7"/>
  <c r="M23" i="7"/>
  <c r="M29" i="7"/>
  <c r="M47" i="7"/>
  <c r="M60" i="7"/>
  <c r="M21" i="7"/>
  <c r="M36" i="7"/>
  <c r="M51" i="7"/>
  <c r="M61" i="7"/>
  <c r="M16" i="7"/>
  <c r="M25" i="7"/>
  <c r="M42" i="7"/>
  <c r="M37" i="7"/>
  <c r="M12" i="7"/>
  <c r="M62" i="7"/>
  <c r="M54" i="7"/>
  <c r="M44" i="7"/>
  <c r="M33" i="7"/>
  <c r="M22" i="7"/>
  <c r="M58" i="7"/>
  <c r="M50" i="7"/>
  <c r="M38" i="7"/>
  <c r="M26" i="7"/>
  <c r="M46" i="7"/>
  <c r="M34" i="7"/>
  <c r="M19" i="7"/>
  <c r="M20" i="7"/>
  <c r="M15" i="7"/>
  <c r="M11" i="7"/>
  <c r="M59" i="7"/>
  <c r="M52" i="7"/>
  <c r="M41" i="7"/>
  <c r="M30" i="7"/>
  <c r="M56" i="7"/>
  <c r="M48" i="7"/>
  <c r="M35" i="7"/>
  <c r="M24" i="7"/>
  <c r="M43" i="7"/>
  <c r="M31" i="7"/>
  <c r="M18" i="7"/>
  <c r="M14" i="7"/>
  <c r="M10" i="7"/>
  <c r="M57" i="7"/>
  <c r="M49" i="7"/>
  <c r="M39" i="7"/>
  <c r="M28" i="7"/>
  <c r="M63" i="7"/>
  <c r="M53" i="7"/>
  <c r="M45" i="7"/>
  <c r="M32" i="7"/>
  <c r="M40" i="7"/>
  <c r="M27" i="7"/>
  <c r="M8" i="7"/>
  <c r="M17" i="7"/>
  <c r="M13"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1"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7" i="4"/>
  <c r="J11" i="4"/>
  <c r="J10" i="4"/>
  <c r="H33" i="2"/>
  <c r="J9" i="2"/>
  <c r="H27" i="61"/>
  <c r="H26" i="61"/>
  <c r="J24" i="61"/>
  <c r="J24" i="60"/>
  <c r="H39" i="56"/>
  <c r="H25" i="56"/>
  <c r="H20" i="56"/>
  <c r="F23" i="24"/>
  <c r="F21" i="30"/>
  <c r="F19" i="30"/>
  <c r="J28" i="31"/>
  <c r="J19" i="31"/>
  <c r="J28"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W31" i="48" s="1"/>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6" i="8"/>
  <c r="C66" i="8"/>
  <c r="B66" i="8"/>
  <c r="D65" i="8"/>
  <c r="C65" i="8"/>
  <c r="B65" i="8"/>
  <c r="D64" i="8"/>
  <c r="C64" i="8"/>
  <c r="B64" i="8"/>
  <c r="D63" i="8"/>
  <c r="C63" i="8"/>
  <c r="B63" i="8"/>
  <c r="D62" i="8"/>
  <c r="C62" i="8"/>
  <c r="B62"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61" i="8"/>
  <c r="C61" i="8"/>
  <c r="B61" i="8"/>
  <c r="D39" i="8"/>
  <c r="C39" i="8"/>
  <c r="B39" i="8"/>
  <c r="D38" i="8"/>
  <c r="C38" i="8"/>
  <c r="B38" i="8"/>
  <c r="D37" i="8"/>
  <c r="C37" i="8"/>
  <c r="B37"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6" i="8"/>
  <c r="C36" i="8"/>
  <c r="B36"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4" i="7"/>
  <c r="C64" i="7"/>
  <c r="B64" i="7"/>
  <c r="D63" i="7"/>
  <c r="C63" i="7"/>
  <c r="B63" i="7"/>
  <c r="D62" i="7"/>
  <c r="C62" i="7"/>
  <c r="B62" i="7"/>
  <c r="D61" i="7"/>
  <c r="C61" i="7"/>
  <c r="B61"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60" i="7"/>
  <c r="C60" i="7"/>
  <c r="B60" i="7"/>
  <c r="D39" i="7"/>
  <c r="C39" i="7"/>
  <c r="B39" i="7"/>
  <c r="D38" i="7"/>
  <c r="C38" i="7"/>
  <c r="B38" i="7"/>
  <c r="D37" i="7"/>
  <c r="C37" i="7"/>
  <c r="B37"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6" i="7"/>
  <c r="C36" i="7"/>
  <c r="B36"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D32" i="27"/>
  <c r="C32" i="27"/>
  <c r="B32" i="27"/>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2" i="28"/>
  <c r="D32" i="28"/>
  <c r="C32" i="28"/>
  <c r="B32" i="28"/>
  <c r="D31" i="28"/>
  <c r="C31" i="28"/>
  <c r="B31" i="28"/>
  <c r="F30"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3" i="28" l="1"/>
  <c r="O21" i="28"/>
  <c r="O11" i="28"/>
  <c r="O19" i="28"/>
  <c r="O9" i="28"/>
  <c r="O17" i="28"/>
  <c r="O15" i="28"/>
  <c r="O27" i="28"/>
  <c r="O14" i="28"/>
  <c r="O28" i="28"/>
  <c r="O25" i="28"/>
  <c r="O12" i="28"/>
  <c r="O20" i="28"/>
  <c r="O26" i="28"/>
  <c r="O32" i="28"/>
  <c r="O23" i="28"/>
  <c r="O10" i="28"/>
  <c r="O18" i="28"/>
  <c r="O24" i="28"/>
  <c r="O29" i="28"/>
  <c r="O16" i="28"/>
  <c r="O30" i="28"/>
  <c r="M28" i="27"/>
  <c r="M18" i="27"/>
  <c r="M23" i="27"/>
  <c r="M21" i="27"/>
  <c r="M26" i="27"/>
  <c r="M12" i="27"/>
  <c r="M19" i="27"/>
  <c r="M24" i="27"/>
  <c r="M14" i="27"/>
  <c r="M17" i="27"/>
  <c r="M29" i="27"/>
  <c r="M15" i="27"/>
  <c r="M22" i="27"/>
  <c r="M10" i="27"/>
  <c r="M13" i="27"/>
  <c r="M20" i="27"/>
  <c r="M25" i="27"/>
  <c r="M11" i="27"/>
  <c r="M27" i="27"/>
  <c r="M32" i="27"/>
  <c r="M9" i="27"/>
  <c r="M30" i="27"/>
  <c r="M16"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6" i="28"/>
  <c r="I28" i="28"/>
  <c r="I11" i="28"/>
  <c r="I19" i="28"/>
  <c r="I23" i="28"/>
  <c r="I31" i="28"/>
  <c r="I12" i="28"/>
  <c r="I20" i="28"/>
  <c r="I24" i="28"/>
  <c r="I9" i="28"/>
  <c r="I17" i="28"/>
  <c r="I29" i="28"/>
  <c r="I10" i="28"/>
  <c r="I18" i="28"/>
  <c r="I15" i="28"/>
  <c r="I32" i="28"/>
  <c r="I27" i="28"/>
  <c r="I16" i="28"/>
  <c r="I30" i="28"/>
  <c r="I13" i="28"/>
  <c r="I21" i="28"/>
  <c r="I22" i="28"/>
  <c r="I25" i="28"/>
  <c r="I14" i="28"/>
  <c r="Q24" i="28"/>
  <c r="Q30" i="28"/>
  <c r="Q13" i="28"/>
  <c r="Q25" i="28"/>
  <c r="Q14" i="28"/>
  <c r="Q28" i="28"/>
  <c r="Q11" i="28"/>
  <c r="Q19" i="28"/>
  <c r="Q23" i="28"/>
  <c r="Q12" i="28"/>
  <c r="Q20" i="28"/>
  <c r="Q9" i="28"/>
  <c r="Q17" i="28"/>
  <c r="Q29" i="28"/>
  <c r="Q10" i="28"/>
  <c r="Q18" i="28"/>
  <c r="Q26" i="28"/>
  <c r="Q15" i="28"/>
  <c r="Q32" i="28"/>
  <c r="Q27" i="28"/>
  <c r="Q16" i="28"/>
  <c r="G12" i="27"/>
  <c r="G28" i="27"/>
  <c r="G10" i="27"/>
  <c r="G31" i="27"/>
  <c r="G17" i="27"/>
  <c r="G29" i="27"/>
  <c r="G19" i="27"/>
  <c r="G24" i="27"/>
  <c r="G27" i="27"/>
  <c r="G32" i="27"/>
  <c r="G13" i="27"/>
  <c r="G20" i="27"/>
  <c r="G25" i="27"/>
  <c r="G15" i="27"/>
  <c r="G22" i="27"/>
  <c r="G18" i="27"/>
  <c r="G23" i="27"/>
  <c r="G9" i="27"/>
  <c r="G30" i="27"/>
  <c r="G16" i="27"/>
  <c r="G11" i="27"/>
  <c r="G14" i="27"/>
  <c r="G21" i="27"/>
  <c r="G26" i="27"/>
  <c r="O16" i="27"/>
  <c r="O11" i="27"/>
  <c r="O14" i="27"/>
  <c r="O21" i="27"/>
  <c r="O26" i="27"/>
  <c r="O12" i="27"/>
  <c r="O28" i="27"/>
  <c r="O10" i="27"/>
  <c r="O17" i="27"/>
  <c r="O29" i="27"/>
  <c r="O19" i="27"/>
  <c r="O24" i="27"/>
  <c r="O27" i="27"/>
  <c r="O32" i="27"/>
  <c r="O13" i="27"/>
  <c r="O20" i="27"/>
  <c r="O25" i="27"/>
  <c r="O15" i="27"/>
  <c r="O18" i="27"/>
  <c r="O23" i="27"/>
  <c r="O9" i="27"/>
  <c r="O30" i="27"/>
  <c r="O9" i="8"/>
  <c r="O10" i="8"/>
  <c r="O12" i="8"/>
  <c r="O23" i="8"/>
  <c r="O35" i="8"/>
  <c r="O19" i="8"/>
  <c r="O31" i="8"/>
  <c r="O47" i="8"/>
  <c r="O15" i="8"/>
  <c r="O43" i="8"/>
  <c r="O55" i="8"/>
  <c r="O11" i="8"/>
  <c r="O27" i="8"/>
  <c r="O39" i="8"/>
  <c r="O59" i="8"/>
  <c r="O16" i="8"/>
  <c r="O32" i="8"/>
  <c r="O14" i="8"/>
  <c r="O26" i="8"/>
  <c r="O50" i="8"/>
  <c r="O58" i="8"/>
  <c r="O21" i="8"/>
  <c r="O33" i="8"/>
  <c r="O45" i="8"/>
  <c r="O36" i="8"/>
  <c r="O44" i="8"/>
  <c r="O51" i="8"/>
  <c r="O63" i="8"/>
  <c r="O20" i="8"/>
  <c r="O40" i="8"/>
  <c r="O17" i="8"/>
  <c r="O29" i="8"/>
  <c r="O41" i="8"/>
  <c r="O53" i="8"/>
  <c r="O65" i="8"/>
  <c r="O56" i="8"/>
  <c r="O24" i="8"/>
  <c r="O22" i="8"/>
  <c r="O34" i="8"/>
  <c r="O46" i="8"/>
  <c r="O54" i="8"/>
  <c r="O66" i="8"/>
  <c r="O49" i="8"/>
  <c r="O61" i="8"/>
  <c r="O52" i="8"/>
  <c r="O64" i="8"/>
  <c r="O18" i="8"/>
  <c r="O30" i="8"/>
  <c r="O42" i="8"/>
  <c r="O62" i="8"/>
  <c r="O13" i="8"/>
  <c r="O25" i="8"/>
  <c r="O37" i="8"/>
  <c r="O57" i="8"/>
  <c r="O48" i="8"/>
  <c r="O60"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6" i="28"/>
  <c r="K14" i="28"/>
  <c r="K12" i="28"/>
  <c r="K20" i="28"/>
  <c r="K10" i="28"/>
  <c r="K18" i="28"/>
  <c r="K30" i="28"/>
  <c r="K9" i="28"/>
  <c r="K17" i="28"/>
  <c r="K23" i="28"/>
  <c r="K31" i="28"/>
  <c r="K28" i="28"/>
  <c r="K15" i="28"/>
  <c r="K32" i="28"/>
  <c r="K29" i="28"/>
  <c r="K26" i="28"/>
  <c r="K13" i="28"/>
  <c r="K21" i="28"/>
  <c r="K27" i="28"/>
  <c r="K24" i="28"/>
  <c r="K11" i="28"/>
  <c r="K19" i="28"/>
  <c r="K22" i="28"/>
  <c r="K25" i="28"/>
  <c r="S10" i="28"/>
  <c r="S18" i="28"/>
  <c r="S16" i="28"/>
  <c r="S14" i="28"/>
  <c r="S12" i="28"/>
  <c r="S20" i="28"/>
  <c r="S21" i="28"/>
  <c r="S24" i="28"/>
  <c r="S11" i="28"/>
  <c r="S19" i="28"/>
  <c r="S25" i="28"/>
  <c r="S31" i="28"/>
  <c r="S22" i="28"/>
  <c r="S30" i="28"/>
  <c r="S9" i="28"/>
  <c r="S17" i="28"/>
  <c r="S23" i="28"/>
  <c r="S28" i="28"/>
  <c r="S15" i="28"/>
  <c r="S32" i="28"/>
  <c r="S29" i="28"/>
  <c r="S26" i="28"/>
  <c r="S13" i="28"/>
  <c r="S27" i="28"/>
  <c r="I21" i="27"/>
  <c r="I26" i="27"/>
  <c r="I16" i="27"/>
  <c r="I19" i="27"/>
  <c r="I24" i="27"/>
  <c r="I10" i="27"/>
  <c r="I31" i="27"/>
  <c r="I17" i="27"/>
  <c r="I12" i="27"/>
  <c r="I15" i="27"/>
  <c r="I22" i="27"/>
  <c r="I27" i="27"/>
  <c r="I32" i="27"/>
  <c r="I13" i="27"/>
  <c r="I29" i="27"/>
  <c r="I11" i="27"/>
  <c r="I18" i="27"/>
  <c r="I23" i="27"/>
  <c r="I9" i="27"/>
  <c r="I30" i="27"/>
  <c r="I20" i="27"/>
  <c r="I25" i="27"/>
  <c r="I28" i="27"/>
  <c r="I14" i="27"/>
  <c r="Q9" i="27"/>
  <c r="Q30" i="27"/>
  <c r="Q20" i="27"/>
  <c r="Q25" i="27"/>
  <c r="Q28" i="27"/>
  <c r="Q14" i="27"/>
  <c r="Q26" i="27"/>
  <c r="Q16" i="27"/>
  <c r="Q19" i="27"/>
  <c r="Q24" i="27"/>
  <c r="Q10" i="27"/>
  <c r="Q17" i="27"/>
  <c r="Q12" i="27"/>
  <c r="Q15" i="27"/>
  <c r="Q27" i="27"/>
  <c r="Q32" i="27"/>
  <c r="Q13" i="27"/>
  <c r="Q29" i="27"/>
  <c r="Q11" i="27"/>
  <c r="Q18" i="27"/>
  <c r="Q23" i="27"/>
  <c r="Q9" i="8"/>
  <c r="Q12" i="8"/>
  <c r="Q40" i="8"/>
  <c r="Q24" i="8"/>
  <c r="Q36" i="8"/>
  <c r="Q20" i="8"/>
  <c r="Q32" i="8"/>
  <c r="Q16" i="8"/>
  <c r="Q44" i="8"/>
  <c r="Q19" i="8"/>
  <c r="Q31" i="8"/>
  <c r="Q43" i="8"/>
  <c r="Q63" i="8"/>
  <c r="Q17" i="8"/>
  <c r="Q41" i="8"/>
  <c r="Q58" i="8"/>
  <c r="Q49" i="8"/>
  <c r="Q61" i="8"/>
  <c r="Q15" i="8"/>
  <c r="Q27" i="8"/>
  <c r="Q39" i="8"/>
  <c r="Q59" i="8"/>
  <c r="Q21" i="8"/>
  <c r="Q10" i="8"/>
  <c r="Q22" i="8"/>
  <c r="Q34" i="8"/>
  <c r="Q29" i="8"/>
  <c r="Q37" i="8"/>
  <c r="Q45" i="8"/>
  <c r="Q52" i="8"/>
  <c r="Q64" i="8"/>
  <c r="Q11" i="8"/>
  <c r="Q25" i="8"/>
  <c r="Q18" i="8"/>
  <c r="Q30" i="8"/>
  <c r="Q42" i="8"/>
  <c r="Q66" i="8"/>
  <c r="Q33" i="8"/>
  <c r="Q35" i="8"/>
  <c r="Q50" i="8"/>
  <c r="Q62" i="8"/>
  <c r="Q53" i="8"/>
  <c r="Q65"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3" i="28"/>
  <c r="M27" i="28"/>
  <c r="M22" i="28"/>
  <c r="M16" i="28"/>
  <c r="M28" i="28"/>
  <c r="M9" i="28"/>
  <c r="M17" i="28"/>
  <c r="M14" i="28"/>
  <c r="M26" i="28"/>
  <c r="M15" i="28"/>
  <c r="M32" i="28"/>
  <c r="M25" i="28"/>
  <c r="M29" i="28"/>
  <c r="M12" i="28"/>
  <c r="M20" i="28"/>
  <c r="M24" i="28"/>
  <c r="M13" i="28"/>
  <c r="M21" i="28"/>
  <c r="M10" i="28"/>
  <c r="M18" i="28"/>
  <c r="M30" i="28"/>
  <c r="M11" i="28"/>
  <c r="M19" i="28"/>
  <c r="K14" i="27"/>
  <c r="K9" i="27"/>
  <c r="K30" i="27"/>
  <c r="K12" i="27"/>
  <c r="K19" i="27"/>
  <c r="K24" i="27"/>
  <c r="K10" i="27"/>
  <c r="K31" i="27"/>
  <c r="K21" i="27"/>
  <c r="K26" i="27"/>
  <c r="K29" i="27"/>
  <c r="K15" i="27"/>
  <c r="K22" i="27"/>
  <c r="K27" i="27"/>
  <c r="K32" i="27"/>
  <c r="K17" i="27"/>
  <c r="K20" i="27"/>
  <c r="K25" i="27"/>
  <c r="K11" i="27"/>
  <c r="K18" i="27"/>
  <c r="K23" i="27"/>
  <c r="K13" i="27"/>
  <c r="K16" i="27"/>
  <c r="K28" i="27"/>
  <c r="S18" i="27"/>
  <c r="S23" i="27"/>
  <c r="S13" i="27"/>
  <c r="S16" i="27"/>
  <c r="S28" i="27"/>
  <c r="S14" i="27"/>
  <c r="S21" i="27"/>
  <c r="S9" i="27"/>
  <c r="S30" i="27"/>
  <c r="S12" i="27"/>
  <c r="S19" i="27"/>
  <c r="S24" i="27"/>
  <c r="S10" i="27"/>
  <c r="S26" i="27"/>
  <c r="S31" i="27"/>
  <c r="S29" i="27"/>
  <c r="S15" i="27"/>
  <c r="S27" i="27"/>
  <c r="S32" i="27"/>
  <c r="S17" i="27"/>
  <c r="S22" i="27"/>
  <c r="S20" i="27"/>
  <c r="S25" i="27"/>
  <c r="S11" i="27"/>
  <c r="S9" i="8"/>
  <c r="S17" i="8"/>
  <c r="S29" i="8"/>
  <c r="S45" i="8"/>
  <c r="S13" i="8"/>
  <c r="S41" i="8"/>
  <c r="S53" i="8"/>
  <c r="S61" i="8"/>
  <c r="S25" i="8"/>
  <c r="S37" i="8"/>
  <c r="S49" i="8"/>
  <c r="S10" i="8"/>
  <c r="S21" i="8"/>
  <c r="S33" i="8"/>
  <c r="S36" i="8"/>
  <c r="S15" i="8"/>
  <c r="S27" i="8"/>
  <c r="S39" i="8"/>
  <c r="S51" i="8"/>
  <c r="S63" i="8"/>
  <c r="S22" i="8"/>
  <c r="S54" i="8"/>
  <c r="S66" i="8"/>
  <c r="S20" i="8"/>
  <c r="S32" i="8"/>
  <c r="S44" i="8"/>
  <c r="S52" i="8"/>
  <c r="S64" i="8"/>
  <c r="S47" i="8"/>
  <c r="S59" i="8"/>
  <c r="S50" i="8"/>
  <c r="S62" i="8"/>
  <c r="S16" i="8"/>
  <c r="S28" i="8"/>
  <c r="S40" i="8"/>
  <c r="S60" i="8"/>
  <c r="S11" i="8"/>
  <c r="S23" i="8"/>
  <c r="S35" i="8"/>
  <c r="S55" i="8"/>
  <c r="S38" i="8"/>
  <c r="S46" i="8"/>
  <c r="S58" i="8"/>
  <c r="S57" i="8"/>
  <c r="S65" i="8"/>
  <c r="S26" i="8"/>
  <c r="S12" i="8"/>
  <c r="S24" i="8"/>
  <c r="S48" i="8"/>
  <c r="S56" i="8"/>
  <c r="S14" i="8"/>
  <c r="S30" i="8"/>
  <c r="S19" i="8"/>
  <c r="S31" i="8"/>
  <c r="S43" i="8"/>
  <c r="S18" i="8"/>
  <c r="S34" i="8"/>
  <c r="S42"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4" i="7"/>
  <c r="Q64" i="7"/>
  <c r="S64"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I14" i="40"/>
  <c r="M13" i="39"/>
  <c r="M11" i="39"/>
  <c r="M10" i="39"/>
  <c r="M9" i="39"/>
  <c r="M16" i="39"/>
  <c r="M15"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8"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6" i="40"/>
  <c r="O14" i="39"/>
  <c r="O9" i="39"/>
  <c r="O16"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20" i="31"/>
  <c r="O10" i="4"/>
  <c r="O11" i="4"/>
  <c r="O26" i="4"/>
  <c r="M11" i="4"/>
  <c r="M10" i="4"/>
  <c r="Q26" i="4"/>
  <c r="O28" i="69"/>
  <c r="M28" i="69"/>
  <c r="G27" i="8"/>
  <c r="G13" i="8"/>
  <c r="G12" i="8"/>
  <c r="G29" i="8"/>
  <c r="G14" i="8"/>
  <c r="G15" i="8"/>
  <c r="G34" i="8"/>
  <c r="G19" i="8"/>
  <c r="G26" i="8"/>
  <c r="G22" i="8"/>
  <c r="G20" i="8"/>
  <c r="G39" i="8"/>
  <c r="G61" i="8"/>
  <c r="G47" i="8"/>
  <c r="G57" i="8"/>
  <c r="G44" i="8"/>
  <c r="G56" i="8"/>
  <c r="G50" i="8"/>
  <c r="G63" i="8"/>
  <c r="G38" i="8"/>
  <c r="G18" i="8"/>
  <c r="G11" i="8"/>
  <c r="G23" i="8"/>
  <c r="G31" i="8"/>
  <c r="G43" i="8"/>
  <c r="G45" i="8"/>
  <c r="G65" i="8"/>
  <c r="G55" i="8"/>
  <c r="G64" i="8"/>
  <c r="G10" i="8"/>
  <c r="G24" i="8"/>
  <c r="G37" i="8"/>
  <c r="G32" i="8"/>
  <c r="G58" i="8"/>
  <c r="G36" i="8"/>
  <c r="G9" i="8"/>
  <c r="G28" i="8"/>
  <c r="G33" i="8"/>
  <c r="G41" i="8"/>
  <c r="G53" i="8"/>
  <c r="G66" i="8"/>
  <c r="G52" i="8"/>
  <c r="G60" i="8"/>
  <c r="G40" i="8"/>
  <c r="G54" i="8"/>
  <c r="G21" i="8"/>
  <c r="G42" i="8"/>
  <c r="G35" i="8"/>
  <c r="G49" i="8"/>
  <c r="G46" i="8"/>
  <c r="G62" i="8"/>
  <c r="G59" i="8"/>
  <c r="G30" i="8"/>
  <c r="G25" i="8"/>
  <c r="G17" i="8"/>
  <c r="G16" i="8"/>
  <c r="G48" i="8"/>
  <c r="G51"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16" i="7"/>
  <c r="I41" i="7"/>
  <c r="I18" i="7"/>
  <c r="I11" i="7"/>
  <c r="I15" i="7"/>
  <c r="I14" i="7"/>
  <c r="I38" i="7"/>
  <c r="I62" i="7"/>
  <c r="I47" i="7"/>
  <c r="I28" i="7"/>
  <c r="I33" i="7"/>
  <c r="I12" i="7"/>
  <c r="I25" i="7"/>
  <c r="I30" i="7"/>
  <c r="I55" i="7"/>
  <c r="I24" i="7"/>
  <c r="I34" i="7"/>
  <c r="I26" i="7"/>
  <c r="I20" i="7"/>
  <c r="I27" i="7"/>
  <c r="I46" i="7"/>
  <c r="I35" i="7"/>
  <c r="I53" i="7"/>
  <c r="I21" i="7"/>
  <c r="I13" i="7"/>
  <c r="I10" i="7"/>
  <c r="I49" i="7"/>
  <c r="I45" i="7"/>
  <c r="I9" i="7"/>
  <c r="I52" i="7"/>
  <c r="I43" i="7"/>
  <c r="I40" i="7"/>
  <c r="I22" i="7"/>
  <c r="I29" i="7"/>
  <c r="I51" i="7"/>
  <c r="I64" i="7"/>
  <c r="I36" i="7"/>
  <c r="I23" i="7"/>
  <c r="I42" i="7"/>
  <c r="I54" i="7"/>
  <c r="I57" i="7"/>
  <c r="I56" i="7"/>
  <c r="I60" i="7"/>
  <c r="I32" i="7"/>
  <c r="I19" i="7"/>
  <c r="I44" i="7"/>
  <c r="I37" i="7"/>
  <c r="I59" i="7"/>
  <c r="I39" i="7"/>
  <c r="I63" i="7"/>
  <c r="I58" i="7"/>
  <c r="I17" i="7"/>
  <c r="I31" i="7"/>
  <c r="I50" i="7"/>
  <c r="I48" i="7"/>
  <c r="I61" i="7"/>
  <c r="I13" i="8"/>
  <c r="I20" i="8"/>
  <c r="I15" i="8"/>
  <c r="I28" i="8"/>
  <c r="I11" i="8"/>
  <c r="I30" i="8"/>
  <c r="I39" i="8"/>
  <c r="I26" i="8"/>
  <c r="I9" i="8"/>
  <c r="I18" i="8"/>
  <c r="I36" i="8"/>
  <c r="I42" i="8"/>
  <c r="I54" i="8"/>
  <c r="I53" i="8"/>
  <c r="I62" i="8"/>
  <c r="I52" i="8"/>
  <c r="I37" i="8"/>
  <c r="I16" i="8"/>
  <c r="I43" i="8"/>
  <c r="I22" i="8"/>
  <c r="I27" i="8"/>
  <c r="I33" i="8"/>
  <c r="I38" i="8"/>
  <c r="I12" i="8"/>
  <c r="I14" i="8"/>
  <c r="I17" i="8"/>
  <c r="I40" i="8"/>
  <c r="I50" i="8"/>
  <c r="I63" i="8"/>
  <c r="I49" i="8"/>
  <c r="I60" i="8"/>
  <c r="I31" i="8"/>
  <c r="I19" i="8"/>
  <c r="I23" i="8"/>
  <c r="I10" i="8"/>
  <c r="I21" i="8"/>
  <c r="I32" i="8"/>
  <c r="I48" i="8"/>
  <c r="I58" i="8"/>
  <c r="I45" i="8"/>
  <c r="I57" i="8"/>
  <c r="I41" i="8"/>
  <c r="I25" i="8"/>
  <c r="I61" i="8"/>
  <c r="I29" i="8"/>
  <c r="I56" i="8"/>
  <c r="I65" i="8"/>
  <c r="I35" i="8"/>
  <c r="I46" i="8"/>
  <c r="I47" i="8"/>
  <c r="I59" i="8"/>
  <c r="I51" i="8"/>
  <c r="I66" i="8"/>
  <c r="I55" i="8"/>
  <c r="I64" i="8"/>
  <c r="I24" i="8"/>
  <c r="I34" i="8"/>
  <c r="I44"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K31" i="8"/>
  <c r="K12" i="8"/>
  <c r="K21" i="8"/>
  <c r="K29" i="8"/>
  <c r="K14" i="8"/>
  <c r="K16" i="8"/>
  <c r="K23" i="8"/>
  <c r="K13" i="8"/>
  <c r="K48" i="8"/>
  <c r="K26" i="8"/>
  <c r="K27" i="8"/>
  <c r="K60" i="8"/>
  <c r="K17" i="8"/>
  <c r="K44" i="8"/>
  <c r="K22" i="8"/>
  <c r="K35" i="8"/>
  <c r="K47" i="8"/>
  <c r="K59" i="8"/>
  <c r="K46" i="8"/>
  <c r="K57" i="8"/>
  <c r="K19" i="8"/>
  <c r="K56" i="8"/>
  <c r="K38" i="8"/>
  <c r="K34" i="8"/>
  <c r="K65" i="8"/>
  <c r="K25" i="8"/>
  <c r="K36" i="8"/>
  <c r="K40" i="8"/>
  <c r="K37" i="8"/>
  <c r="K45" i="8"/>
  <c r="K55" i="8"/>
  <c r="K42" i="8"/>
  <c r="K54" i="8"/>
  <c r="K66" i="8"/>
  <c r="K24" i="8"/>
  <c r="K52" i="8"/>
  <c r="K30" i="8"/>
  <c r="K20" i="8"/>
  <c r="K28" i="8"/>
  <c r="K11" i="8"/>
  <c r="K15" i="8"/>
  <c r="K32" i="8"/>
  <c r="K61" i="8"/>
  <c r="K41" i="8"/>
  <c r="K43" i="8"/>
  <c r="K63" i="8"/>
  <c r="K53" i="8"/>
  <c r="K62" i="8"/>
  <c r="K33" i="8"/>
  <c r="K50" i="8"/>
  <c r="K10" i="8"/>
  <c r="K49" i="8"/>
  <c r="K51" i="8"/>
  <c r="K18" i="8"/>
  <c r="K9" i="8"/>
  <c r="K39" i="8"/>
  <c r="K64" i="8"/>
  <c r="K58"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5" i="7"/>
  <c r="G12" i="7"/>
  <c r="G11" i="7"/>
  <c r="G16" i="7"/>
  <c r="G19" i="7"/>
  <c r="G14" i="7"/>
  <c r="G20" i="7"/>
  <c r="G15" i="7"/>
  <c r="G10" i="7"/>
  <c r="G33" i="7"/>
  <c r="G39" i="7"/>
  <c r="G29" i="7"/>
  <c r="G44" i="7"/>
  <c r="G34" i="7"/>
  <c r="G63" i="7"/>
  <c r="G25" i="7"/>
  <c r="G60" i="7"/>
  <c r="G22" i="7"/>
  <c r="G40" i="7"/>
  <c r="G28" i="7"/>
  <c r="G61" i="7"/>
  <c r="G27" i="7"/>
  <c r="G46" i="7"/>
  <c r="G18" i="7"/>
  <c r="G56" i="7"/>
  <c r="G43" i="7"/>
  <c r="G49" i="7"/>
  <c r="G55" i="7"/>
  <c r="G48" i="7"/>
  <c r="G37" i="7"/>
  <c r="G23" i="7"/>
  <c r="G42" i="7"/>
  <c r="G54" i="7"/>
  <c r="G58" i="7"/>
  <c r="G36" i="7"/>
  <c r="G53" i="7"/>
  <c r="G38" i="7"/>
  <c r="G51" i="7"/>
  <c r="G62" i="7"/>
  <c r="G57" i="7"/>
  <c r="G24" i="7"/>
  <c r="G31" i="7"/>
  <c r="G52" i="7"/>
  <c r="G21" i="7"/>
  <c r="G50" i="7"/>
  <c r="G59" i="7"/>
  <c r="G30" i="7"/>
  <c r="G47" i="7"/>
  <c r="G9" i="7"/>
  <c r="G26" i="7"/>
  <c r="G41" i="7"/>
  <c r="G17" i="7"/>
  <c r="G45" i="7"/>
  <c r="G64" i="7"/>
  <c r="G32" i="7"/>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0" i="7"/>
  <c r="K10" i="7"/>
  <c r="K19" i="7"/>
  <c r="K46" i="7"/>
  <c r="K9" i="7"/>
  <c r="K22" i="7"/>
  <c r="K42" i="7"/>
  <c r="K23" i="7"/>
  <c r="K21" i="7"/>
  <c r="K48" i="7"/>
  <c r="K45" i="7"/>
  <c r="K24" i="7"/>
  <c r="K31" i="7"/>
  <c r="K50" i="7"/>
  <c r="K17" i="7"/>
  <c r="K12" i="7"/>
  <c r="K60" i="7"/>
  <c r="K29" i="7"/>
  <c r="K39" i="7"/>
  <c r="K37" i="7"/>
  <c r="K63" i="7"/>
  <c r="K33" i="7"/>
  <c r="K54" i="7"/>
  <c r="K34" i="7"/>
  <c r="K36" i="7"/>
  <c r="K53" i="7"/>
  <c r="K32" i="7"/>
  <c r="K62" i="7"/>
  <c r="K49" i="7"/>
  <c r="K18" i="7"/>
  <c r="K28" i="7"/>
  <c r="K35" i="7"/>
  <c r="K41" i="7"/>
  <c r="K55" i="7"/>
  <c r="K43" i="7"/>
  <c r="K30" i="7"/>
  <c r="K44" i="7"/>
  <c r="K58" i="7"/>
  <c r="K57" i="7"/>
  <c r="K56" i="7"/>
  <c r="K40" i="7"/>
  <c r="K47" i="7"/>
  <c r="K64" i="7"/>
  <c r="K26" i="7"/>
  <c r="K52" i="7"/>
  <c r="K27" i="7"/>
  <c r="K25" i="7"/>
  <c r="K51" i="7"/>
  <c r="K38" i="7"/>
  <c r="K61" i="7"/>
  <c r="K59"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64" i="7"/>
  <c r="M11" i="8"/>
  <c r="M24" i="8"/>
  <c r="M13" i="8"/>
  <c r="M22" i="8"/>
  <c r="M30" i="8"/>
  <c r="M15" i="8"/>
  <c r="M17" i="8"/>
  <c r="M20" i="8"/>
  <c r="M62" i="8"/>
  <c r="M49" i="8"/>
  <c r="M14" i="8"/>
  <c r="M21" i="8"/>
  <c r="M16" i="8"/>
  <c r="M34" i="8"/>
  <c r="M42" i="8"/>
  <c r="M44" i="8"/>
  <c r="M64" i="8"/>
  <c r="M54" i="8"/>
  <c r="M63" i="8"/>
  <c r="M41" i="8"/>
  <c r="M32" i="8"/>
  <c r="M57" i="8"/>
  <c r="M9" i="8"/>
  <c r="M27" i="8"/>
  <c r="M35" i="8"/>
  <c r="M61" i="8"/>
  <c r="M19" i="8"/>
  <c r="M36" i="8"/>
  <c r="M52" i="8"/>
  <c r="M65" i="8"/>
  <c r="M51" i="8"/>
  <c r="M59" i="8"/>
  <c r="M28" i="8"/>
  <c r="M37" i="8"/>
  <c r="M45" i="8"/>
  <c r="M53" i="8"/>
  <c r="M39" i="8"/>
  <c r="M12" i="8"/>
  <c r="M23" i="8"/>
  <c r="M38" i="8"/>
  <c r="M48" i="8"/>
  <c r="M60" i="8"/>
  <c r="M47" i="8"/>
  <c r="M50" i="8"/>
  <c r="M58" i="8"/>
  <c r="M66" i="8"/>
  <c r="M46" i="8"/>
  <c r="M43" i="8"/>
  <c r="M10" i="8"/>
  <c r="M18" i="8"/>
  <c r="M33" i="8"/>
  <c r="M25" i="8"/>
  <c r="M31" i="8"/>
  <c r="M40" i="8"/>
  <c r="M55" i="8"/>
  <c r="M56" i="8"/>
  <c r="M29" i="8"/>
  <c r="M26"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12" i="72"/>
  <c r="M18" i="72"/>
  <c r="M27" i="72"/>
  <c r="M22" i="72"/>
  <c r="M16" i="72"/>
  <c r="M23" i="72"/>
  <c r="M29" i="72"/>
  <c r="M26" i="72"/>
  <c r="M14" i="72"/>
  <c r="M20" i="72"/>
  <c r="M17" i="72"/>
  <c r="M25" i="72"/>
  <c r="M15" i="72"/>
  <c r="M21" i="72"/>
  <c r="M28" i="72"/>
  <c r="M9" i="72"/>
  <c r="M19" i="72"/>
  <c r="M13" i="72"/>
  <c r="M10" i="72"/>
  <c r="M11" i="72"/>
  <c r="M30" i="72"/>
  <c r="I27"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7"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7"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1" i="28"/>
  <c r="Q20" i="50"/>
  <c r="Y14" i="50"/>
  <c r="I27" i="31"/>
  <c r="I27" i="32"/>
  <c r="O10" i="31"/>
  <c r="E29" i="72"/>
  <c r="G28" i="73"/>
  <c r="K16" i="72"/>
  <c r="S21" i="72"/>
  <c r="G23" i="72"/>
  <c r="G15" i="69"/>
  <c r="O20" i="69"/>
  <c r="M13" i="69"/>
  <c r="Q23" i="68"/>
  <c r="S19" i="68"/>
  <c r="O24" i="68"/>
  <c r="I8" i="72"/>
  <c r="E15" i="72"/>
  <c r="I12" i="72"/>
  <c r="S30" i="72"/>
  <c r="G16" i="72"/>
  <c r="K20" i="72"/>
  <c r="E19" i="72"/>
  <c r="O21" i="69"/>
  <c r="G9" i="72"/>
  <c r="O24" i="69"/>
  <c r="M15" i="69"/>
  <c r="Q16" i="69"/>
  <c r="E16" i="68"/>
  <c r="S25" i="68"/>
  <c r="O8" i="68"/>
  <c r="E11" i="72"/>
  <c r="K29" i="72"/>
  <c r="E10" i="68"/>
  <c r="E12" i="68"/>
  <c r="Q13" i="68"/>
  <c r="M14" i="68"/>
  <c r="E17" i="68"/>
  <c r="G27" i="68"/>
  <c r="E13" i="72"/>
  <c r="S12" i="72"/>
  <c r="G21" i="72"/>
  <c r="S22" i="72"/>
  <c r="K27" i="72"/>
  <c r="I30"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M28"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8" i="73"/>
  <c r="S26" i="69"/>
  <c r="K17" i="68"/>
  <c r="E21" i="68"/>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E11" i="69"/>
  <c r="Q10" i="69"/>
  <c r="M19" i="69"/>
  <c r="M18" i="68"/>
  <c r="Q22" i="68"/>
  <c r="S28" i="68"/>
  <c r="M22"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2" i="69"/>
  <c r="Q9" i="69"/>
  <c r="G21" i="30"/>
  <c r="G19" i="30"/>
  <c r="I39" i="56"/>
  <c r="I25" i="56"/>
  <c r="I20" i="56"/>
  <c r="K24" i="60"/>
  <c r="K24" i="61"/>
  <c r="K9" i="2"/>
  <c r="I37" i="4"/>
  <c r="S36" i="43"/>
  <c r="Q16" i="45"/>
  <c r="K28"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S36" i="44"/>
  <c r="E9" i="68"/>
  <c r="D34" i="72"/>
  <c r="M8" i="72"/>
  <c r="I9" i="72"/>
  <c r="I27" i="61"/>
  <c r="I26" i="61"/>
  <c r="I33"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I28" i="73"/>
  <c r="E12" i="72"/>
  <c r="I13" i="72"/>
  <c r="E16" i="72"/>
  <c r="I17" i="72"/>
  <c r="E20" i="72"/>
  <c r="I21"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2" i="37"/>
  <c r="K10" i="37"/>
  <c r="E11"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2" i="37"/>
  <c r="G10" i="39"/>
  <c r="G16" i="39"/>
  <c r="W36" i="44"/>
  <c r="K12" i="31"/>
  <c r="I13" i="31"/>
  <c r="D18" i="33"/>
  <c r="L18" i="33"/>
  <c r="I10" i="33"/>
  <c r="Q10" i="33"/>
  <c r="E11" i="33"/>
  <c r="S11" i="33"/>
  <c r="G12" i="33"/>
  <c r="O12" i="33"/>
  <c r="K13" i="33"/>
  <c r="S13" i="33"/>
  <c r="G14" i="33"/>
  <c r="O14" i="33"/>
  <c r="J14" i="36"/>
  <c r="R14" i="36"/>
  <c r="G8" i="35"/>
  <c r="O8" i="35"/>
  <c r="K9" i="35"/>
  <c r="S9" i="35"/>
  <c r="E10" i="37"/>
  <c r="K17" i="37"/>
  <c r="E26"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2" i="22"/>
  <c r="K15" i="22"/>
  <c r="K8" i="27"/>
  <c r="Q11" i="22"/>
  <c r="Q29" i="22"/>
  <c r="S9" i="22"/>
  <c r="O10" i="22"/>
  <c r="O14" i="22"/>
  <c r="E13" i="21"/>
  <c r="M9" i="21"/>
  <c r="E10" i="24"/>
  <c r="M29" i="22"/>
  <c r="Q13" i="22"/>
  <c r="M29" i="21"/>
  <c r="E29" i="21"/>
  <c r="E16" i="21"/>
  <c r="G9" i="22"/>
  <c r="O9" i="22"/>
  <c r="I29" i="22"/>
  <c r="Q15" i="22"/>
  <c r="M16" i="22"/>
  <c r="K12" i="21"/>
  <c r="K14" i="21"/>
  <c r="K15" i="21"/>
  <c r="Q8" i="27"/>
  <c r="M8" i="30"/>
  <c r="G8" i="29"/>
  <c r="G8" i="23"/>
  <c r="G11" i="24"/>
  <c r="S8" i="27"/>
  <c r="K9" i="22"/>
  <c r="E10" i="22"/>
  <c r="K10" i="22"/>
  <c r="I18" i="22"/>
  <c r="G12"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8" i="27"/>
  <c r="E8" i="27"/>
  <c r="O8" i="27"/>
  <c r="E9" i="27"/>
  <c r="E21" i="27"/>
  <c r="E26" i="27"/>
  <c r="E18" i="27"/>
  <c r="E20" i="27"/>
  <c r="E23" i="27"/>
  <c r="E25" i="27"/>
  <c r="E27" i="27"/>
  <c r="E29" i="27"/>
  <c r="E31" i="27"/>
  <c r="E32" i="27"/>
  <c r="E12" i="27"/>
  <c r="E19" i="27"/>
  <c r="E22" i="27"/>
  <c r="E14" i="27"/>
  <c r="E16" i="27"/>
  <c r="E30" i="27"/>
  <c r="E24" i="27"/>
  <c r="E11" i="27"/>
  <c r="E13" i="27"/>
  <c r="E15" i="27"/>
  <c r="E17" i="27"/>
  <c r="L36" i="27"/>
  <c r="L35" i="27"/>
  <c r="L34" i="27"/>
  <c r="H36" i="27"/>
  <c r="H35" i="27"/>
  <c r="H34" i="27"/>
  <c r="D36" i="27"/>
  <c r="D35" i="27"/>
  <c r="D34" i="27"/>
  <c r="P36" i="27"/>
  <c r="P35" i="27"/>
  <c r="P34" i="27"/>
  <c r="F36" i="27"/>
  <c r="F35" i="27"/>
  <c r="F34" i="27"/>
  <c r="J36" i="27"/>
  <c r="J35" i="27"/>
  <c r="J34" i="27"/>
  <c r="N36" i="27"/>
  <c r="N35" i="27"/>
  <c r="N34" i="27"/>
  <c r="R36" i="27"/>
  <c r="R35" i="27"/>
  <c r="R34" i="27"/>
  <c r="G9" i="28"/>
  <c r="E12" i="28"/>
  <c r="G13" i="28"/>
  <c r="E16" i="28"/>
  <c r="G25" i="28"/>
  <c r="G26" i="28"/>
  <c r="G28" i="28"/>
  <c r="M8" i="28"/>
  <c r="E10" i="28"/>
  <c r="G11" i="28"/>
  <c r="E14" i="28"/>
  <c r="G15" i="28"/>
  <c r="H36" i="28"/>
  <c r="H35" i="28"/>
  <c r="H34" i="28"/>
  <c r="R36" i="28"/>
  <c r="R35" i="28"/>
  <c r="R34" i="28"/>
  <c r="S8" i="28"/>
  <c r="G20" i="28"/>
  <c r="G21" i="28"/>
  <c r="N36" i="28"/>
  <c r="N35" i="28"/>
  <c r="N34" i="28"/>
  <c r="O8" i="28"/>
  <c r="E18" i="28"/>
  <c r="E19" i="28"/>
  <c r="E22" i="28"/>
  <c r="E23" i="28"/>
  <c r="E27" i="28"/>
  <c r="E8" i="28"/>
  <c r="J36" i="28"/>
  <c r="J35" i="28"/>
  <c r="J34" i="28"/>
  <c r="K8" i="28"/>
  <c r="P36" i="28"/>
  <c r="P35" i="28"/>
  <c r="P34" i="28"/>
  <c r="G18" i="28"/>
  <c r="G19" i="28"/>
  <c r="G22" i="28"/>
  <c r="G23" i="28"/>
  <c r="G17" i="28"/>
  <c r="G24" i="28"/>
  <c r="D36" i="28"/>
  <c r="D34" i="28"/>
  <c r="E31" i="28"/>
  <c r="I8" i="28"/>
  <c r="G32" i="28"/>
  <c r="F36" i="28"/>
  <c r="F35" i="28"/>
  <c r="F34" i="28"/>
  <c r="G8" i="28"/>
  <c r="L36" i="28"/>
  <c r="L34" i="28"/>
  <c r="L35" i="28"/>
  <c r="Q8" i="28"/>
  <c r="E9" i="28"/>
  <c r="G10" i="28"/>
  <c r="E11" i="28"/>
  <c r="G12" i="28"/>
  <c r="E13" i="28"/>
  <c r="G14" i="28"/>
  <c r="E15" i="28"/>
  <c r="G16" i="28"/>
  <c r="E17" i="28"/>
  <c r="E20" i="28"/>
  <c r="E21" i="28"/>
  <c r="E24" i="28"/>
  <c r="E25" i="28"/>
  <c r="E29" i="28"/>
  <c r="G30" i="28"/>
  <c r="D35" i="28"/>
  <c r="E26" i="28"/>
  <c r="G27" i="28"/>
  <c r="E28" i="28"/>
  <c r="G29" i="28"/>
  <c r="E30" i="28"/>
  <c r="E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1"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7" i="8"/>
  <c r="E31" i="8"/>
  <c r="E66" i="8"/>
  <c r="E17" i="8"/>
  <c r="E49" i="8"/>
  <c r="E47" i="8"/>
  <c r="E45" i="8"/>
  <c r="E43" i="8"/>
  <c r="E61" i="8"/>
  <c r="E39" i="8"/>
  <c r="E37" i="8"/>
  <c r="E34" i="8"/>
  <c r="E32" i="8"/>
  <c r="E30" i="8"/>
  <c r="E28" i="8"/>
  <c r="E26" i="8"/>
  <c r="E24" i="8"/>
  <c r="E22" i="8"/>
  <c r="E20" i="8"/>
  <c r="E19" i="8"/>
  <c r="M8" i="8"/>
  <c r="E36" i="8"/>
  <c r="E21" i="8"/>
  <c r="E25" i="8"/>
  <c r="E29" i="8"/>
  <c r="E33" i="8"/>
  <c r="E38" i="8"/>
  <c r="E54" i="8"/>
  <c r="E23" i="8"/>
  <c r="E35" i="8"/>
  <c r="E8" i="8"/>
  <c r="O8" i="8"/>
  <c r="E14" i="8"/>
  <c r="E15" i="8"/>
  <c r="E18" i="8"/>
  <c r="E41" i="8"/>
  <c r="E63" i="8"/>
  <c r="E42" i="8"/>
  <c r="E56" i="8"/>
  <c r="E50" i="8"/>
  <c r="E58" i="8"/>
  <c r="E40" i="8"/>
  <c r="E52" i="8"/>
  <c r="E60" i="8"/>
  <c r="E44" i="8"/>
  <c r="E46" i="8"/>
  <c r="E48" i="8"/>
  <c r="E51" i="8"/>
  <c r="E53" i="8"/>
  <c r="E55" i="8"/>
  <c r="E57" i="8"/>
  <c r="E59" i="8"/>
  <c r="E62" i="8"/>
  <c r="E64" i="8"/>
  <c r="E65"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9" i="7"/>
  <c r="E8" i="7"/>
  <c r="E9" i="7"/>
  <c r="E13" i="7"/>
  <c r="E14" i="7"/>
  <c r="E16" i="7"/>
  <c r="E38" i="7"/>
  <c r="E12" i="7"/>
  <c r="E18" i="7"/>
  <c r="E15" i="7"/>
  <c r="E17" i="7"/>
  <c r="E36" i="7"/>
  <c r="E40" i="7"/>
  <c r="E42" i="7"/>
  <c r="E46" i="7"/>
  <c r="E50" i="7"/>
  <c r="E56" i="7"/>
  <c r="E58" i="7"/>
  <c r="E64" i="7"/>
  <c r="G8" i="7"/>
  <c r="E10" i="7"/>
  <c r="E33" i="7"/>
  <c r="E44" i="7"/>
  <c r="E52" i="7"/>
  <c r="E54" i="7"/>
  <c r="E61" i="7"/>
  <c r="E21" i="7"/>
  <c r="E23" i="7"/>
  <c r="E25" i="7"/>
  <c r="E27" i="7"/>
  <c r="E29" i="7"/>
  <c r="E31" i="7"/>
  <c r="E35" i="7"/>
  <c r="E63" i="7"/>
  <c r="K8" i="7"/>
  <c r="E20" i="7"/>
  <c r="E22" i="7"/>
  <c r="E24" i="7"/>
  <c r="E26" i="7"/>
  <c r="E28" i="7"/>
  <c r="E30" i="7"/>
  <c r="E32" i="7"/>
  <c r="E34" i="7"/>
  <c r="E37" i="7"/>
  <c r="E39" i="7"/>
  <c r="E60" i="7"/>
  <c r="E41" i="7"/>
  <c r="E43" i="7"/>
  <c r="E45" i="7"/>
  <c r="E47" i="7"/>
  <c r="E48" i="7"/>
  <c r="E49" i="7"/>
  <c r="E51" i="7"/>
  <c r="E53" i="7"/>
  <c r="E55" i="7"/>
  <c r="E57" i="7"/>
  <c r="E59" i="7"/>
  <c r="E62"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6" i="7"/>
  <c r="R69" i="8"/>
  <c r="F48" i="5"/>
  <c r="R66" i="7"/>
  <c r="J69" i="8"/>
  <c r="D45" i="6"/>
  <c r="L45" i="6"/>
  <c r="T45" i="6"/>
  <c r="F23" i="1"/>
  <c r="H24" i="1"/>
  <c r="P24" i="1"/>
  <c r="L67" i="7"/>
  <c r="D68" i="8"/>
  <c r="L68" i="8"/>
  <c r="F70" i="8"/>
  <c r="N70" i="8"/>
  <c r="H68" i="7"/>
  <c r="P68" i="7"/>
  <c r="H70" i="8"/>
  <c r="P70"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8" i="7"/>
  <c r="H66" i="7"/>
  <c r="J67" i="7"/>
  <c r="L68" i="7"/>
  <c r="P66" i="7"/>
  <c r="R67" i="7"/>
  <c r="R70" i="8"/>
  <c r="N68" i="8"/>
  <c r="L69" i="8"/>
  <c r="J70" i="8"/>
  <c r="F68" i="8"/>
  <c r="D69" i="8"/>
  <c r="H38" i="2"/>
  <c r="H37" i="2"/>
  <c r="H36" i="2"/>
  <c r="P38" i="2"/>
  <c r="P37" i="2"/>
  <c r="P36" i="2"/>
  <c r="F18" i="9"/>
  <c r="F17" i="9"/>
  <c r="F19" i="9"/>
  <c r="F66" i="7"/>
  <c r="H67" i="7"/>
  <c r="J68" i="7"/>
  <c r="N66" i="7"/>
  <c r="P67" i="7"/>
  <c r="R68" i="7"/>
  <c r="P68" i="8"/>
  <c r="N69" i="8"/>
  <c r="L70" i="8"/>
  <c r="H68" i="8"/>
  <c r="F69" i="8"/>
  <c r="D70" i="8"/>
  <c r="J36" i="2"/>
  <c r="J38" i="2"/>
  <c r="J37" i="2"/>
  <c r="R36" i="2"/>
  <c r="R38" i="2"/>
  <c r="R37" i="2"/>
  <c r="H17" i="9"/>
  <c r="H19" i="9"/>
  <c r="H18" i="9"/>
  <c r="P19" i="9"/>
  <c r="P18" i="9"/>
  <c r="P17" i="9"/>
  <c r="D66" i="7"/>
  <c r="F67" i="7"/>
  <c r="L66" i="7"/>
  <c r="N67" i="7"/>
  <c r="R68" i="8"/>
  <c r="P69" i="8"/>
  <c r="J68" i="8"/>
  <c r="H69" i="8"/>
  <c r="D37" i="2"/>
  <c r="D36" i="2"/>
  <c r="D38" i="2"/>
  <c r="L37" i="2"/>
  <c r="L36" i="2"/>
  <c r="L38" i="2"/>
  <c r="J19" i="9"/>
  <c r="J18" i="9"/>
  <c r="J17" i="9"/>
  <c r="E8" i="9"/>
  <c r="D19" i="9"/>
  <c r="D18" i="9"/>
  <c r="D17" i="9"/>
  <c r="D67" i="7"/>
  <c r="F68" i="7"/>
  <c r="N68"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<sst xmlns="http://schemas.openxmlformats.org/spreadsheetml/2006/main" count="10848" uniqueCount="2046">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</sst>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438</v>
      </c>
      <c r="D3" s="145"/>
      <c r="E3" s="146"/>
      <c r="F3" s="48"/>
      <c r="G3" s="144" t="s">
        <v>439</v>
      </c>
      <c r="H3" s="145"/>
      <c r="I3" s="146"/>
      <c r="J3" s="48"/>
      <c r="K3" s="144" t="s">
        <v>440</v>
      </c>
      <c r="L3" s="145"/>
      <c r="M3" s="146"/>
      <c r="N3" s="48"/>
      <c r="O3" s="144" t="s">
        <v>441</v>
      </c>
      <c r="P3" s="145"/>
      <c r="Q3" s="146"/>
      <c r="R3" s="48"/>
      <c r="S3" s="144" t="s">
        <v>1734</v>
      </c>
      <c r="T3" s="145"/>
      <c r="U3" s="146"/>
      <c r="V3" s="48"/>
      <c r="W3" s="144" t="s">
        <v>1735</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442</v>
      </c>
      <c r="D7" s="145"/>
      <c r="E7" s="146"/>
      <c r="F7" s="48"/>
      <c r="G7" s="144" t="s">
        <v>443</v>
      </c>
      <c r="H7" s="145"/>
      <c r="I7" s="146"/>
      <c r="J7" s="48"/>
      <c r="K7" s="144" t="s">
        <v>444</v>
      </c>
      <c r="L7" s="145"/>
      <c r="M7" s="146"/>
      <c r="N7" s="48"/>
      <c r="O7" s="144" t="s">
        <v>445</v>
      </c>
      <c r="P7" s="145"/>
      <c r="Q7" s="146"/>
      <c r="R7" s="48"/>
      <c r="S7" s="144" t="s">
        <v>446</v>
      </c>
      <c r="T7" s="145"/>
      <c r="U7" s="146"/>
      <c r="V7" s="48"/>
      <c r="W7" s="144" t="s">
        <v>447</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450</v>
      </c>
      <c r="L11" s="145"/>
      <c r="M11" s="146"/>
      <c r="N11" s="51"/>
      <c r="O11" s="144" t="s">
        <v>451</v>
      </c>
      <c r="P11" s="145"/>
      <c r="Q11" s="146"/>
      <c r="R11" s="48"/>
      <c r="S11" s="144" t="s">
        <v>448</v>
      </c>
      <c r="T11" s="145"/>
      <c r="U11" s="146"/>
      <c r="V11" s="51"/>
      <c r="W11" s="144" t="s">
        <v>449</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1721</v>
      </c>
      <c r="L15" s="145"/>
      <c r="M15" s="146"/>
      <c r="N15" s="51"/>
      <c r="O15" s="144" t="s">
        <v>1722</v>
      </c>
      <c r="P15" s="145"/>
      <c r="Q15" s="146"/>
      <c r="S15" s="144" t="s">
        <v>1568</v>
      </c>
      <c r="T15" s="145"/>
      <c r="U15" s="146"/>
      <c r="V15" s="51"/>
      <c r="W15" s="144" t="s">
        <v>1569</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1" t="s">
        <v>454</v>
      </c>
      <c r="D19" s="132"/>
      <c r="E19" s="133"/>
      <c r="F19" s="51"/>
      <c r="G19" s="131" t="s">
        <v>455</v>
      </c>
      <c r="H19" s="132"/>
      <c r="I19" s="133"/>
      <c r="K19" s="131" t="s">
        <v>456</v>
      </c>
      <c r="L19" s="132"/>
      <c r="M19" s="133"/>
      <c r="N19" s="51"/>
      <c r="O19" s="131" t="s">
        <v>457</v>
      </c>
      <c r="P19" s="132"/>
      <c r="Q19" s="133"/>
      <c r="S19" s="131" t="s">
        <v>459</v>
      </c>
      <c r="T19" s="132"/>
      <c r="U19" s="133"/>
      <c r="V19" s="51"/>
      <c r="W19" s="131" t="s">
        <v>458</v>
      </c>
      <c r="X19" s="132"/>
      <c r="Y19" s="133"/>
      <c r="Z19" s="52"/>
    </row>
    <row r="20" spans="2:26" s="16" customFormat="1" ht="15" customHeight="1" thickBot="1" x14ac:dyDescent="0.35">
      <c r="B20" s="50"/>
      <c r="C20" s="134"/>
      <c r="D20" s="135"/>
      <c r="E20" s="136"/>
      <c r="F20" s="51"/>
      <c r="G20" s="134"/>
      <c r="H20" s="135"/>
      <c r="I20" s="136"/>
      <c r="K20" s="134"/>
      <c r="L20" s="135"/>
      <c r="M20" s="136"/>
      <c r="N20" s="51"/>
      <c r="O20" s="134"/>
      <c r="P20" s="135"/>
      <c r="Q20" s="136"/>
      <c r="S20" s="134"/>
      <c r="T20" s="135"/>
      <c r="U20" s="136"/>
      <c r="V20" s="51"/>
      <c r="W20" s="134"/>
      <c r="X20" s="135"/>
      <c r="Y20" s="13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1" t="s">
        <v>1566</v>
      </c>
      <c r="D23" s="132"/>
      <c r="E23" s="133"/>
      <c r="F23" s="51"/>
      <c r="G23" s="131" t="s">
        <v>1567</v>
      </c>
      <c r="H23" s="132"/>
      <c r="I23" s="133"/>
      <c r="K23" s="138" t="s">
        <v>452</v>
      </c>
      <c r="L23" s="139"/>
      <c r="M23" s="140"/>
      <c r="N23" s="51"/>
      <c r="O23" s="138" t="s">
        <v>453</v>
      </c>
      <c r="P23" s="139"/>
      <c r="Q23" s="140"/>
      <c r="S23" s="138" t="s">
        <v>336</v>
      </c>
      <c r="T23" s="139"/>
      <c r="U23" s="140"/>
      <c r="V23" s="51"/>
      <c r="W23" s="138" t="s">
        <v>337</v>
      </c>
      <c r="X23" s="139"/>
      <c r="Y23" s="140"/>
      <c r="Z23" s="52"/>
    </row>
    <row r="24" spans="2:26" s="16" customFormat="1" ht="15" thickBot="1" x14ac:dyDescent="0.35">
      <c r="B24" s="50"/>
      <c r="C24" s="134"/>
      <c r="D24" s="135"/>
      <c r="E24" s="136"/>
      <c r="F24" s="51"/>
      <c r="G24" s="134"/>
      <c r="H24" s="135"/>
      <c r="I24" s="136"/>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1519</v>
      </c>
      <c r="D27" s="139"/>
      <c r="E27" s="140"/>
      <c r="F27" s="51"/>
      <c r="G27" s="138" t="s">
        <v>1520</v>
      </c>
      <c r="H27" s="139"/>
      <c r="I27" s="140"/>
      <c r="K27" s="138" t="s">
        <v>462</v>
      </c>
      <c r="L27" s="139"/>
      <c r="M27" s="140"/>
      <c r="N27" s="51"/>
      <c r="O27" s="138" t="s">
        <v>463</v>
      </c>
      <c r="P27" s="139"/>
      <c r="Q27" s="140"/>
      <c r="S27" s="138" t="s">
        <v>464</v>
      </c>
      <c r="T27" s="139"/>
      <c r="U27" s="140"/>
      <c r="V27" s="51"/>
      <c r="W27" s="138" t="s">
        <v>465</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467</v>
      </c>
      <c r="D31" s="139"/>
      <c r="E31" s="140"/>
      <c r="F31" s="51"/>
      <c r="G31" s="138" t="s">
        <v>466</v>
      </c>
      <c r="H31" s="139"/>
      <c r="I31" s="140"/>
      <c r="K31" s="138" t="s">
        <v>468</v>
      </c>
      <c r="L31" s="139"/>
      <c r="M31" s="140"/>
      <c r="N31" s="51"/>
      <c r="O31" s="138" t="s">
        <v>469</v>
      </c>
      <c r="P31" s="139"/>
      <c r="Q31" s="140"/>
      <c r="S31" s="138" t="s">
        <v>470</v>
      </c>
      <c r="T31" s="139"/>
      <c r="U31" s="140"/>
      <c r="W31" s="138" t="s">
        <v>471</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472</v>
      </c>
      <c r="D35" s="139"/>
      <c r="E35" s="140"/>
      <c r="F35" s="51"/>
      <c r="G35" s="138" t="s">
        <v>473</v>
      </c>
      <c r="H35" s="139"/>
      <c r="I35" s="140"/>
      <c r="K35" s="138" t="s">
        <v>338</v>
      </c>
      <c r="L35" s="139"/>
      <c r="M35" s="140"/>
      <c r="O35" s="138" t="s">
        <v>339</v>
      </c>
      <c r="P35" s="139"/>
      <c r="Q35" s="140"/>
      <c r="S35" s="138" t="s">
        <v>474</v>
      </c>
      <c r="T35" s="139"/>
      <c r="U35" s="140"/>
      <c r="W35" s="138" t="s">
        <v>475</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1558</v>
      </c>
      <c r="D39" s="139"/>
      <c r="E39" s="140"/>
      <c r="F39" s="51"/>
      <c r="G39" s="138" t="s">
        <v>1559</v>
      </c>
      <c r="H39" s="139"/>
      <c r="I39" s="140"/>
      <c r="K39" s="138" t="s">
        <v>1517</v>
      </c>
      <c r="L39" s="139"/>
      <c r="M39" s="140"/>
      <c r="N39" s="51"/>
      <c r="O39" s="138" t="s">
        <v>1518</v>
      </c>
      <c r="P39" s="139"/>
      <c r="Q39" s="140"/>
      <c r="S39" s="150" t="s">
        <v>460</v>
      </c>
      <c r="T39" s="151"/>
      <c r="U39" s="152"/>
      <c r="V39" s="51"/>
      <c r="W39" s="150" t="s">
        <v>461</v>
      </c>
      <c r="X39" s="151"/>
      <c r="Y39" s="152"/>
      <c r="Z39" s="52"/>
    </row>
    <row r="40" spans="2:26" s="16" customFormat="1" ht="15" thickBot="1" x14ac:dyDescent="0.35">
      <c r="B40" s="50"/>
      <c r="C40" s="141"/>
      <c r="D40" s="142"/>
      <c r="E40" s="143"/>
      <c r="F40" s="51"/>
      <c r="G40" s="141"/>
      <c r="H40" s="142"/>
      <c r="I40" s="143"/>
      <c r="K40" s="141"/>
      <c r="L40" s="142"/>
      <c r="M40" s="143"/>
      <c r="N40" s="51"/>
      <c r="O40" s="141"/>
      <c r="P40" s="142"/>
      <c r="Q40" s="143"/>
      <c r="S40" s="153"/>
      <c r="T40" s="154"/>
      <c r="U40" s="155"/>
      <c r="V40" s="51"/>
      <c r="W40" s="153"/>
      <c r="X40" s="154"/>
      <c r="Y40" s="155"/>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44609</v>
      </c>
      <c r="C8" s="65">
        <f>VLOOKUP($A8,'Return Data'!$B$7:$R$2292,4,0)</f>
        <v>1187.5899999999999</v>
      </c>
      <c r="D8" s="65">
        <f>VLOOKUP($A8,'Return Data'!$B$7:$R$2292,10,0)</f>
        <v>-1.0036</v>
      </c>
      <c r="E8" s="66">
        <f t="shared" ref="E8:E40" si="0">RANK(D8,D$8:D$40,0)</f>
        <v>4</v>
      </c>
      <c r="F8" s="65">
        <f>VLOOKUP($A8,'Return Data'!$B$7:$R$2292,11,0)</f>
        <v>5.6218000000000004</v>
      </c>
      <c r="G8" s="66">
        <f t="shared" ref="G8:G40" si="1">RANK(F8,F$8:F$40,0)</f>
        <v>7</v>
      </c>
      <c r="H8" s="65">
        <f>VLOOKUP($A8,'Return Data'!$B$7:$R$2292,12,0)</f>
        <v>17.692699999999999</v>
      </c>
      <c r="I8" s="66">
        <f t="shared" ref="I8:I40" si="2">RANK(H8,H$8:H$40,0)</f>
        <v>6</v>
      </c>
      <c r="J8" s="65">
        <f>VLOOKUP($A8,'Return Data'!$B$7:$R$2292,13,0)</f>
        <v>19.1402</v>
      </c>
      <c r="K8" s="66">
        <f>RANK(J8,J$8:J$40,0)</f>
        <v>6</v>
      </c>
      <c r="L8" s="65">
        <f>VLOOKUP($A8,'Return Data'!$B$7:$R$2292,17,0)</f>
        <v>20.817599999999999</v>
      </c>
      <c r="M8" s="66">
        <f>RANK(L8,L$8:L$40,0)</f>
        <v>9</v>
      </c>
      <c r="N8" s="65">
        <f>VLOOKUP($A8,'Return Data'!$B$7:$R$2292,14,0)</f>
        <v>16.43</v>
      </c>
      <c r="O8" s="66">
        <f>RANK(N8,N$8:N$40,0)</f>
        <v>18</v>
      </c>
      <c r="P8" s="65">
        <f>VLOOKUP($A8,'Return Data'!$B$7:$R$2292,15,0)</f>
        <v>11.6335</v>
      </c>
      <c r="Q8" s="66">
        <f>RANK(P8,P$8:P$40,0)</f>
        <v>16</v>
      </c>
      <c r="R8" s="65">
        <f>VLOOKUP($A8,'Return Data'!$B$7:$R$2292,16,0)</f>
        <v>14.3499</v>
      </c>
      <c r="S8" s="67">
        <f>RANK(R8,R$8:R$40,0)</f>
        <v>17</v>
      </c>
    </row>
    <row r="9" spans="1:20" x14ac:dyDescent="0.3">
      <c r="A9" s="63" t="s">
        <v>480</v>
      </c>
      <c r="B9" s="64">
        <f>VLOOKUP($A9,'Return Data'!$B$7:$R$2292,3,0)</f>
        <v>44609</v>
      </c>
      <c r="C9" s="65">
        <f>VLOOKUP($A9,'Return Data'!$B$7:$R$2292,4,0)</f>
        <v>16.12</v>
      </c>
      <c r="D9" s="65">
        <f>VLOOKUP($A9,'Return Data'!$B$7:$R$2292,10,0)</f>
        <v>-5.8411</v>
      </c>
      <c r="E9" s="66">
        <f t="shared" si="0"/>
        <v>31</v>
      </c>
      <c r="F9" s="65">
        <f>VLOOKUP($A9,'Return Data'!$B$7:$R$2292,11,0)</f>
        <v>3.4660000000000002</v>
      </c>
      <c r="G9" s="66">
        <f t="shared" si="1"/>
        <v>18</v>
      </c>
      <c r="H9" s="65">
        <f>VLOOKUP($A9,'Return Data'!$B$7:$R$2292,12,0)</f>
        <v>16.981100000000001</v>
      </c>
      <c r="I9" s="66">
        <f t="shared" si="2"/>
        <v>7</v>
      </c>
      <c r="J9" s="65">
        <f>VLOOKUP($A9,'Return Data'!$B$7:$R$2292,13,0)</f>
        <v>15.060700000000001</v>
      </c>
      <c r="K9" s="66">
        <f t="shared" ref="K9:K40" si="3">RANK(J9,J$8:J$40,0)</f>
        <v>14</v>
      </c>
      <c r="L9" s="65">
        <f>VLOOKUP($A9,'Return Data'!$B$7:$R$2292,17,0)</f>
        <v>17.004000000000001</v>
      </c>
      <c r="M9" s="66">
        <f t="shared" ref="M9:M40" si="4">RANK(L9,L$8:L$40,0)</f>
        <v>21</v>
      </c>
      <c r="N9" s="65">
        <f>VLOOKUP($A9,'Return Data'!$B$7:$R$2292,14,0)</f>
        <v>18.556899999999999</v>
      </c>
      <c r="O9" s="66">
        <f t="shared" ref="O9:O40" si="5">RANK(N9,N$8:N$40,0)</f>
        <v>9</v>
      </c>
      <c r="P9" s="65"/>
      <c r="Q9" s="66"/>
      <c r="R9" s="65">
        <f>VLOOKUP($A9,'Return Data'!$B$7:$R$2292,16,0)</f>
        <v>14.489100000000001</v>
      </c>
      <c r="S9" s="67">
        <f t="shared" ref="S9:S40" si="6">RANK(R9,R$8:R$40,0)</f>
        <v>15</v>
      </c>
    </row>
    <row r="10" spans="1:20" x14ac:dyDescent="0.3">
      <c r="A10" s="63" t="s">
        <v>483</v>
      </c>
      <c r="B10" s="64">
        <f>VLOOKUP($A10,'Return Data'!$B$7:$R$2292,3,0)</f>
        <v>44609</v>
      </c>
      <c r="C10" s="65">
        <f>VLOOKUP($A10,'Return Data'!$B$7:$R$2292,4,0)</f>
        <v>90.81</v>
      </c>
      <c r="D10" s="65">
        <f>VLOOKUP($A10,'Return Data'!$B$7:$R$2292,10,0)</f>
        <v>-3.4655</v>
      </c>
      <c r="E10" s="66">
        <f t="shared" si="0"/>
        <v>23</v>
      </c>
      <c r="F10" s="65">
        <f>VLOOKUP($A10,'Return Data'!$B$7:$R$2292,11,0)</f>
        <v>6.4345999999999997</v>
      </c>
      <c r="G10" s="66">
        <f t="shared" si="1"/>
        <v>3</v>
      </c>
      <c r="H10" s="65">
        <f>VLOOKUP($A10,'Return Data'!$B$7:$R$2292,12,0)</f>
        <v>19.032599999999999</v>
      </c>
      <c r="I10" s="66">
        <f t="shared" si="2"/>
        <v>3</v>
      </c>
      <c r="J10" s="65">
        <f>VLOOKUP($A10,'Return Data'!$B$7:$R$2292,13,0)</f>
        <v>19.896999999999998</v>
      </c>
      <c r="K10" s="66">
        <f t="shared" si="3"/>
        <v>5</v>
      </c>
      <c r="L10" s="65">
        <f>VLOOKUP($A10,'Return Data'!$B$7:$R$2292,17,0)</f>
        <v>21.0215</v>
      </c>
      <c r="M10" s="66">
        <f t="shared" si="4"/>
        <v>8</v>
      </c>
      <c r="N10" s="65">
        <f>VLOOKUP($A10,'Return Data'!$B$7:$R$2292,14,0)</f>
        <v>17.010999999999999</v>
      </c>
      <c r="O10" s="66">
        <f t="shared" si="5"/>
        <v>15</v>
      </c>
      <c r="P10" s="65">
        <f>VLOOKUP($A10,'Return Data'!$B$7:$R$2292,15,0)</f>
        <v>12.6105</v>
      </c>
      <c r="Q10" s="66">
        <f t="shared" ref="Q10:Q40" si="7">RANK(P10,P$8:P$40,0)</f>
        <v>12</v>
      </c>
      <c r="R10" s="65">
        <f>VLOOKUP($A10,'Return Data'!$B$7:$R$2292,16,0)</f>
        <v>12.805099999999999</v>
      </c>
      <c r="S10" s="67">
        <f t="shared" si="6"/>
        <v>22</v>
      </c>
    </row>
    <row r="11" spans="1:20" x14ac:dyDescent="0.3">
      <c r="A11" s="63" t="s">
        <v>1728</v>
      </c>
      <c r="B11" s="64">
        <f>VLOOKUP($A11,'Return Data'!$B$7:$R$2292,3,0)</f>
        <v>44609</v>
      </c>
      <c r="C11" s="65">
        <f>VLOOKUP($A11,'Return Data'!$B$7:$R$2292,4,0)</f>
        <v>19.6859</v>
      </c>
      <c r="D11" s="65">
        <f>VLOOKUP($A11,'Return Data'!$B$7:$R$2292,10,0)</f>
        <v>-2.7894999999999999</v>
      </c>
      <c r="E11" s="66">
        <f t="shared" si="0"/>
        <v>15</v>
      </c>
      <c r="F11" s="65">
        <f>VLOOKUP($A11,'Return Data'!$B$7:$R$2292,11,0)</f>
        <v>3.1728999999999998</v>
      </c>
      <c r="G11" s="66">
        <f t="shared" si="1"/>
        <v>20</v>
      </c>
      <c r="H11" s="65">
        <f>VLOOKUP($A11,'Return Data'!$B$7:$R$2292,12,0)</f>
        <v>12.386200000000001</v>
      </c>
      <c r="I11" s="66">
        <f t="shared" si="2"/>
        <v>25</v>
      </c>
      <c r="J11" s="65">
        <f>VLOOKUP($A11,'Return Data'!$B$7:$R$2292,13,0)</f>
        <v>13.7217</v>
      </c>
      <c r="K11" s="66">
        <f t="shared" si="3"/>
        <v>21</v>
      </c>
      <c r="L11" s="65">
        <f>VLOOKUP($A11,'Return Data'!$B$7:$R$2292,17,0)</f>
        <v>18.285399999999999</v>
      </c>
      <c r="M11" s="66">
        <f t="shared" si="4"/>
        <v>18</v>
      </c>
      <c r="N11" s="65">
        <f>VLOOKUP($A11,'Return Data'!$B$7:$R$2292,14,0)</f>
        <v>20.393699999999999</v>
      </c>
      <c r="O11" s="66">
        <f t="shared" si="5"/>
        <v>5</v>
      </c>
      <c r="P11" s="65"/>
      <c r="Q11" s="66"/>
      <c r="R11" s="65">
        <f>VLOOKUP($A11,'Return Data'!$B$7:$R$2292,16,0)</f>
        <v>14.926500000000001</v>
      </c>
      <c r="S11" s="67">
        <f t="shared" si="6"/>
        <v>9</v>
      </c>
    </row>
    <row r="12" spans="1:20" x14ac:dyDescent="0.3">
      <c r="A12" s="63" t="s">
        <v>484</v>
      </c>
      <c r="B12" s="64">
        <f>VLOOKUP($A12,'Return Data'!$B$7:$R$2292,3,0)</f>
        <v>44609</v>
      </c>
      <c r="C12" s="65">
        <f>VLOOKUP($A12,'Return Data'!$B$7:$R$2292,4,0)</f>
        <v>23.77</v>
      </c>
      <c r="D12" s="65">
        <f>VLOOKUP($A12,'Return Data'!$B$7:$R$2292,10,0)</f>
        <v>-4.3460999999999999</v>
      </c>
      <c r="E12" s="66">
        <f t="shared" si="0"/>
        <v>29</v>
      </c>
      <c r="F12" s="65">
        <f>VLOOKUP($A12,'Return Data'!$B$7:$R$2292,11,0)</f>
        <v>5.5038</v>
      </c>
      <c r="G12" s="66">
        <f t="shared" si="1"/>
        <v>8</v>
      </c>
      <c r="H12" s="65">
        <f>VLOOKUP($A12,'Return Data'!$B$7:$R$2292,12,0)</f>
        <v>23.995799999999999</v>
      </c>
      <c r="I12" s="66">
        <f t="shared" si="2"/>
        <v>2</v>
      </c>
      <c r="J12" s="65">
        <f>VLOOKUP($A12,'Return Data'!$B$7:$R$2292,13,0)</f>
        <v>38.681399999999996</v>
      </c>
      <c r="K12" s="66">
        <f t="shared" si="3"/>
        <v>1</v>
      </c>
      <c r="L12" s="65">
        <f>VLOOKUP($A12,'Return Data'!$B$7:$R$2292,17,0)</f>
        <v>33.1845</v>
      </c>
      <c r="M12" s="66">
        <f t="shared" si="4"/>
        <v>2</v>
      </c>
      <c r="N12" s="65">
        <f>VLOOKUP($A12,'Return Data'!$B$7:$R$2292,14,0)</f>
        <v>25.164400000000001</v>
      </c>
      <c r="O12" s="66">
        <f t="shared" si="5"/>
        <v>2</v>
      </c>
      <c r="P12" s="65">
        <f>VLOOKUP($A12,'Return Data'!$B$7:$R$2292,15,0)</f>
        <v>16.907599999999999</v>
      </c>
      <c r="Q12" s="66">
        <f t="shared" si="7"/>
        <v>2</v>
      </c>
      <c r="R12" s="65">
        <f>VLOOKUP($A12,'Return Data'!$B$7:$R$2292,16,0)</f>
        <v>16.773900000000001</v>
      </c>
      <c r="S12" s="67">
        <f t="shared" si="6"/>
        <v>4</v>
      </c>
    </row>
    <row r="13" spans="1:20" x14ac:dyDescent="0.3">
      <c r="A13" s="63" t="s">
        <v>486</v>
      </c>
      <c r="B13" s="64">
        <f>VLOOKUP($A13,'Return Data'!$B$7:$R$2292,3,0)</f>
        <v>44609</v>
      </c>
      <c r="C13" s="65">
        <f>VLOOKUP($A13,'Return Data'!$B$7:$R$2292,4,0)</f>
        <v>265.27999999999997</v>
      </c>
      <c r="D13" s="65">
        <f>VLOOKUP($A13,'Return Data'!$B$7:$R$2292,10,0)</f>
        <v>-2.2801999999999998</v>
      </c>
      <c r="E13" s="66">
        <f t="shared" si="0"/>
        <v>11</v>
      </c>
      <c r="F13" s="65">
        <f>VLOOKUP($A13,'Return Data'!$B$7:$R$2292,11,0)</f>
        <v>3.274</v>
      </c>
      <c r="G13" s="66">
        <f t="shared" si="1"/>
        <v>19</v>
      </c>
      <c r="H13" s="65">
        <f>VLOOKUP($A13,'Return Data'!$B$7:$R$2292,12,0)</f>
        <v>14.8896</v>
      </c>
      <c r="I13" s="66">
        <f t="shared" si="2"/>
        <v>15</v>
      </c>
      <c r="J13" s="65">
        <f>VLOOKUP($A13,'Return Data'!$B$7:$R$2292,13,0)</f>
        <v>14.581899999999999</v>
      </c>
      <c r="K13" s="66">
        <f t="shared" si="3"/>
        <v>17</v>
      </c>
      <c r="L13" s="65">
        <f>VLOOKUP($A13,'Return Data'!$B$7:$R$2292,17,0)</f>
        <v>19.5503</v>
      </c>
      <c r="M13" s="66">
        <f t="shared" si="4"/>
        <v>15</v>
      </c>
      <c r="N13" s="65">
        <f>VLOOKUP($A13,'Return Data'!$B$7:$R$2292,14,0)</f>
        <v>19.241700000000002</v>
      </c>
      <c r="O13" s="66">
        <f t="shared" si="5"/>
        <v>7</v>
      </c>
      <c r="P13" s="65">
        <f>VLOOKUP($A13,'Return Data'!$B$7:$R$2292,15,0)</f>
        <v>15.462400000000001</v>
      </c>
      <c r="Q13" s="66">
        <f t="shared" si="7"/>
        <v>4</v>
      </c>
      <c r="R13" s="65">
        <f>VLOOKUP($A13,'Return Data'!$B$7:$R$2292,16,0)</f>
        <v>15.4048</v>
      </c>
      <c r="S13" s="67">
        <f t="shared" si="6"/>
        <v>8</v>
      </c>
    </row>
    <row r="14" spans="1:20" x14ac:dyDescent="0.3">
      <c r="A14" s="63" t="s">
        <v>488</v>
      </c>
      <c r="B14" s="64">
        <f>VLOOKUP($A14,'Return Data'!$B$7:$R$2292,3,0)</f>
        <v>44609</v>
      </c>
      <c r="C14" s="65">
        <f>VLOOKUP($A14,'Return Data'!$B$7:$R$2292,4,0)</f>
        <v>249.39500000000001</v>
      </c>
      <c r="D14" s="65">
        <f>VLOOKUP($A14,'Return Data'!$B$7:$R$2292,10,0)</f>
        <v>-5.1426999999999996</v>
      </c>
      <c r="E14" s="66">
        <f t="shared" si="0"/>
        <v>30</v>
      </c>
      <c r="F14" s="65">
        <f>VLOOKUP($A14,'Return Data'!$B$7:$R$2292,11,0)</f>
        <v>0.37190000000000001</v>
      </c>
      <c r="G14" s="66">
        <f t="shared" si="1"/>
        <v>30</v>
      </c>
      <c r="H14" s="65">
        <f>VLOOKUP($A14,'Return Data'!$B$7:$R$2292,12,0)</f>
        <v>11.571199999999999</v>
      </c>
      <c r="I14" s="66">
        <f t="shared" si="2"/>
        <v>28</v>
      </c>
      <c r="J14" s="65">
        <f>VLOOKUP($A14,'Return Data'!$B$7:$R$2292,13,0)</f>
        <v>12.9747</v>
      </c>
      <c r="K14" s="66">
        <f t="shared" si="3"/>
        <v>24</v>
      </c>
      <c r="L14" s="65">
        <f>VLOOKUP($A14,'Return Data'!$B$7:$R$2292,17,0)</f>
        <v>16.659500000000001</v>
      </c>
      <c r="M14" s="66">
        <f t="shared" si="4"/>
        <v>22</v>
      </c>
      <c r="N14" s="65">
        <f>VLOOKUP($A14,'Return Data'!$B$7:$R$2292,14,0)</f>
        <v>19.478300000000001</v>
      </c>
      <c r="O14" s="66">
        <f t="shared" si="5"/>
        <v>6</v>
      </c>
      <c r="P14" s="65">
        <f>VLOOKUP($A14,'Return Data'!$B$7:$R$2292,15,0)</f>
        <v>13.694599999999999</v>
      </c>
      <c r="Q14" s="66">
        <f t="shared" si="7"/>
        <v>10</v>
      </c>
      <c r="R14" s="65">
        <f>VLOOKUP($A14,'Return Data'!$B$7:$R$2292,16,0)</f>
        <v>14.5192</v>
      </c>
      <c r="S14" s="67">
        <f t="shared" si="6"/>
        <v>14</v>
      </c>
    </row>
    <row r="15" spans="1:20" x14ac:dyDescent="0.3">
      <c r="A15" s="63" t="s">
        <v>490</v>
      </c>
      <c r="B15" s="64">
        <f>VLOOKUP($A15,'Return Data'!$B$7:$R$2292,3,0)</f>
        <v>44609</v>
      </c>
      <c r="C15" s="65">
        <f>VLOOKUP($A15,'Return Data'!$B$7:$R$2292,4,0)</f>
        <v>41.49</v>
      </c>
      <c r="D15" s="65">
        <f>VLOOKUP($A15,'Return Data'!$B$7:$R$2292,10,0)</f>
        <v>-0.62280000000000002</v>
      </c>
      <c r="E15" s="66">
        <f t="shared" si="0"/>
        <v>3</v>
      </c>
      <c r="F15" s="65">
        <f>VLOOKUP($A15,'Return Data'!$B$7:$R$2292,11,0)</f>
        <v>6.5212000000000003</v>
      </c>
      <c r="G15" s="66">
        <f t="shared" si="1"/>
        <v>2</v>
      </c>
      <c r="H15" s="65">
        <f>VLOOKUP($A15,'Return Data'!$B$7:$R$2292,12,0)</f>
        <v>18.576699999999999</v>
      </c>
      <c r="I15" s="66">
        <f t="shared" si="2"/>
        <v>5</v>
      </c>
      <c r="J15" s="65">
        <f>VLOOKUP($A15,'Return Data'!$B$7:$R$2292,13,0)</f>
        <v>19.121400000000001</v>
      </c>
      <c r="K15" s="66">
        <f t="shared" si="3"/>
        <v>7</v>
      </c>
      <c r="L15" s="65">
        <f>VLOOKUP($A15,'Return Data'!$B$7:$R$2292,17,0)</f>
        <v>20.372299999999999</v>
      </c>
      <c r="M15" s="66">
        <f t="shared" si="4"/>
        <v>11</v>
      </c>
      <c r="N15" s="65">
        <f>VLOOKUP($A15,'Return Data'!$B$7:$R$2292,14,0)</f>
        <v>18.609400000000001</v>
      </c>
      <c r="O15" s="66">
        <f t="shared" si="5"/>
        <v>8</v>
      </c>
      <c r="P15" s="65">
        <f>VLOOKUP($A15,'Return Data'!$B$7:$R$2292,15,0)</f>
        <v>14.2887</v>
      </c>
      <c r="Q15" s="66">
        <f t="shared" si="7"/>
        <v>8</v>
      </c>
      <c r="R15" s="65">
        <f>VLOOKUP($A15,'Return Data'!$B$7:$R$2292,16,0)</f>
        <v>13.698600000000001</v>
      </c>
      <c r="S15" s="67">
        <f t="shared" si="6"/>
        <v>19</v>
      </c>
    </row>
    <row r="16" spans="1:20" x14ac:dyDescent="0.3">
      <c r="A16" s="63" t="s">
        <v>493</v>
      </c>
      <c r="B16" s="64">
        <f>VLOOKUP($A16,'Return Data'!$B$7:$R$2292,3,0)</f>
        <v>44609</v>
      </c>
      <c r="C16" s="65">
        <f>VLOOKUP($A16,'Return Data'!$B$7:$R$2292,4,0)</f>
        <v>191.54730000000001</v>
      </c>
      <c r="D16" s="65">
        <f>VLOOKUP($A16,'Return Data'!$B$7:$R$2292,10,0)</f>
        <v>-3.0489999999999999</v>
      </c>
      <c r="E16" s="66">
        <f t="shared" si="0"/>
        <v>17</v>
      </c>
      <c r="F16" s="65">
        <f>VLOOKUP($A16,'Return Data'!$B$7:$R$2292,11,0)</f>
        <v>1.6236999999999999</v>
      </c>
      <c r="G16" s="66">
        <f t="shared" si="1"/>
        <v>28</v>
      </c>
      <c r="H16" s="65">
        <f>VLOOKUP($A16,'Return Data'!$B$7:$R$2292,12,0)</f>
        <v>11.9518</v>
      </c>
      <c r="I16" s="66">
        <f t="shared" si="2"/>
        <v>26</v>
      </c>
      <c r="J16" s="65">
        <f>VLOOKUP($A16,'Return Data'!$B$7:$R$2292,13,0)</f>
        <v>12.6326</v>
      </c>
      <c r="K16" s="66">
        <f t="shared" si="3"/>
        <v>25</v>
      </c>
      <c r="L16" s="65">
        <f>VLOOKUP($A16,'Return Data'!$B$7:$R$2292,17,0)</f>
        <v>18.686299999999999</v>
      </c>
      <c r="M16" s="66">
        <f t="shared" si="4"/>
        <v>16</v>
      </c>
      <c r="N16" s="65">
        <f>VLOOKUP($A16,'Return Data'!$B$7:$R$2292,14,0)</f>
        <v>16.862400000000001</v>
      </c>
      <c r="O16" s="66">
        <f t="shared" si="5"/>
        <v>17</v>
      </c>
      <c r="P16" s="65">
        <f>VLOOKUP($A16,'Return Data'!$B$7:$R$2292,15,0)</f>
        <v>12.418900000000001</v>
      </c>
      <c r="Q16" s="66">
        <f t="shared" si="7"/>
        <v>13</v>
      </c>
      <c r="R16" s="65">
        <f>VLOOKUP($A16,'Return Data'!$B$7:$R$2292,16,0)</f>
        <v>14.6028</v>
      </c>
      <c r="S16" s="67">
        <f t="shared" si="6"/>
        <v>13</v>
      </c>
    </row>
    <row r="17" spans="1:19" x14ac:dyDescent="0.3">
      <c r="A17" s="63" t="s">
        <v>495</v>
      </c>
      <c r="B17" s="64">
        <f>VLOOKUP($A17,'Return Data'!$B$7:$R$2292,3,0)</f>
        <v>44609</v>
      </c>
      <c r="C17" s="65">
        <f>VLOOKUP($A17,'Return Data'!$B$7:$R$2292,4,0)</f>
        <v>83.866</v>
      </c>
      <c r="D17" s="65">
        <f>VLOOKUP($A17,'Return Data'!$B$7:$R$2292,10,0)</f>
        <v>-1.9500999999999999</v>
      </c>
      <c r="E17" s="66">
        <f t="shared" si="0"/>
        <v>8</v>
      </c>
      <c r="F17" s="65">
        <f>VLOOKUP($A17,'Return Data'!$B$7:$R$2292,11,0)</f>
        <v>4.8232999999999997</v>
      </c>
      <c r="G17" s="66">
        <f t="shared" si="1"/>
        <v>11</v>
      </c>
      <c r="H17" s="65">
        <f>VLOOKUP($A17,'Return Data'!$B$7:$R$2292,12,0)</f>
        <v>14.3367</v>
      </c>
      <c r="I17" s="66">
        <f t="shared" si="2"/>
        <v>17</v>
      </c>
      <c r="J17" s="65">
        <f>VLOOKUP($A17,'Return Data'!$B$7:$R$2292,13,0)</f>
        <v>14.582000000000001</v>
      </c>
      <c r="K17" s="66">
        <f t="shared" si="3"/>
        <v>16</v>
      </c>
      <c r="L17" s="65">
        <f>VLOOKUP($A17,'Return Data'!$B$7:$R$2292,17,0)</f>
        <v>20.599599999999999</v>
      </c>
      <c r="M17" s="66">
        <f t="shared" si="4"/>
        <v>10</v>
      </c>
      <c r="N17" s="65">
        <f>VLOOKUP($A17,'Return Data'!$B$7:$R$2292,14,0)</f>
        <v>17.128900000000002</v>
      </c>
      <c r="O17" s="66">
        <f t="shared" si="5"/>
        <v>14</v>
      </c>
      <c r="P17" s="65">
        <f>VLOOKUP($A17,'Return Data'!$B$7:$R$2292,15,0)</f>
        <v>13.391999999999999</v>
      </c>
      <c r="Q17" s="66">
        <f t="shared" si="7"/>
        <v>11</v>
      </c>
      <c r="R17" s="65">
        <f>VLOOKUP($A17,'Return Data'!$B$7:$R$2292,16,0)</f>
        <v>15.7461</v>
      </c>
      <c r="S17" s="67">
        <f t="shared" si="6"/>
        <v>7</v>
      </c>
    </row>
    <row r="18" spans="1:19" x14ac:dyDescent="0.3">
      <c r="A18" s="63" t="s">
        <v>496</v>
      </c>
      <c r="B18" s="64">
        <f>VLOOKUP($A18,'Return Data'!$B$7:$R$2292,3,0)</f>
        <v>44609</v>
      </c>
      <c r="C18" s="65">
        <f>VLOOKUP($A18,'Return Data'!$B$7:$R$2292,4,0)</f>
        <v>16.428100000000001</v>
      </c>
      <c r="D18" s="65">
        <f>VLOOKUP($A18,'Return Data'!$B$7:$R$2292,10,0)</f>
        <v>-2.8014999999999999</v>
      </c>
      <c r="E18" s="66">
        <f t="shared" si="0"/>
        <v>16</v>
      </c>
      <c r="F18" s="65">
        <f>VLOOKUP($A18,'Return Data'!$B$7:$R$2292,11,0)</f>
        <v>3.5337000000000001</v>
      </c>
      <c r="G18" s="66">
        <f t="shared" si="1"/>
        <v>17</v>
      </c>
      <c r="H18" s="65">
        <f>VLOOKUP($A18,'Return Data'!$B$7:$R$2292,12,0)</f>
        <v>13.714499999999999</v>
      </c>
      <c r="I18" s="66">
        <f t="shared" si="2"/>
        <v>21</v>
      </c>
      <c r="J18" s="65">
        <f>VLOOKUP($A18,'Return Data'!$B$7:$R$2292,13,0)</f>
        <v>12.2705</v>
      </c>
      <c r="K18" s="66">
        <f t="shared" si="3"/>
        <v>26</v>
      </c>
      <c r="L18" s="65">
        <f>VLOOKUP($A18,'Return Data'!$B$7:$R$2292,17,0)</f>
        <v>17.475200000000001</v>
      </c>
      <c r="M18" s="66">
        <f t="shared" si="4"/>
        <v>19</v>
      </c>
      <c r="N18" s="65">
        <f>VLOOKUP($A18,'Return Data'!$B$7:$R$2292,14,0)</f>
        <v>17.385200000000001</v>
      </c>
      <c r="O18" s="66">
        <f t="shared" si="5"/>
        <v>13</v>
      </c>
      <c r="P18" s="65"/>
      <c r="Q18" s="66"/>
      <c r="R18" s="65">
        <f>VLOOKUP($A18,'Return Data'!$B$7:$R$2292,16,0)</f>
        <v>16.096299999999999</v>
      </c>
      <c r="S18" s="67">
        <f t="shared" si="6"/>
        <v>5</v>
      </c>
    </row>
    <row r="19" spans="1:19" x14ac:dyDescent="0.3">
      <c r="A19" s="63" t="s">
        <v>499</v>
      </c>
      <c r="B19" s="64">
        <f>VLOOKUP($A19,'Return Data'!$B$7:$R$2292,3,0)</f>
        <v>44609</v>
      </c>
      <c r="C19" s="65">
        <f>VLOOKUP($A19,'Return Data'!$B$7:$R$2292,4,0)</f>
        <v>243.61</v>
      </c>
      <c r="D19" s="65">
        <f>VLOOKUP($A19,'Return Data'!$B$7:$R$2292,10,0)</f>
        <v>0.75270000000000004</v>
      </c>
      <c r="E19" s="66">
        <f t="shared" si="0"/>
        <v>1</v>
      </c>
      <c r="F19" s="65">
        <f>VLOOKUP($A19,'Return Data'!$B$7:$R$2292,11,0)</f>
        <v>13.4178</v>
      </c>
      <c r="G19" s="66">
        <f t="shared" si="1"/>
        <v>1</v>
      </c>
      <c r="H19" s="65">
        <f>VLOOKUP($A19,'Return Data'!$B$7:$R$2292,12,0)</f>
        <v>24.4941</v>
      </c>
      <c r="I19" s="66">
        <f t="shared" si="2"/>
        <v>1</v>
      </c>
      <c r="J19" s="65">
        <f>VLOOKUP($A19,'Return Data'!$B$7:$R$2292,13,0)</f>
        <v>31.538900000000002</v>
      </c>
      <c r="K19" s="66">
        <f t="shared" si="3"/>
        <v>3</v>
      </c>
      <c r="L19" s="65">
        <f>VLOOKUP($A19,'Return Data'!$B$7:$R$2292,17,0)</f>
        <v>28.067699999999999</v>
      </c>
      <c r="M19" s="66">
        <f t="shared" si="4"/>
        <v>3</v>
      </c>
      <c r="N19" s="65">
        <f>VLOOKUP($A19,'Return Data'!$B$7:$R$2292,14,0)</f>
        <v>22.9498</v>
      </c>
      <c r="O19" s="66">
        <f t="shared" si="5"/>
        <v>3</v>
      </c>
      <c r="P19" s="65">
        <f>VLOOKUP($A19,'Return Data'!$B$7:$R$2292,15,0)</f>
        <v>15.927899999999999</v>
      </c>
      <c r="Q19" s="66">
        <f t="shared" si="7"/>
        <v>3</v>
      </c>
      <c r="R19" s="65">
        <f>VLOOKUP($A19,'Return Data'!$B$7:$R$2292,16,0)</f>
        <v>17.424399999999999</v>
      </c>
      <c r="S19" s="67">
        <f t="shared" si="6"/>
        <v>3</v>
      </c>
    </row>
    <row r="20" spans="1:19" x14ac:dyDescent="0.3">
      <c r="A20" s="63" t="s">
        <v>501</v>
      </c>
      <c r="B20" s="64">
        <f>VLOOKUP($A20,'Return Data'!$B$7:$R$2292,3,0)</f>
        <v>44609</v>
      </c>
      <c r="C20" s="65">
        <f>VLOOKUP($A20,'Return Data'!$B$7:$R$2292,4,0)</f>
        <v>17.111000000000001</v>
      </c>
      <c r="D20" s="65">
        <f>VLOOKUP($A20,'Return Data'!$B$7:$R$2292,10,0)</f>
        <v>-3.3599000000000001</v>
      </c>
      <c r="E20" s="66">
        <f t="shared" si="0"/>
        <v>20</v>
      </c>
      <c r="F20" s="65">
        <f>VLOOKUP($A20,'Return Data'!$B$7:$R$2292,11,0)</f>
        <v>5.7676999999999996</v>
      </c>
      <c r="G20" s="66">
        <f t="shared" si="1"/>
        <v>5</v>
      </c>
      <c r="H20" s="65">
        <f>VLOOKUP($A20,'Return Data'!$B$7:$R$2292,12,0)</f>
        <v>14.1875</v>
      </c>
      <c r="I20" s="66">
        <f t="shared" si="2"/>
        <v>19</v>
      </c>
      <c r="J20" s="65">
        <f>VLOOKUP($A20,'Return Data'!$B$7:$R$2292,13,0)</f>
        <v>14.2531</v>
      </c>
      <c r="K20" s="66">
        <f t="shared" si="3"/>
        <v>19</v>
      </c>
      <c r="L20" s="65">
        <f>VLOOKUP($A20,'Return Data'!$B$7:$R$2292,17,0)</f>
        <v>17.248799999999999</v>
      </c>
      <c r="M20" s="66">
        <f t="shared" si="4"/>
        <v>20</v>
      </c>
      <c r="N20" s="65">
        <f>VLOOKUP($A20,'Return Data'!$B$7:$R$2292,14,0)</f>
        <v>14.5198</v>
      </c>
      <c r="O20" s="66">
        <f t="shared" si="5"/>
        <v>28</v>
      </c>
      <c r="P20" s="65">
        <f>VLOOKUP($A20,'Return Data'!$B$7:$R$2292,15,0)</f>
        <v>9.8531999999999993</v>
      </c>
      <c r="Q20" s="66">
        <f t="shared" si="7"/>
        <v>23</v>
      </c>
      <c r="R20" s="65">
        <f>VLOOKUP($A20,'Return Data'!$B$7:$R$2292,16,0)</f>
        <v>10.6227</v>
      </c>
      <c r="S20" s="67">
        <f t="shared" si="6"/>
        <v>31</v>
      </c>
    </row>
    <row r="21" spans="1:19" x14ac:dyDescent="0.3">
      <c r="A21" s="63" t="s">
        <v>502</v>
      </c>
      <c r="B21" s="64">
        <f>VLOOKUP($A21,'Return Data'!$B$7:$R$2292,3,0)</f>
        <v>44609</v>
      </c>
      <c r="C21" s="65">
        <f>VLOOKUP($A21,'Return Data'!$B$7:$R$2292,4,0)</f>
        <v>18.149999999999999</v>
      </c>
      <c r="D21" s="65">
        <f>VLOOKUP($A21,'Return Data'!$B$7:$R$2292,10,0)</f>
        <v>-3.3546</v>
      </c>
      <c r="E21" s="66">
        <f t="shared" si="0"/>
        <v>19</v>
      </c>
      <c r="F21" s="65">
        <f>VLOOKUP($A21,'Return Data'!$B$7:$R$2292,11,0)</f>
        <v>1.4533</v>
      </c>
      <c r="G21" s="66">
        <f t="shared" si="1"/>
        <v>29</v>
      </c>
      <c r="H21" s="65">
        <f>VLOOKUP($A21,'Return Data'!$B$7:$R$2292,12,0)</f>
        <v>16.122800000000002</v>
      </c>
      <c r="I21" s="66">
        <f t="shared" si="2"/>
        <v>8</v>
      </c>
      <c r="J21" s="65">
        <f>VLOOKUP($A21,'Return Data'!$B$7:$R$2292,13,0)</f>
        <v>17.933700000000002</v>
      </c>
      <c r="K21" s="66">
        <f t="shared" si="3"/>
        <v>10</v>
      </c>
      <c r="L21" s="65">
        <f>VLOOKUP($A21,'Return Data'!$B$7:$R$2292,17,0)</f>
        <v>20.228300000000001</v>
      </c>
      <c r="M21" s="66">
        <f t="shared" si="4"/>
        <v>12</v>
      </c>
      <c r="N21" s="65">
        <f>VLOOKUP($A21,'Return Data'!$B$7:$R$2292,14,0)</f>
        <v>17.6523</v>
      </c>
      <c r="O21" s="66">
        <f t="shared" si="5"/>
        <v>12</v>
      </c>
      <c r="P21" s="65">
        <f>VLOOKUP($A21,'Return Data'!$B$7:$R$2292,15,0)</f>
        <v>12.022399999999999</v>
      </c>
      <c r="Q21" s="66">
        <f t="shared" si="7"/>
        <v>14</v>
      </c>
      <c r="R21" s="65">
        <f>VLOOKUP($A21,'Return Data'!$B$7:$R$2292,16,0)</f>
        <v>12.303900000000001</v>
      </c>
      <c r="S21" s="67">
        <f t="shared" si="6"/>
        <v>25</v>
      </c>
    </row>
    <row r="22" spans="1:19" x14ac:dyDescent="0.3">
      <c r="A22" s="63" t="s">
        <v>504</v>
      </c>
      <c r="B22" s="64">
        <f>VLOOKUP($A22,'Return Data'!$B$7:$R$2292,3,0)</f>
        <v>44609</v>
      </c>
      <c r="C22" s="65">
        <f>VLOOKUP($A22,'Return Data'!$B$7:$R$2292,4,0)</f>
        <v>15.5078</v>
      </c>
      <c r="D22" s="65">
        <f>VLOOKUP($A22,'Return Data'!$B$7:$R$2292,10,0)</f>
        <v>-3.3961999999999999</v>
      </c>
      <c r="E22" s="66">
        <f t="shared" si="0"/>
        <v>22</v>
      </c>
      <c r="F22" s="65">
        <f>VLOOKUP($A22,'Return Data'!$B$7:$R$2292,11,0)</f>
        <v>5.0372000000000003</v>
      </c>
      <c r="G22" s="66">
        <f t="shared" si="1"/>
        <v>10</v>
      </c>
      <c r="H22" s="65">
        <f>VLOOKUP($A22,'Return Data'!$B$7:$R$2292,12,0)</f>
        <v>13.488</v>
      </c>
      <c r="I22" s="66">
        <f t="shared" si="2"/>
        <v>22</v>
      </c>
      <c r="J22" s="65">
        <f>VLOOKUP($A22,'Return Data'!$B$7:$R$2292,13,0)</f>
        <v>13.0479</v>
      </c>
      <c r="K22" s="66">
        <f t="shared" si="3"/>
        <v>23</v>
      </c>
      <c r="L22" s="65">
        <f>VLOOKUP($A22,'Return Data'!$B$7:$R$2292,17,0)</f>
        <v>16.451799999999999</v>
      </c>
      <c r="M22" s="66">
        <f t="shared" si="4"/>
        <v>24</v>
      </c>
      <c r="N22" s="65">
        <f>VLOOKUP($A22,'Return Data'!$B$7:$R$2292,14,0)</f>
        <v>15.7438</v>
      </c>
      <c r="O22" s="66">
        <f t="shared" si="5"/>
        <v>22</v>
      </c>
      <c r="P22" s="65"/>
      <c r="Q22" s="66"/>
      <c r="R22" s="65">
        <f>VLOOKUP($A22,'Return Data'!$B$7:$R$2292,16,0)</f>
        <v>14.776899999999999</v>
      </c>
      <c r="S22" s="67">
        <f t="shared" si="6"/>
        <v>10</v>
      </c>
    </row>
    <row r="23" spans="1:19" x14ac:dyDescent="0.3">
      <c r="A23" s="63" t="s">
        <v>506</v>
      </c>
      <c r="B23" s="64">
        <f>VLOOKUP($A23,'Return Data'!$B$7:$R$2292,3,0)</f>
        <v>44609</v>
      </c>
      <c r="C23" s="65">
        <f>VLOOKUP($A23,'Return Data'!$B$7:$R$2292,4,0)</f>
        <v>15.0305</v>
      </c>
      <c r="D23" s="65">
        <f>VLOOKUP($A23,'Return Data'!$B$7:$R$2292,10,0)</f>
        <v>-3.3656999999999999</v>
      </c>
      <c r="E23" s="66">
        <f t="shared" si="0"/>
        <v>21</v>
      </c>
      <c r="F23" s="65">
        <f>VLOOKUP($A23,'Return Data'!$B$7:$R$2292,11,0)</f>
        <v>2.3388</v>
      </c>
      <c r="G23" s="66">
        <f t="shared" si="1"/>
        <v>25</v>
      </c>
      <c r="H23" s="65">
        <f>VLOOKUP($A23,'Return Data'!$B$7:$R$2292,12,0)</f>
        <v>13.221500000000001</v>
      </c>
      <c r="I23" s="66">
        <f t="shared" si="2"/>
        <v>23</v>
      </c>
      <c r="J23" s="65">
        <f>VLOOKUP($A23,'Return Data'!$B$7:$R$2292,13,0)</f>
        <v>11.7576</v>
      </c>
      <c r="K23" s="66">
        <f t="shared" si="3"/>
        <v>29</v>
      </c>
      <c r="L23" s="65">
        <f>VLOOKUP($A23,'Return Data'!$B$7:$R$2292,17,0)</f>
        <v>13.882199999999999</v>
      </c>
      <c r="M23" s="66">
        <f t="shared" si="4"/>
        <v>29</v>
      </c>
      <c r="N23" s="65">
        <f>VLOOKUP($A23,'Return Data'!$B$7:$R$2292,14,0)</f>
        <v>14.779199999999999</v>
      </c>
      <c r="O23" s="66">
        <f t="shared" si="5"/>
        <v>26</v>
      </c>
      <c r="P23" s="65"/>
      <c r="Q23" s="66"/>
      <c r="R23" s="65">
        <f>VLOOKUP($A23,'Return Data'!$B$7:$R$2292,16,0)</f>
        <v>11.8513</v>
      </c>
      <c r="S23" s="67">
        <f t="shared" si="6"/>
        <v>28</v>
      </c>
    </row>
    <row r="24" spans="1:19" x14ac:dyDescent="0.3">
      <c r="A24" s="63" t="s">
        <v>509</v>
      </c>
      <c r="B24" s="64">
        <f>VLOOKUP($A24,'Return Data'!$B$7:$R$2292,3,0)</f>
        <v>44609</v>
      </c>
      <c r="C24" s="65">
        <f>VLOOKUP($A24,'Return Data'!$B$7:$R$2292,4,0)</f>
        <v>72.973600000000005</v>
      </c>
      <c r="D24" s="65">
        <f>VLOOKUP($A24,'Return Data'!$B$7:$R$2292,10,0)</f>
        <v>-4.1729000000000003</v>
      </c>
      <c r="E24" s="66">
        <f t="shared" si="0"/>
        <v>27</v>
      </c>
      <c r="F24" s="65">
        <f>VLOOKUP($A24,'Return Data'!$B$7:$R$2292,11,0)</f>
        <v>2.5103</v>
      </c>
      <c r="G24" s="66">
        <f t="shared" si="1"/>
        <v>23</v>
      </c>
      <c r="H24" s="65">
        <f>VLOOKUP($A24,'Return Data'!$B$7:$R$2292,12,0)</f>
        <v>11.1281</v>
      </c>
      <c r="I24" s="66">
        <f t="shared" si="2"/>
        <v>29</v>
      </c>
      <c r="J24" s="65">
        <f>VLOOKUP($A24,'Return Data'!$B$7:$R$2292,13,0)</f>
        <v>13.6731</v>
      </c>
      <c r="K24" s="66">
        <f t="shared" si="3"/>
        <v>22</v>
      </c>
      <c r="L24" s="65">
        <f>VLOOKUP($A24,'Return Data'!$B$7:$R$2292,17,0)</f>
        <v>26.4099</v>
      </c>
      <c r="M24" s="66">
        <f t="shared" si="4"/>
        <v>4</v>
      </c>
      <c r="N24" s="65">
        <f>VLOOKUP($A24,'Return Data'!$B$7:$R$2292,14,0)</f>
        <v>14.858599999999999</v>
      </c>
      <c r="O24" s="66">
        <f t="shared" si="5"/>
        <v>25</v>
      </c>
      <c r="P24" s="65">
        <f>VLOOKUP($A24,'Return Data'!$B$7:$R$2292,15,0)</f>
        <v>11.665900000000001</v>
      </c>
      <c r="Q24" s="66">
        <f t="shared" si="7"/>
        <v>15</v>
      </c>
      <c r="R24" s="65">
        <f>VLOOKUP($A24,'Return Data'!$B$7:$R$2292,16,0)</f>
        <v>12.441700000000001</v>
      </c>
      <c r="S24" s="67">
        <f t="shared" si="6"/>
        <v>24</v>
      </c>
    </row>
    <row r="25" spans="1:19" x14ac:dyDescent="0.3">
      <c r="A25" s="63" t="s">
        <v>1785</v>
      </c>
      <c r="B25" s="64">
        <f>VLOOKUP($A25,'Return Data'!$B$7:$R$2292,3,0)</f>
        <v>44609</v>
      </c>
      <c r="C25" s="65">
        <f>VLOOKUP($A25,'Return Data'!$B$7:$R$2292,4,0)</f>
        <v>44.271000000000001</v>
      </c>
      <c r="D25" s="65">
        <f>VLOOKUP($A25,'Return Data'!$B$7:$R$2292,10,0)</f>
        <v>-2.4954000000000001</v>
      </c>
      <c r="E25" s="66">
        <f t="shared" si="0"/>
        <v>13</v>
      </c>
      <c r="F25" s="65">
        <f>VLOOKUP($A25,'Return Data'!$B$7:$R$2292,11,0)</f>
        <v>6.1273</v>
      </c>
      <c r="G25" s="66">
        <f t="shared" si="1"/>
        <v>4</v>
      </c>
      <c r="H25" s="65">
        <f>VLOOKUP($A25,'Return Data'!$B$7:$R$2292,12,0)</f>
        <v>15.7926</v>
      </c>
      <c r="I25" s="66">
        <f t="shared" si="2"/>
        <v>10</v>
      </c>
      <c r="J25" s="65">
        <f>VLOOKUP($A25,'Return Data'!$B$7:$R$2292,13,0)</f>
        <v>18.178899999999999</v>
      </c>
      <c r="K25" s="66">
        <f t="shared" si="3"/>
        <v>8</v>
      </c>
      <c r="L25" s="65">
        <f>VLOOKUP($A25,'Return Data'!$B$7:$R$2292,17,0)</f>
        <v>22.452999999999999</v>
      </c>
      <c r="M25" s="66">
        <f t="shared" si="4"/>
        <v>7</v>
      </c>
      <c r="N25" s="65">
        <f>VLOOKUP($A25,'Return Data'!$B$7:$R$2292,14,0)</f>
        <v>22.050899999999999</v>
      </c>
      <c r="O25" s="66">
        <f t="shared" si="5"/>
        <v>4</v>
      </c>
      <c r="P25" s="65">
        <f>VLOOKUP($A25,'Return Data'!$B$7:$R$2292,15,0)</f>
        <v>14.222099999999999</v>
      </c>
      <c r="Q25" s="66">
        <f t="shared" si="7"/>
        <v>9</v>
      </c>
      <c r="R25" s="65">
        <f>VLOOKUP($A25,'Return Data'!$B$7:$R$2292,16,0)</f>
        <v>13.1852</v>
      </c>
      <c r="S25" s="67">
        <f t="shared" si="6"/>
        <v>21</v>
      </c>
    </row>
    <row r="26" spans="1:19" x14ac:dyDescent="0.3">
      <c r="A26" s="63" t="s">
        <v>510</v>
      </c>
      <c r="B26" s="64">
        <f>VLOOKUP($A26,'Return Data'!$B$7:$R$2292,3,0)</f>
        <v>44609</v>
      </c>
      <c r="C26" s="65">
        <f>VLOOKUP($A26,'Return Data'!$B$7:$R$2292,4,0)</f>
        <v>40.170999999999999</v>
      </c>
      <c r="D26" s="65">
        <f>VLOOKUP($A26,'Return Data'!$B$7:$R$2292,10,0)</f>
        <v>-3.6227999999999998</v>
      </c>
      <c r="E26" s="66">
        <f t="shared" si="0"/>
        <v>25</v>
      </c>
      <c r="F26" s="65">
        <f>VLOOKUP($A26,'Return Data'!$B$7:$R$2292,11,0)</f>
        <v>2.2917999999999998</v>
      </c>
      <c r="G26" s="66">
        <f t="shared" si="1"/>
        <v>26</v>
      </c>
      <c r="H26" s="65">
        <f>VLOOKUP($A26,'Return Data'!$B$7:$R$2292,12,0)</f>
        <v>11.735099999999999</v>
      </c>
      <c r="I26" s="66">
        <f t="shared" si="2"/>
        <v>27</v>
      </c>
      <c r="J26" s="65">
        <f>VLOOKUP($A26,'Return Data'!$B$7:$R$2292,13,0)</f>
        <v>12.171900000000001</v>
      </c>
      <c r="K26" s="66">
        <f t="shared" si="3"/>
        <v>27</v>
      </c>
      <c r="L26" s="65">
        <f>VLOOKUP($A26,'Return Data'!$B$7:$R$2292,17,0)</f>
        <v>16.199400000000001</v>
      </c>
      <c r="M26" s="66">
        <f t="shared" si="4"/>
        <v>25</v>
      </c>
      <c r="N26" s="65">
        <f>VLOOKUP($A26,'Return Data'!$B$7:$R$2292,14,0)</f>
        <v>15.637</v>
      </c>
      <c r="O26" s="66">
        <f t="shared" si="5"/>
        <v>23</v>
      </c>
      <c r="P26" s="65">
        <f>VLOOKUP($A26,'Return Data'!$B$7:$R$2292,15,0)</f>
        <v>11.354100000000001</v>
      </c>
      <c r="Q26" s="66">
        <f t="shared" si="7"/>
        <v>19</v>
      </c>
      <c r="R26" s="65">
        <f>VLOOKUP($A26,'Return Data'!$B$7:$R$2292,16,0)</f>
        <v>14.635</v>
      </c>
      <c r="S26" s="67">
        <f t="shared" si="6"/>
        <v>12</v>
      </c>
    </row>
    <row r="27" spans="1:19" x14ac:dyDescent="0.3">
      <c r="A27" s="63" t="s">
        <v>513</v>
      </c>
      <c r="B27" s="64">
        <f>VLOOKUP($A27,'Return Data'!$B$7:$R$2292,3,0)</f>
        <v>44609</v>
      </c>
      <c r="C27" s="65">
        <f>VLOOKUP($A27,'Return Data'!$B$7:$R$2292,4,0)</f>
        <v>149.4117</v>
      </c>
      <c r="D27" s="65">
        <f>VLOOKUP($A27,'Return Data'!$B$7:$R$2292,10,0)</f>
        <v>-3.2012</v>
      </c>
      <c r="E27" s="66">
        <f t="shared" si="0"/>
        <v>18</v>
      </c>
      <c r="F27" s="65">
        <f>VLOOKUP($A27,'Return Data'!$B$7:$R$2292,11,0)</f>
        <v>1.6418999999999999</v>
      </c>
      <c r="G27" s="66">
        <f t="shared" si="1"/>
        <v>27</v>
      </c>
      <c r="H27" s="65">
        <f>VLOOKUP($A27,'Return Data'!$B$7:$R$2292,12,0)</f>
        <v>12.7516</v>
      </c>
      <c r="I27" s="66">
        <f t="shared" si="2"/>
        <v>24</v>
      </c>
      <c r="J27" s="65">
        <f>VLOOKUP($A27,'Return Data'!$B$7:$R$2292,13,0)</f>
        <v>11.184900000000001</v>
      </c>
      <c r="K27" s="66">
        <f t="shared" si="3"/>
        <v>30</v>
      </c>
      <c r="L27" s="65">
        <f>VLOOKUP($A27,'Return Data'!$B$7:$R$2292,17,0)</f>
        <v>11.8003</v>
      </c>
      <c r="M27" s="66">
        <f t="shared" si="4"/>
        <v>32</v>
      </c>
      <c r="N27" s="65">
        <f>VLOOKUP($A27,'Return Data'!$B$7:$R$2292,14,0)</f>
        <v>14.125299999999999</v>
      </c>
      <c r="O27" s="66">
        <f t="shared" si="5"/>
        <v>30</v>
      </c>
      <c r="P27" s="65">
        <f>VLOOKUP($A27,'Return Data'!$B$7:$R$2292,15,0)</f>
        <v>10.301</v>
      </c>
      <c r="Q27" s="66">
        <f t="shared" si="7"/>
        <v>22</v>
      </c>
      <c r="R27" s="65">
        <f>VLOOKUP($A27,'Return Data'!$B$7:$R$2292,16,0)</f>
        <v>10.527799999999999</v>
      </c>
      <c r="S27" s="67">
        <f t="shared" si="6"/>
        <v>32</v>
      </c>
    </row>
    <row r="28" spans="1:19" x14ac:dyDescent="0.3">
      <c r="A28" s="63" t="s">
        <v>514</v>
      </c>
      <c r="B28" s="64">
        <f>VLOOKUP($A28,'Return Data'!$B$7:$R$2292,3,0)</f>
        <v>44609</v>
      </c>
      <c r="C28" s="65">
        <f>VLOOKUP($A28,'Return Data'!$B$7:$R$2292,4,0)</f>
        <v>17.572199999999999</v>
      </c>
      <c r="D28" s="65">
        <f>VLOOKUP($A28,'Return Data'!$B$7:$R$2292,10,0)</f>
        <v>-1.6026</v>
      </c>
      <c r="E28" s="66">
        <f t="shared" si="0"/>
        <v>6</v>
      </c>
      <c r="F28" s="65">
        <f>VLOOKUP($A28,'Return Data'!$B$7:$R$2292,11,0)</f>
        <v>5.3823999999999996</v>
      </c>
      <c r="G28" s="66">
        <f t="shared" si="1"/>
        <v>9</v>
      </c>
      <c r="H28" s="65">
        <f>VLOOKUP($A28,'Return Data'!$B$7:$R$2292,12,0)</f>
        <v>18.6693</v>
      </c>
      <c r="I28" s="66">
        <f t="shared" si="2"/>
        <v>4</v>
      </c>
      <c r="J28" s="65">
        <f>VLOOKUP($A28,'Return Data'!$B$7:$R$2292,13,0)</f>
        <v>21.3508</v>
      </c>
      <c r="K28" s="66">
        <f t="shared" si="3"/>
        <v>4</v>
      </c>
      <c r="L28" s="65">
        <f>VLOOKUP($A28,'Return Data'!$B$7:$R$2292,17,0)</f>
        <v>24.139500000000002</v>
      </c>
      <c r="M28" s="66">
        <f t="shared" si="4"/>
        <v>5</v>
      </c>
      <c r="N28" s="65"/>
      <c r="O28" s="66"/>
      <c r="P28" s="65"/>
      <c r="Q28" s="66"/>
      <c r="R28" s="65">
        <f>VLOOKUP($A28,'Return Data'!$B$7:$R$2292,16,0)</f>
        <v>24.354800000000001</v>
      </c>
      <c r="S28" s="67">
        <f t="shared" si="6"/>
        <v>1</v>
      </c>
    </row>
    <row r="29" spans="1:19" x14ac:dyDescent="0.3">
      <c r="A29" s="63" t="s">
        <v>517</v>
      </c>
      <c r="B29" s="64">
        <f>VLOOKUP($A29,'Return Data'!$B$7:$R$2292,3,0)</f>
        <v>44609</v>
      </c>
      <c r="C29" s="65">
        <f>VLOOKUP($A29,'Return Data'!$B$7:$R$2292,4,0)</f>
        <v>24.199000000000002</v>
      </c>
      <c r="D29" s="65">
        <f>VLOOKUP($A29,'Return Data'!$B$7:$R$2292,10,0)</f>
        <v>-3.7890000000000001</v>
      </c>
      <c r="E29" s="66">
        <f t="shared" si="0"/>
        <v>26</v>
      </c>
      <c r="F29" s="65">
        <f>VLOOKUP($A29,'Return Data'!$B$7:$R$2292,11,0)</f>
        <v>2.5121000000000002</v>
      </c>
      <c r="G29" s="66">
        <f t="shared" si="1"/>
        <v>22</v>
      </c>
      <c r="H29" s="65">
        <f>VLOOKUP($A29,'Return Data'!$B$7:$R$2292,12,0)</f>
        <v>14.205500000000001</v>
      </c>
      <c r="I29" s="66">
        <f t="shared" si="2"/>
        <v>18</v>
      </c>
      <c r="J29" s="65">
        <f>VLOOKUP($A29,'Return Data'!$B$7:$R$2292,13,0)</f>
        <v>14.551500000000001</v>
      </c>
      <c r="K29" s="66">
        <f t="shared" si="3"/>
        <v>18</v>
      </c>
      <c r="L29" s="65">
        <f>VLOOKUP($A29,'Return Data'!$B$7:$R$2292,17,0)</f>
        <v>19.812999999999999</v>
      </c>
      <c r="M29" s="66">
        <f t="shared" si="4"/>
        <v>14</v>
      </c>
      <c r="N29" s="65">
        <f>VLOOKUP($A29,'Return Data'!$B$7:$R$2292,14,0)</f>
        <v>18.317</v>
      </c>
      <c r="O29" s="66">
        <f t="shared" si="5"/>
        <v>10</v>
      </c>
      <c r="P29" s="65">
        <f>VLOOKUP($A29,'Return Data'!$B$7:$R$2292,15,0)</f>
        <v>15.199</v>
      </c>
      <c r="Q29" s="66">
        <f t="shared" si="7"/>
        <v>5</v>
      </c>
      <c r="R29" s="65">
        <f>VLOOKUP($A29,'Return Data'!$B$7:$R$2292,16,0)</f>
        <v>14.4171</v>
      </c>
      <c r="S29" s="67">
        <f t="shared" si="6"/>
        <v>16</v>
      </c>
    </row>
    <row r="30" spans="1:19" x14ac:dyDescent="0.3">
      <c r="A30" s="63" t="s">
        <v>519</v>
      </c>
      <c r="B30" s="64">
        <f>VLOOKUP($A30,'Return Data'!$B$7:$R$2292,3,0)</f>
        <v>44609</v>
      </c>
      <c r="C30" s="65">
        <f>VLOOKUP($A30,'Return Data'!$B$7:$R$2292,4,0)</f>
        <v>15.4162</v>
      </c>
      <c r="D30" s="65">
        <f>VLOOKUP($A30,'Return Data'!$B$7:$R$2292,10,0)</f>
        <v>-6.3966000000000003</v>
      </c>
      <c r="E30" s="66">
        <f t="shared" si="0"/>
        <v>32</v>
      </c>
      <c r="F30" s="65">
        <f>VLOOKUP($A30,'Return Data'!$B$7:$R$2292,11,0)</f>
        <v>-1.232</v>
      </c>
      <c r="G30" s="66">
        <f t="shared" si="1"/>
        <v>32</v>
      </c>
      <c r="H30" s="65">
        <f>VLOOKUP($A30,'Return Data'!$B$7:$R$2292,12,0)</f>
        <v>7.7241999999999997</v>
      </c>
      <c r="I30" s="66">
        <f t="shared" si="2"/>
        <v>32</v>
      </c>
      <c r="J30" s="65">
        <f>VLOOKUP($A30,'Return Data'!$B$7:$R$2292,13,0)</f>
        <v>5.1604000000000001</v>
      </c>
      <c r="K30" s="66">
        <f t="shared" si="3"/>
        <v>32</v>
      </c>
      <c r="L30" s="65">
        <f>VLOOKUP($A30,'Return Data'!$B$7:$R$2292,17,0)</f>
        <v>12.877700000000001</v>
      </c>
      <c r="M30" s="66">
        <f t="shared" si="4"/>
        <v>30</v>
      </c>
      <c r="N30" s="65">
        <f>VLOOKUP($A30,'Return Data'!$B$7:$R$2292,14,0)</f>
        <v>16.1783</v>
      </c>
      <c r="O30" s="66">
        <f t="shared" si="5"/>
        <v>19</v>
      </c>
      <c r="P30" s="65"/>
      <c r="Q30" s="66"/>
      <c r="R30" s="65">
        <f>VLOOKUP($A30,'Return Data'!$B$7:$R$2292,16,0)</f>
        <v>13.449299999999999</v>
      </c>
      <c r="S30" s="67">
        <f t="shared" si="6"/>
        <v>20</v>
      </c>
    </row>
    <row r="31" spans="1:19" x14ac:dyDescent="0.3">
      <c r="A31" s="63" t="s">
        <v>1954</v>
      </c>
      <c r="B31" s="64">
        <f>VLOOKUP($A31,'Return Data'!$B$7:$R$2292,3,0)</f>
        <v>44609</v>
      </c>
      <c r="C31" s="65">
        <f>VLOOKUP($A31,'Return Data'!$B$7:$R$2292,4,0)</f>
        <v>15.1327</v>
      </c>
      <c r="D31" s="65">
        <f>VLOOKUP($A31,'Return Data'!$B$7:$R$2292,10,0)</f>
        <v>-1.7963</v>
      </c>
      <c r="E31" s="66">
        <f t="shared" si="0"/>
        <v>7</v>
      </c>
      <c r="F31" s="65">
        <f>VLOOKUP($A31,'Return Data'!$B$7:$R$2292,11,0)</f>
        <v>4.6818</v>
      </c>
      <c r="G31" s="66">
        <f t="shared" si="1"/>
        <v>12</v>
      </c>
      <c r="H31" s="65">
        <f>VLOOKUP($A31,'Return Data'!$B$7:$R$2292,12,0)</f>
        <v>15.5274</v>
      </c>
      <c r="I31" s="66">
        <f t="shared" si="2"/>
        <v>14</v>
      </c>
      <c r="J31" s="65">
        <f>VLOOKUP($A31,'Return Data'!$B$7:$R$2292,13,0)</f>
        <v>14.8392</v>
      </c>
      <c r="K31" s="66">
        <f t="shared" si="3"/>
        <v>15</v>
      </c>
      <c r="L31" s="65">
        <f>VLOOKUP($A31,'Return Data'!$B$7:$R$2292,17,0)</f>
        <v>14.311999999999999</v>
      </c>
      <c r="M31" s="66">
        <f t="shared" si="4"/>
        <v>28</v>
      </c>
      <c r="N31" s="65">
        <f>VLOOKUP($A31,'Return Data'!$B$7:$R$2292,14,0)</f>
        <v>14.935700000000001</v>
      </c>
      <c r="O31" s="66">
        <f t="shared" si="5"/>
        <v>24</v>
      </c>
      <c r="P31" s="65"/>
      <c r="Q31" s="66"/>
      <c r="R31" s="65">
        <f>VLOOKUP($A31,'Return Data'!$B$7:$R$2292,16,0)</f>
        <v>11.5009</v>
      </c>
      <c r="S31" s="67">
        <f t="shared" si="6"/>
        <v>30</v>
      </c>
    </row>
    <row r="32" spans="1:19" x14ac:dyDescent="0.3">
      <c r="A32" s="63" t="s">
        <v>522</v>
      </c>
      <c r="B32" s="64">
        <f>VLOOKUP($A32,'Return Data'!$B$7:$R$2292,3,0)</f>
        <v>44609</v>
      </c>
      <c r="C32" s="65">
        <f>VLOOKUP($A32,'Return Data'!$B$7:$R$2292,4,0)</f>
        <v>72.342500000000001</v>
      </c>
      <c r="D32" s="65">
        <f>VLOOKUP($A32,'Return Data'!$B$7:$R$2292,10,0)</f>
        <v>-1.4798</v>
      </c>
      <c r="E32" s="66">
        <f t="shared" si="0"/>
        <v>5</v>
      </c>
      <c r="F32" s="65">
        <f>VLOOKUP($A32,'Return Data'!$B$7:$R$2292,11,0)</f>
        <v>4.0903999999999998</v>
      </c>
      <c r="G32" s="66">
        <f t="shared" si="1"/>
        <v>14</v>
      </c>
      <c r="H32" s="65">
        <f>VLOOKUP($A32,'Return Data'!$B$7:$R$2292,12,0)</f>
        <v>14.0885</v>
      </c>
      <c r="I32" s="66">
        <f t="shared" si="2"/>
        <v>20</v>
      </c>
      <c r="J32" s="65">
        <f>VLOOKUP($A32,'Return Data'!$B$7:$R$2292,13,0)</f>
        <v>16.915299999999998</v>
      </c>
      <c r="K32" s="66">
        <f t="shared" si="3"/>
        <v>11</v>
      </c>
      <c r="L32" s="65">
        <f>VLOOKUP($A32,'Return Data'!$B$7:$R$2292,17,0)</f>
        <v>11.9072</v>
      </c>
      <c r="M32" s="66">
        <f t="shared" si="4"/>
        <v>31</v>
      </c>
      <c r="N32" s="65">
        <f>VLOOKUP($A32,'Return Data'!$B$7:$R$2292,14,0)</f>
        <v>10.151300000000001</v>
      </c>
      <c r="O32" s="66">
        <f t="shared" si="5"/>
        <v>31</v>
      </c>
      <c r="P32" s="65">
        <f>VLOOKUP($A32,'Return Data'!$B$7:$R$2292,15,0)</f>
        <v>8.4384999999999994</v>
      </c>
      <c r="Q32" s="66">
        <f t="shared" si="7"/>
        <v>24</v>
      </c>
      <c r="R32" s="65">
        <f>VLOOKUP($A32,'Return Data'!$B$7:$R$2292,16,0)</f>
        <v>11.9557</v>
      </c>
      <c r="S32" s="67">
        <f t="shared" si="6"/>
        <v>27</v>
      </c>
    </row>
    <row r="33" spans="1:19" x14ac:dyDescent="0.3">
      <c r="A33" s="63" t="s">
        <v>528</v>
      </c>
      <c r="B33" s="64">
        <f>VLOOKUP($A33,'Return Data'!$B$7:$R$2292,3,0)</f>
        <v>44609</v>
      </c>
      <c r="C33" s="65">
        <f>VLOOKUP($A33,'Return Data'!$B$7:$R$2292,4,0)</f>
        <v>104.39</v>
      </c>
      <c r="D33" s="65">
        <f>VLOOKUP($A33,'Return Data'!$B$7:$R$2292,10,0)</f>
        <v>-8.1721000000000004</v>
      </c>
      <c r="E33" s="66">
        <f t="shared" si="0"/>
        <v>33</v>
      </c>
      <c r="F33" s="65">
        <f>VLOOKUP($A33,'Return Data'!$B$7:$R$2292,11,0)</f>
        <v>-1.2954000000000001</v>
      </c>
      <c r="G33" s="66">
        <f t="shared" si="1"/>
        <v>33</v>
      </c>
      <c r="H33" s="65">
        <f>VLOOKUP($A33,'Return Data'!$B$7:$R$2292,12,0)</f>
        <v>9.2974999999999994</v>
      </c>
      <c r="I33" s="66">
        <f t="shared" si="2"/>
        <v>31</v>
      </c>
      <c r="J33" s="65">
        <f>VLOOKUP($A33,'Return Data'!$B$7:$R$2292,13,0)</f>
        <v>11.826499999999999</v>
      </c>
      <c r="K33" s="66">
        <f t="shared" si="3"/>
        <v>28</v>
      </c>
      <c r="L33" s="65">
        <f>VLOOKUP($A33,'Return Data'!$B$7:$R$2292,17,0)</f>
        <v>15.707800000000001</v>
      </c>
      <c r="M33" s="66">
        <f t="shared" si="4"/>
        <v>26</v>
      </c>
      <c r="N33" s="65">
        <f>VLOOKUP($A33,'Return Data'!$B$7:$R$2292,14,0)</f>
        <v>14.6119</v>
      </c>
      <c r="O33" s="66">
        <f t="shared" si="5"/>
        <v>27</v>
      </c>
      <c r="P33" s="65">
        <f>VLOOKUP($A33,'Return Data'!$B$7:$R$2292,15,0)</f>
        <v>10.4712</v>
      </c>
      <c r="Q33" s="66">
        <f t="shared" si="7"/>
        <v>21</v>
      </c>
      <c r="R33" s="65">
        <f>VLOOKUP($A33,'Return Data'!$B$7:$R$2292,16,0)</f>
        <v>12.068199999999999</v>
      </c>
      <c r="S33" s="67">
        <f t="shared" si="6"/>
        <v>26</v>
      </c>
    </row>
    <row r="34" spans="1:19" x14ac:dyDescent="0.3">
      <c r="A34" s="63" t="s">
        <v>530</v>
      </c>
      <c r="B34" s="64">
        <f>VLOOKUP($A34,'Return Data'!$B$7:$R$2292,3,0)</f>
        <v>44609</v>
      </c>
      <c r="C34" s="65">
        <f>VLOOKUP($A34,'Return Data'!$B$7:$R$2292,4,0)</f>
        <v>283.20490000000001</v>
      </c>
      <c r="D34" s="65">
        <f>VLOOKUP($A34,'Return Data'!$B$7:$R$2292,10,0)</f>
        <v>-2.2261000000000002</v>
      </c>
      <c r="E34" s="66">
        <f t="shared" si="0"/>
        <v>10</v>
      </c>
      <c r="F34" s="65">
        <f>VLOOKUP($A34,'Return Data'!$B$7:$R$2292,11,0)</f>
        <v>5.6791</v>
      </c>
      <c r="G34" s="66">
        <f t="shared" si="1"/>
        <v>6</v>
      </c>
      <c r="H34" s="65">
        <f>VLOOKUP($A34,'Return Data'!$B$7:$R$2292,12,0)</f>
        <v>15.9137</v>
      </c>
      <c r="I34" s="66">
        <f t="shared" si="2"/>
        <v>9</v>
      </c>
      <c r="J34" s="65">
        <f>VLOOKUP($A34,'Return Data'!$B$7:$R$2292,13,0)</f>
        <v>38.437800000000003</v>
      </c>
      <c r="K34" s="66">
        <f t="shared" si="3"/>
        <v>2</v>
      </c>
      <c r="L34" s="65">
        <f>VLOOKUP($A34,'Return Data'!$B$7:$R$2292,17,0)</f>
        <v>40.117400000000004</v>
      </c>
      <c r="M34" s="66">
        <f t="shared" si="4"/>
        <v>1</v>
      </c>
      <c r="N34" s="65">
        <f>VLOOKUP($A34,'Return Data'!$B$7:$R$2292,14,0)</f>
        <v>30.9435</v>
      </c>
      <c r="O34" s="66">
        <f t="shared" si="5"/>
        <v>1</v>
      </c>
      <c r="P34" s="65">
        <f>VLOOKUP($A34,'Return Data'!$B$7:$R$2292,15,0)</f>
        <v>20.473400000000002</v>
      </c>
      <c r="Q34" s="66">
        <f t="shared" si="7"/>
        <v>1</v>
      </c>
      <c r="R34" s="65">
        <f>VLOOKUP($A34,'Return Data'!$B$7:$R$2292,16,0)</f>
        <v>17.818899999999999</v>
      </c>
      <c r="S34" s="67">
        <f t="shared" si="6"/>
        <v>2</v>
      </c>
    </row>
    <row r="35" spans="1:19" x14ac:dyDescent="0.3">
      <c r="A35" s="63" t="s">
        <v>1789</v>
      </c>
      <c r="B35" s="64">
        <f>VLOOKUP($A35,'Return Data'!$B$7:$R$2292,3,0)</f>
        <v>44609</v>
      </c>
      <c r="C35" s="65">
        <f>VLOOKUP($A35,'Return Data'!$B$7:$R$2292,4,0)</f>
        <v>216.822</v>
      </c>
      <c r="D35" s="65">
        <f>VLOOKUP($A35,'Return Data'!$B$7:$R$2292,10,0)</f>
        <v>-2.1772</v>
      </c>
      <c r="E35" s="66">
        <f t="shared" si="0"/>
        <v>9</v>
      </c>
      <c r="F35" s="65">
        <f>VLOOKUP($A35,'Return Data'!$B$7:$R$2292,11,0)</f>
        <v>4.3955000000000002</v>
      </c>
      <c r="G35" s="66">
        <f t="shared" si="1"/>
        <v>13</v>
      </c>
      <c r="H35" s="65">
        <f>VLOOKUP($A35,'Return Data'!$B$7:$R$2292,12,0)</f>
        <v>14.647500000000001</v>
      </c>
      <c r="I35" s="66">
        <f t="shared" si="2"/>
        <v>16</v>
      </c>
      <c r="J35" s="65">
        <f>VLOOKUP($A35,'Return Data'!$B$7:$R$2292,13,0)</f>
        <v>15.0707</v>
      </c>
      <c r="K35" s="66">
        <f t="shared" si="3"/>
        <v>13</v>
      </c>
      <c r="L35" s="65">
        <f>VLOOKUP($A35,'Return Data'!$B$7:$R$2292,17,0)</f>
        <v>16.5867</v>
      </c>
      <c r="M35" s="66">
        <f t="shared" si="4"/>
        <v>23</v>
      </c>
      <c r="N35" s="65">
        <f>VLOOKUP($A35,'Return Data'!$B$7:$R$2292,14,0)</f>
        <v>17.9681</v>
      </c>
      <c r="O35" s="66">
        <f t="shared" si="5"/>
        <v>11</v>
      </c>
      <c r="P35" s="65">
        <f>VLOOKUP($A35,'Return Data'!$B$7:$R$2292,15,0)</f>
        <v>14.5153</v>
      </c>
      <c r="Q35" s="66">
        <f t="shared" si="7"/>
        <v>6</v>
      </c>
      <c r="R35" s="65">
        <f>VLOOKUP($A35,'Return Data'!$B$7:$R$2292,16,0)</f>
        <v>15.812799999999999</v>
      </c>
      <c r="S35" s="67">
        <f t="shared" si="6"/>
        <v>6</v>
      </c>
    </row>
    <row r="36" spans="1:19" x14ac:dyDescent="0.3">
      <c r="A36" s="63" t="s">
        <v>531</v>
      </c>
      <c r="B36" s="64">
        <f>VLOOKUP($A36,'Return Data'!$B$7:$R$2292,3,0)</f>
        <v>44609</v>
      </c>
      <c r="C36" s="65">
        <f>VLOOKUP($A36,'Return Data'!$B$7:$R$2292,4,0)</f>
        <v>24.446999999999999</v>
      </c>
      <c r="D36" s="65">
        <f>VLOOKUP($A36,'Return Data'!$B$7:$R$2292,10,0)</f>
        <v>-2.6633</v>
      </c>
      <c r="E36" s="66">
        <f t="shared" si="0"/>
        <v>14</v>
      </c>
      <c r="F36" s="65">
        <f>VLOOKUP($A36,'Return Data'!$B$7:$R$2292,11,0)</f>
        <v>2.3923999999999999</v>
      </c>
      <c r="G36" s="66">
        <f t="shared" si="1"/>
        <v>24</v>
      </c>
      <c r="H36" s="65">
        <f>VLOOKUP($A36,'Return Data'!$B$7:$R$2292,12,0)</f>
        <v>11.0677</v>
      </c>
      <c r="I36" s="66">
        <f t="shared" si="2"/>
        <v>30</v>
      </c>
      <c r="J36" s="65">
        <f>VLOOKUP($A36,'Return Data'!$B$7:$R$2292,13,0)</f>
        <v>10.077999999999999</v>
      </c>
      <c r="K36" s="66">
        <f t="shared" si="3"/>
        <v>31</v>
      </c>
      <c r="L36" s="65">
        <f>VLOOKUP($A36,'Return Data'!$B$7:$R$2292,17,0)</f>
        <v>14.86</v>
      </c>
      <c r="M36" s="66">
        <f t="shared" si="4"/>
        <v>27</v>
      </c>
      <c r="N36" s="65">
        <f>VLOOKUP($A36,'Return Data'!$B$7:$R$2292,14,0)</f>
        <v>14.191599999999999</v>
      </c>
      <c r="O36" s="66">
        <f t="shared" si="5"/>
        <v>29</v>
      </c>
      <c r="P36" s="65">
        <f>VLOOKUP($A36,'Return Data'!$B$7:$R$2292,15,0)</f>
        <v>11.414099999999999</v>
      </c>
      <c r="Q36" s="66">
        <f t="shared" si="7"/>
        <v>18</v>
      </c>
      <c r="R36" s="65">
        <f>VLOOKUP($A36,'Return Data'!$B$7:$R$2292,16,0)</f>
        <v>11.5175</v>
      </c>
      <c r="S36" s="67">
        <f t="shared" si="6"/>
        <v>29</v>
      </c>
    </row>
    <row r="37" spans="1:19" x14ac:dyDescent="0.3">
      <c r="A37" s="63" t="s">
        <v>1991</v>
      </c>
      <c r="B37" s="64">
        <f>VLOOKUP($A37,'Return Data'!$B$7:$R$2292,3,0)</f>
        <v>44609</v>
      </c>
      <c r="C37" s="65">
        <f>VLOOKUP($A37,'Return Data'!$B$7:$R$2292,4,0)</f>
        <v>121.0608</v>
      </c>
      <c r="D37" s="65">
        <f>VLOOKUP($A37,'Return Data'!$B$7:$R$2292,10,0)</f>
        <v>-4.3451000000000004</v>
      </c>
      <c r="E37" s="66">
        <f t="shared" si="0"/>
        <v>28</v>
      </c>
      <c r="F37" s="65">
        <f>VLOOKUP($A37,'Return Data'!$B$7:$R$2292,11,0)</f>
        <v>4.0399000000000003</v>
      </c>
      <c r="G37" s="66">
        <f t="shared" si="1"/>
        <v>16</v>
      </c>
      <c r="H37" s="65">
        <f>VLOOKUP($A37,'Return Data'!$B$7:$R$2292,12,0)</f>
        <v>15.747999999999999</v>
      </c>
      <c r="I37" s="66">
        <f t="shared" si="2"/>
        <v>11</v>
      </c>
      <c r="J37" s="65">
        <f>VLOOKUP($A37,'Return Data'!$B$7:$R$2292,13,0)</f>
        <v>15.3729</v>
      </c>
      <c r="K37" s="66">
        <f t="shared" si="3"/>
        <v>12</v>
      </c>
      <c r="L37" s="65">
        <f>VLOOKUP($A37,'Return Data'!$B$7:$R$2292,17,0)</f>
        <v>20.098500000000001</v>
      </c>
      <c r="M37" s="66">
        <f t="shared" si="4"/>
        <v>13</v>
      </c>
      <c r="N37" s="65">
        <f>VLOOKUP($A37,'Return Data'!$B$7:$R$2292,14,0)</f>
        <v>15.9026</v>
      </c>
      <c r="O37" s="66">
        <f t="shared" si="5"/>
        <v>21</v>
      </c>
      <c r="P37" s="65">
        <f>VLOOKUP($A37,'Return Data'!$B$7:$R$2292,15,0)</f>
        <v>14.3559</v>
      </c>
      <c r="Q37" s="66">
        <f t="shared" si="7"/>
        <v>7</v>
      </c>
      <c r="R37" s="65">
        <f>VLOOKUP($A37,'Return Data'!$B$7:$R$2292,16,0)</f>
        <v>14.7578</v>
      </c>
      <c r="S37" s="67">
        <f t="shared" si="6"/>
        <v>11</v>
      </c>
    </row>
    <row r="38" spans="1:19" x14ac:dyDescent="0.3">
      <c r="A38" s="63" t="s">
        <v>534</v>
      </c>
      <c r="B38" s="64">
        <f>VLOOKUP($A38,'Return Data'!$B$7:$R$2292,3,0)</f>
        <v>0</v>
      </c>
      <c r="C38" s="65">
        <f>VLOOKUP($A38,'Return Data'!$B$7:$R$2292,4,0)</f>
        <v>0</v>
      </c>
      <c r="D38" s="65">
        <f>VLOOKUP($A38,'Return Data'!$B$7:$R$2292,10,0)</f>
        <v>0</v>
      </c>
      <c r="E38" s="66">
        <f t="shared" si="0"/>
        <v>2</v>
      </c>
      <c r="F38" s="65">
        <f>VLOOKUP($A38,'Return Data'!$B$7:$R$2292,11,0)</f>
        <v>0</v>
      </c>
      <c r="G38" s="66">
        <f t="shared" si="1"/>
        <v>31</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x14ac:dyDescent="0.3">
      <c r="A39" s="63" t="s">
        <v>535</v>
      </c>
      <c r="B39" s="64">
        <f>VLOOKUP($A39,'Return Data'!$B$7:$R$2292,3,0)</f>
        <v>44609</v>
      </c>
      <c r="C39" s="65">
        <f>VLOOKUP($A39,'Return Data'!$B$7:$R$2292,4,0)</f>
        <v>326.20949999999999</v>
      </c>
      <c r="D39" s="65">
        <f>VLOOKUP($A39,'Return Data'!$B$7:$R$2292,10,0)</f>
        <v>-2.3742000000000001</v>
      </c>
      <c r="E39" s="66">
        <f t="shared" si="0"/>
        <v>12</v>
      </c>
      <c r="F39" s="65">
        <f>VLOOKUP($A39,'Return Data'!$B$7:$R$2292,11,0)</f>
        <v>2.6181999999999999</v>
      </c>
      <c r="G39" s="66">
        <f t="shared" si="1"/>
        <v>21</v>
      </c>
      <c r="H39" s="65">
        <f>VLOOKUP($A39,'Return Data'!$B$7:$R$2292,12,0)</f>
        <v>15.545999999999999</v>
      </c>
      <c r="I39" s="66">
        <f t="shared" si="2"/>
        <v>13</v>
      </c>
      <c r="J39" s="65">
        <f>VLOOKUP($A39,'Return Data'!$B$7:$R$2292,13,0)</f>
        <v>13.722799999999999</v>
      </c>
      <c r="K39" s="66">
        <f t="shared" si="3"/>
        <v>20</v>
      </c>
      <c r="L39" s="65">
        <f>VLOOKUP($A39,'Return Data'!$B$7:$R$2292,17,0)</f>
        <v>18.4742</v>
      </c>
      <c r="M39" s="66">
        <f t="shared" si="4"/>
        <v>17</v>
      </c>
      <c r="N39" s="65">
        <f>VLOOKUP($A39,'Return Data'!$B$7:$R$2292,14,0)</f>
        <v>16.021899999999999</v>
      </c>
      <c r="O39" s="66">
        <f t="shared" si="5"/>
        <v>20</v>
      </c>
      <c r="P39" s="65">
        <f>VLOOKUP($A39,'Return Data'!$B$7:$R$2292,15,0)</f>
        <v>11.3172</v>
      </c>
      <c r="Q39" s="66">
        <f t="shared" si="7"/>
        <v>20</v>
      </c>
      <c r="R39" s="65">
        <f>VLOOKUP($A39,'Return Data'!$B$7:$R$2292,16,0)</f>
        <v>13.919</v>
      </c>
      <c r="S39" s="67">
        <f t="shared" si="6"/>
        <v>18</v>
      </c>
    </row>
    <row r="40" spans="1:19" x14ac:dyDescent="0.3">
      <c r="A40" s="63" t="s">
        <v>537</v>
      </c>
      <c r="B40" s="64">
        <f>VLOOKUP($A40,'Return Data'!$B$7:$R$2292,3,0)</f>
        <v>44609</v>
      </c>
      <c r="C40" s="65">
        <f>VLOOKUP($A40,'Return Data'!$B$7:$R$2292,4,0)</f>
        <v>260.34289999999999</v>
      </c>
      <c r="D40" s="65">
        <f>VLOOKUP($A40,'Return Data'!$B$7:$R$2292,10,0)</f>
        <v>-3.5377999999999998</v>
      </c>
      <c r="E40" s="66">
        <f t="shared" si="0"/>
        <v>24</v>
      </c>
      <c r="F40" s="65">
        <f>VLOOKUP($A40,'Return Data'!$B$7:$R$2292,11,0)</f>
        <v>4.0891999999999999</v>
      </c>
      <c r="G40" s="66">
        <f t="shared" si="1"/>
        <v>15</v>
      </c>
      <c r="H40" s="65">
        <f>VLOOKUP($A40,'Return Data'!$B$7:$R$2292,12,0)</f>
        <v>15.685</v>
      </c>
      <c r="I40" s="66">
        <f t="shared" si="2"/>
        <v>12</v>
      </c>
      <c r="J40" s="65">
        <f>VLOOKUP($A40,'Return Data'!$B$7:$R$2292,13,0)</f>
        <v>18.174900000000001</v>
      </c>
      <c r="K40" s="66">
        <f t="shared" si="3"/>
        <v>9</v>
      </c>
      <c r="L40" s="65">
        <f>VLOOKUP($A40,'Return Data'!$B$7:$R$2292,17,0)</f>
        <v>22.496700000000001</v>
      </c>
      <c r="M40" s="66">
        <f t="shared" si="4"/>
        <v>6</v>
      </c>
      <c r="N40" s="65">
        <f>VLOOKUP($A40,'Return Data'!$B$7:$R$2292,14,0)</f>
        <v>16.937799999999999</v>
      </c>
      <c r="O40" s="66">
        <f t="shared" si="5"/>
        <v>16</v>
      </c>
      <c r="P40" s="65">
        <f>VLOOKUP($A40,'Return Data'!$B$7:$R$2292,15,0)</f>
        <v>11.571400000000001</v>
      </c>
      <c r="Q40" s="66">
        <f t="shared" si="7"/>
        <v>17</v>
      </c>
      <c r="R40" s="65">
        <f>VLOOKUP($A40,'Return Data'!$B$7:$R$2292,16,0)</f>
        <v>12.5861</v>
      </c>
      <c r="S40" s="67">
        <f t="shared" si="6"/>
        <v>23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-3.0323696969696976</v>
      </c>
      <c r="E42" s="74"/>
      <c r="F42" s="75">
        <f>AVERAGE(F8:F40)</f>
        <v>3.7056545454545464</v>
      </c>
      <c r="G42" s="74"/>
      <c r="H42" s="75">
        <f>AVERAGE(H8:H40)</f>
        <v>14.429409090909093</v>
      </c>
      <c r="I42" s="74"/>
      <c r="J42" s="75">
        <f>AVERAGE(J8:J40)</f>
        <v>16.118330303030298</v>
      </c>
      <c r="K42" s="74"/>
      <c r="L42" s="75">
        <f>AVERAGE(L8:L40)</f>
        <v>19.023887878787878</v>
      </c>
      <c r="M42" s="74"/>
      <c r="N42" s="75">
        <f>AVERAGE(N8:N40)</f>
        <v>17.023071875000003</v>
      </c>
      <c r="O42" s="74"/>
      <c r="P42" s="75">
        <f>AVERAGE(P8:P40)</f>
        <v>12.540432000000001</v>
      </c>
      <c r="Q42" s="74"/>
      <c r="R42" s="75">
        <f>AVERAGE(R8:R40)</f>
        <v>13.798160606060604</v>
      </c>
      <c r="S42" s="76"/>
    </row>
    <row r="43" spans="1:19" x14ac:dyDescent="0.3">
      <c r="A43" s="73" t="s">
        <v>28</v>
      </c>
      <c r="B43" s="74"/>
      <c r="C43" s="74"/>
      <c r="D43" s="75">
        <f>MIN(D8:D40)</f>
        <v>-8.1721000000000004</v>
      </c>
      <c r="E43" s="74"/>
      <c r="F43" s="75">
        <f>MIN(F8:F40)</f>
        <v>-1.2954000000000001</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0.75270000000000004</v>
      </c>
      <c r="E44" s="78"/>
      <c r="F44" s="79">
        <f>MAX(F8:F40)</f>
        <v>13.4178</v>
      </c>
      <c r="G44" s="78"/>
      <c r="H44" s="79">
        <f>MAX(H8:H40)</f>
        <v>24.4941</v>
      </c>
      <c r="I44" s="78"/>
      <c r="J44" s="79">
        <f>MAX(J8:J40)</f>
        <v>38.681399999999996</v>
      </c>
      <c r="K44" s="78"/>
      <c r="L44" s="79">
        <f>MAX(L8:L40)</f>
        <v>40.117400000000004</v>
      </c>
      <c r="M44" s="78"/>
      <c r="N44" s="79">
        <f>MAX(N8:N40)</f>
        <v>30.9435</v>
      </c>
      <c r="O44" s="78"/>
      <c r="P44" s="79">
        <f>MAX(P8:P40)</f>
        <v>20.473400000000002</v>
      </c>
      <c r="Q44" s="78"/>
      <c r="R44" s="79">
        <f>MAX(R8:R40)</f>
        <v>24.354800000000001</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44609</v>
      </c>
      <c r="C8" s="65">
        <f>VLOOKUP($A8,'Return Data'!$B$7:$R$2292,4,0)</f>
        <v>1089.01</v>
      </c>
      <c r="D8" s="65">
        <f>VLOOKUP($A8,'Return Data'!$B$7:$R$2292,10,0)</f>
        <v>-1.1976</v>
      </c>
      <c r="E8" s="66">
        <f t="shared" ref="E8:E40" si="0">RANK(D8,D$8:D$40,0)</f>
        <v>4</v>
      </c>
      <c r="F8" s="65">
        <f>VLOOKUP($A8,'Return Data'!$B$7:$R$2292,11,0)</f>
        <v>5.1989999999999998</v>
      </c>
      <c r="G8" s="66">
        <f t="shared" ref="G8:G40" si="1">RANK(F8,F$8:F$40,0)</f>
        <v>7</v>
      </c>
      <c r="H8" s="65">
        <f>VLOOKUP($A8,'Return Data'!$B$7:$R$2292,12,0)</f>
        <v>16.970800000000001</v>
      </c>
      <c r="I8" s="66">
        <f t="shared" ref="I8:I40" si="2">RANK(H8,H$8:H$40,0)</f>
        <v>4</v>
      </c>
      <c r="J8" s="65">
        <f>VLOOKUP($A8,'Return Data'!$B$7:$R$2292,13,0)</f>
        <v>18.229299999999999</v>
      </c>
      <c r="K8" s="66">
        <f t="shared" ref="K8:K40" si="3">RANK(J8,J$8:J$40,0)</f>
        <v>6</v>
      </c>
      <c r="L8" s="65">
        <f>VLOOKUP($A8,'Return Data'!$B$7:$R$2292,17,0)</f>
        <v>19.878799999999998</v>
      </c>
      <c r="M8" s="66">
        <f t="shared" ref="M8:M39" si="4">RANK(L8,L$8:L$40,0)</f>
        <v>9</v>
      </c>
      <c r="N8" s="65">
        <f>VLOOKUP($A8,'Return Data'!$B$7:$R$2292,14,0)</f>
        <v>15.540100000000001</v>
      </c>
      <c r="O8" s="66">
        <f t="shared" ref="O8:O39" si="5">RANK(N8,N$8:N$40,0)</f>
        <v>18</v>
      </c>
      <c r="P8" s="65">
        <f>VLOOKUP($A8,'Return Data'!$B$7:$R$2292,15,0)</f>
        <v>10.5924</v>
      </c>
      <c r="Q8" s="66">
        <f t="shared" ref="Q8:Q39" si="6">RANK(P8,P$8:P$40,0)</f>
        <v>16</v>
      </c>
      <c r="R8" s="65">
        <f>VLOOKUP($A8,'Return Data'!$B$7:$R$2292,16,0)</f>
        <v>18.942900000000002</v>
      </c>
      <c r="S8" s="67">
        <f t="shared" ref="S8:S39" si="7">RANK(R8,R$8:R$40,0)</f>
        <v>2</v>
      </c>
    </row>
    <row r="9" spans="1:20" x14ac:dyDescent="0.3">
      <c r="A9" s="63" t="s">
        <v>481</v>
      </c>
      <c r="B9" s="64">
        <f>VLOOKUP($A9,'Return Data'!$B$7:$R$2292,3,0)</f>
        <v>44609</v>
      </c>
      <c r="C9" s="65">
        <f>VLOOKUP($A9,'Return Data'!$B$7:$R$2292,4,0)</f>
        <v>15.3</v>
      </c>
      <c r="D9" s="65">
        <f>VLOOKUP($A9,'Return Data'!$B$7:$R$2292,10,0)</f>
        <v>-6.1924999999999999</v>
      </c>
      <c r="E9" s="66">
        <f t="shared" si="0"/>
        <v>31</v>
      </c>
      <c r="F9" s="65">
        <f>VLOOKUP($A9,'Return Data'!$B$7:$R$2292,11,0)</f>
        <v>2.7534999999999998</v>
      </c>
      <c r="G9" s="66">
        <f t="shared" si="1"/>
        <v>18</v>
      </c>
      <c r="H9" s="65">
        <f>VLOOKUP($A9,'Return Data'!$B$7:$R$2292,12,0)</f>
        <v>15.733700000000001</v>
      </c>
      <c r="I9" s="66">
        <f t="shared" si="2"/>
        <v>7</v>
      </c>
      <c r="J9" s="65">
        <f>VLOOKUP($A9,'Return Data'!$B$7:$R$2292,13,0)</f>
        <v>13.417299999999999</v>
      </c>
      <c r="K9" s="66">
        <f t="shared" si="3"/>
        <v>15</v>
      </c>
      <c r="L9" s="65">
        <f>VLOOKUP($A9,'Return Data'!$B$7:$R$2292,17,0)</f>
        <v>15.3721</v>
      </c>
      <c r="M9" s="66">
        <f t="shared" si="4"/>
        <v>23</v>
      </c>
      <c r="N9" s="65">
        <f>VLOOKUP($A9,'Return Data'!$B$7:$R$2292,14,0)</f>
        <v>16.880199999999999</v>
      </c>
      <c r="O9" s="66">
        <f t="shared" si="5"/>
        <v>9</v>
      </c>
      <c r="P9" s="65"/>
      <c r="Q9" s="66"/>
      <c r="R9" s="65">
        <f>VLOOKUP($A9,'Return Data'!$B$7:$R$2292,16,0)</f>
        <v>12.807700000000001</v>
      </c>
      <c r="S9" s="67">
        <f t="shared" si="7"/>
        <v>14</v>
      </c>
    </row>
    <row r="10" spans="1:20" x14ac:dyDescent="0.3">
      <c r="A10" s="63" t="s">
        <v>482</v>
      </c>
      <c r="B10" s="64">
        <f>VLOOKUP($A10,'Return Data'!$B$7:$R$2292,3,0)</f>
        <v>44609</v>
      </c>
      <c r="C10" s="65">
        <f>VLOOKUP($A10,'Return Data'!$B$7:$R$2292,4,0)</f>
        <v>82.71</v>
      </c>
      <c r="D10" s="65">
        <f>VLOOKUP($A10,'Return Data'!$B$7:$R$2292,10,0)</f>
        <v>-3.6463000000000001</v>
      </c>
      <c r="E10" s="66">
        <f t="shared" si="0"/>
        <v>21</v>
      </c>
      <c r="F10" s="65">
        <f>VLOOKUP($A10,'Return Data'!$B$7:$R$2292,11,0)</f>
        <v>6.0248999999999997</v>
      </c>
      <c r="G10" s="66">
        <f t="shared" si="1"/>
        <v>2</v>
      </c>
      <c r="H10" s="65">
        <f>VLOOKUP($A10,'Return Data'!$B$7:$R$2292,12,0)</f>
        <v>18.393899999999999</v>
      </c>
      <c r="I10" s="66">
        <f t="shared" si="2"/>
        <v>3</v>
      </c>
      <c r="J10" s="65">
        <f>VLOOKUP($A10,'Return Data'!$B$7:$R$2292,13,0)</f>
        <v>19.058599999999998</v>
      </c>
      <c r="K10" s="66">
        <f t="shared" si="3"/>
        <v>4</v>
      </c>
      <c r="L10" s="65">
        <f>VLOOKUP($A10,'Return Data'!$B$7:$R$2292,17,0)</f>
        <v>20.207999999999998</v>
      </c>
      <c r="M10" s="66">
        <f t="shared" si="4"/>
        <v>8</v>
      </c>
      <c r="N10" s="65">
        <f>VLOOKUP($A10,'Return Data'!$B$7:$R$2292,14,0)</f>
        <v>16.193100000000001</v>
      </c>
      <c r="O10" s="66">
        <f t="shared" si="5"/>
        <v>13</v>
      </c>
      <c r="P10" s="65">
        <f>VLOOKUP($A10,'Return Data'!$B$7:$R$2292,15,0)</f>
        <v>11.4765</v>
      </c>
      <c r="Q10" s="66">
        <f t="shared" si="6"/>
        <v>11</v>
      </c>
      <c r="R10" s="65">
        <f>VLOOKUP($A10,'Return Data'!$B$7:$R$2292,16,0)</f>
        <v>12.135</v>
      </c>
      <c r="S10" s="67">
        <f t="shared" si="7"/>
        <v>19</v>
      </c>
    </row>
    <row r="11" spans="1:20" x14ac:dyDescent="0.3">
      <c r="A11" s="63" t="s">
        <v>1729</v>
      </c>
      <c r="B11" s="64">
        <f>VLOOKUP($A11,'Return Data'!$B$7:$R$2292,3,0)</f>
        <v>44609</v>
      </c>
      <c r="C11" s="65">
        <f>VLOOKUP($A11,'Return Data'!$B$7:$R$2292,4,0)</f>
        <v>18.2119</v>
      </c>
      <c r="D11" s="65">
        <f>VLOOKUP($A11,'Return Data'!$B$7:$R$2292,10,0)</f>
        <v>-3.2039</v>
      </c>
      <c r="E11" s="66">
        <f t="shared" si="0"/>
        <v>16</v>
      </c>
      <c r="F11" s="65">
        <f>VLOOKUP($A11,'Return Data'!$B$7:$R$2292,11,0)</f>
        <v>2.2858999999999998</v>
      </c>
      <c r="G11" s="66">
        <f t="shared" si="1"/>
        <v>20</v>
      </c>
      <c r="H11" s="65">
        <f>VLOOKUP($A11,'Return Data'!$B$7:$R$2292,12,0)</f>
        <v>10.9298</v>
      </c>
      <c r="I11" s="66">
        <f t="shared" si="2"/>
        <v>26</v>
      </c>
      <c r="J11" s="65">
        <f>VLOOKUP($A11,'Return Data'!$B$7:$R$2292,13,0)</f>
        <v>11.759600000000001</v>
      </c>
      <c r="K11" s="66">
        <f t="shared" si="3"/>
        <v>23</v>
      </c>
      <c r="L11" s="65">
        <f>VLOOKUP($A11,'Return Data'!$B$7:$R$2292,17,0)</f>
        <v>16.317299999999999</v>
      </c>
      <c r="M11" s="66">
        <f t="shared" si="4"/>
        <v>18</v>
      </c>
      <c r="N11" s="65">
        <f>VLOOKUP($A11,'Return Data'!$B$7:$R$2292,14,0)</f>
        <v>18.4588</v>
      </c>
      <c r="O11" s="66">
        <f t="shared" si="5"/>
        <v>5</v>
      </c>
      <c r="P11" s="65"/>
      <c r="Q11" s="66"/>
      <c r="R11" s="65">
        <f>VLOOKUP($A11,'Return Data'!$B$7:$R$2292,16,0)</f>
        <v>13.103899999999999</v>
      </c>
      <c r="S11" s="67">
        <f t="shared" si="7"/>
        <v>12</v>
      </c>
    </row>
    <row r="12" spans="1:20" x14ac:dyDescent="0.3">
      <c r="A12" s="63" t="s">
        <v>485</v>
      </c>
      <c r="B12" s="64">
        <f>VLOOKUP($A12,'Return Data'!$B$7:$R$2292,3,0)</f>
        <v>44609</v>
      </c>
      <c r="C12" s="65">
        <f>VLOOKUP($A12,'Return Data'!$B$7:$R$2292,4,0)</f>
        <v>22.65</v>
      </c>
      <c r="D12" s="65">
        <f>VLOOKUP($A12,'Return Data'!$B$7:$R$2292,10,0)</f>
        <v>-4.5914000000000001</v>
      </c>
      <c r="E12" s="66">
        <f t="shared" si="0"/>
        <v>28</v>
      </c>
      <c r="F12" s="65">
        <f>VLOOKUP($A12,'Return Data'!$B$7:$R$2292,11,0)</f>
        <v>5.0556999999999999</v>
      </c>
      <c r="G12" s="66">
        <f t="shared" si="1"/>
        <v>8</v>
      </c>
      <c r="H12" s="65">
        <f>VLOOKUP($A12,'Return Data'!$B$7:$R$2292,12,0)</f>
        <v>23.2318</v>
      </c>
      <c r="I12" s="66">
        <f t="shared" si="2"/>
        <v>2</v>
      </c>
      <c r="J12" s="65">
        <f>VLOOKUP($A12,'Return Data'!$B$7:$R$2292,13,0)</f>
        <v>37.439300000000003</v>
      </c>
      <c r="K12" s="66">
        <f t="shared" si="3"/>
        <v>2</v>
      </c>
      <c r="L12" s="65">
        <f>VLOOKUP($A12,'Return Data'!$B$7:$R$2292,17,0)</f>
        <v>32.047899999999998</v>
      </c>
      <c r="M12" s="66">
        <f t="shared" si="4"/>
        <v>2</v>
      </c>
      <c r="N12" s="65">
        <f>VLOOKUP($A12,'Return Data'!$B$7:$R$2292,14,0)</f>
        <v>24.099799999999998</v>
      </c>
      <c r="O12" s="66">
        <f t="shared" si="5"/>
        <v>2</v>
      </c>
      <c r="P12" s="65">
        <f>VLOOKUP($A12,'Return Data'!$B$7:$R$2292,15,0)</f>
        <v>15.9132</v>
      </c>
      <c r="Q12" s="66">
        <f t="shared" si="6"/>
        <v>2</v>
      </c>
      <c r="R12" s="65">
        <f>VLOOKUP($A12,'Return Data'!$B$7:$R$2292,16,0)</f>
        <v>15.768800000000001</v>
      </c>
      <c r="S12" s="67">
        <f t="shared" si="7"/>
        <v>5</v>
      </c>
    </row>
    <row r="13" spans="1:20" x14ac:dyDescent="0.3">
      <c r="A13" s="63" t="s">
        <v>487</v>
      </c>
      <c r="B13" s="64">
        <f>VLOOKUP($A13,'Return Data'!$B$7:$R$2292,3,0)</f>
        <v>44609</v>
      </c>
      <c r="C13" s="65">
        <f>VLOOKUP($A13,'Return Data'!$B$7:$R$2292,4,0)</f>
        <v>243.96</v>
      </c>
      <c r="D13" s="65">
        <f>VLOOKUP($A13,'Return Data'!$B$7:$R$2292,10,0)</f>
        <v>-2.5874000000000001</v>
      </c>
      <c r="E13" s="66">
        <f t="shared" si="0"/>
        <v>11</v>
      </c>
      <c r="F13" s="65">
        <f>VLOOKUP($A13,'Return Data'!$B$7:$R$2292,11,0)</f>
        <v>2.6335999999999999</v>
      </c>
      <c r="G13" s="66">
        <f t="shared" si="1"/>
        <v>19</v>
      </c>
      <c r="H13" s="65">
        <f>VLOOKUP($A13,'Return Data'!$B$7:$R$2292,12,0)</f>
        <v>13.8139</v>
      </c>
      <c r="I13" s="66">
        <f t="shared" si="2"/>
        <v>16</v>
      </c>
      <c r="J13" s="65">
        <f>VLOOKUP($A13,'Return Data'!$B$7:$R$2292,13,0)</f>
        <v>13.185499999999999</v>
      </c>
      <c r="K13" s="66">
        <f t="shared" si="3"/>
        <v>17</v>
      </c>
      <c r="L13" s="65">
        <f>VLOOKUP($A13,'Return Data'!$B$7:$R$2292,17,0)</f>
        <v>18.1479</v>
      </c>
      <c r="M13" s="66">
        <f t="shared" si="4"/>
        <v>14</v>
      </c>
      <c r="N13" s="65">
        <f>VLOOKUP($A13,'Return Data'!$B$7:$R$2292,14,0)</f>
        <v>17.860099999999999</v>
      </c>
      <c r="O13" s="66">
        <f t="shared" si="5"/>
        <v>7</v>
      </c>
      <c r="P13" s="65">
        <f>VLOOKUP($A13,'Return Data'!$B$7:$R$2292,15,0)</f>
        <v>14.054</v>
      </c>
      <c r="Q13" s="66">
        <f t="shared" si="6"/>
        <v>4</v>
      </c>
      <c r="R13" s="65">
        <f>VLOOKUP($A13,'Return Data'!$B$7:$R$2292,16,0)</f>
        <v>11.6182</v>
      </c>
      <c r="S13" s="67">
        <f t="shared" si="7"/>
        <v>24</v>
      </c>
    </row>
    <row r="14" spans="1:20" x14ac:dyDescent="0.3">
      <c r="A14" s="63" t="s">
        <v>489</v>
      </c>
      <c r="B14" s="64">
        <f>VLOOKUP($A14,'Return Data'!$B$7:$R$2292,3,0)</f>
        <v>44609</v>
      </c>
      <c r="C14" s="65">
        <f>VLOOKUP($A14,'Return Data'!$B$7:$R$2292,4,0)</f>
        <v>229.839</v>
      </c>
      <c r="D14" s="65">
        <f>VLOOKUP($A14,'Return Data'!$B$7:$R$2292,10,0)</f>
        <v>-5.3841000000000001</v>
      </c>
      <c r="E14" s="66">
        <f t="shared" si="0"/>
        <v>30</v>
      </c>
      <c r="F14" s="65">
        <f>VLOOKUP($A14,'Return Data'!$B$7:$R$2292,11,0)</f>
        <v>-0.13730000000000001</v>
      </c>
      <c r="G14" s="66">
        <f t="shared" si="1"/>
        <v>31</v>
      </c>
      <c r="H14" s="65">
        <f>VLOOKUP($A14,'Return Data'!$B$7:$R$2292,12,0)</f>
        <v>10.721</v>
      </c>
      <c r="I14" s="66">
        <f t="shared" si="2"/>
        <v>28</v>
      </c>
      <c r="J14" s="65">
        <f>VLOOKUP($A14,'Return Data'!$B$7:$R$2292,13,0)</f>
        <v>11.835100000000001</v>
      </c>
      <c r="K14" s="66">
        <f t="shared" si="3"/>
        <v>22</v>
      </c>
      <c r="L14" s="65">
        <f>VLOOKUP($A14,'Return Data'!$B$7:$R$2292,17,0)</f>
        <v>15.4979</v>
      </c>
      <c r="M14" s="66">
        <f t="shared" si="4"/>
        <v>22</v>
      </c>
      <c r="N14" s="65">
        <f>VLOOKUP($A14,'Return Data'!$B$7:$R$2292,14,0)</f>
        <v>18.293199999999999</v>
      </c>
      <c r="O14" s="66">
        <f t="shared" si="5"/>
        <v>6</v>
      </c>
      <c r="P14" s="65">
        <f>VLOOKUP($A14,'Return Data'!$B$7:$R$2292,15,0)</f>
        <v>12.5122</v>
      </c>
      <c r="Q14" s="66">
        <f t="shared" si="6"/>
        <v>10</v>
      </c>
      <c r="R14" s="65">
        <f>VLOOKUP($A14,'Return Data'!$B$7:$R$2292,16,0)</f>
        <v>14.777100000000001</v>
      </c>
      <c r="S14" s="67">
        <f t="shared" si="7"/>
        <v>8</v>
      </c>
    </row>
    <row r="15" spans="1:20" x14ac:dyDescent="0.3">
      <c r="A15" s="63" t="s">
        <v>491</v>
      </c>
      <c r="B15" s="64">
        <f>VLOOKUP($A15,'Return Data'!$B$7:$R$2292,3,0)</f>
        <v>44609</v>
      </c>
      <c r="C15" s="65">
        <f>VLOOKUP($A15,'Return Data'!$B$7:$R$2292,4,0)</f>
        <v>38.270000000000003</v>
      </c>
      <c r="D15" s="65">
        <f>VLOOKUP($A15,'Return Data'!$B$7:$R$2292,10,0)</f>
        <v>-1.1111</v>
      </c>
      <c r="E15" s="66">
        <f t="shared" si="0"/>
        <v>3</v>
      </c>
      <c r="F15" s="65">
        <f>VLOOKUP($A15,'Return Data'!$B$7:$R$2292,11,0)</f>
        <v>5.4851000000000001</v>
      </c>
      <c r="G15" s="66">
        <f t="shared" si="1"/>
        <v>3</v>
      </c>
      <c r="H15" s="65">
        <f>VLOOKUP($A15,'Return Data'!$B$7:$R$2292,12,0)</f>
        <v>16.926400000000001</v>
      </c>
      <c r="I15" s="66">
        <f t="shared" si="2"/>
        <v>6</v>
      </c>
      <c r="J15" s="65">
        <f>VLOOKUP($A15,'Return Data'!$B$7:$R$2292,13,0)</f>
        <v>16.926400000000001</v>
      </c>
      <c r="K15" s="66">
        <f t="shared" si="3"/>
        <v>8</v>
      </c>
      <c r="L15" s="65">
        <f>VLOOKUP($A15,'Return Data'!$B$7:$R$2292,17,0)</f>
        <v>18.306699999999999</v>
      </c>
      <c r="M15" s="66">
        <f t="shared" si="4"/>
        <v>13</v>
      </c>
      <c r="N15" s="65">
        <f>VLOOKUP($A15,'Return Data'!$B$7:$R$2292,14,0)</f>
        <v>16.633700000000001</v>
      </c>
      <c r="O15" s="66">
        <f t="shared" si="5"/>
        <v>10</v>
      </c>
      <c r="P15" s="65">
        <f>VLOOKUP($A15,'Return Data'!$B$7:$R$2292,15,0)</f>
        <v>12.799300000000001</v>
      </c>
      <c r="Q15" s="66">
        <f t="shared" si="6"/>
        <v>8</v>
      </c>
      <c r="R15" s="65">
        <f>VLOOKUP($A15,'Return Data'!$B$7:$R$2292,16,0)</f>
        <v>11.306800000000001</v>
      </c>
      <c r="S15" s="67">
        <f t="shared" si="7"/>
        <v>26</v>
      </c>
    </row>
    <row r="16" spans="1:20" x14ac:dyDescent="0.3">
      <c r="A16" s="63" t="s">
        <v>492</v>
      </c>
      <c r="B16" s="64">
        <f>VLOOKUP($A16,'Return Data'!$B$7:$R$2292,3,0)</f>
        <v>44609</v>
      </c>
      <c r="C16" s="65">
        <f>VLOOKUP($A16,'Return Data'!$B$7:$R$2292,4,0)</f>
        <v>173.73599999999999</v>
      </c>
      <c r="D16" s="65">
        <f>VLOOKUP($A16,'Return Data'!$B$7:$R$2292,10,0)</f>
        <v>-3.2907999999999999</v>
      </c>
      <c r="E16" s="66">
        <f t="shared" si="0"/>
        <v>17</v>
      </c>
      <c r="F16" s="65">
        <f>VLOOKUP($A16,'Return Data'!$B$7:$R$2292,11,0)</f>
        <v>1.1099000000000001</v>
      </c>
      <c r="G16" s="66">
        <f t="shared" si="1"/>
        <v>27</v>
      </c>
      <c r="H16" s="65">
        <f>VLOOKUP($A16,'Return Data'!$B$7:$R$2292,12,0)</f>
        <v>11.103899999999999</v>
      </c>
      <c r="I16" s="66">
        <f t="shared" si="2"/>
        <v>25</v>
      </c>
      <c r="J16" s="65">
        <f>VLOOKUP($A16,'Return Data'!$B$7:$R$2292,13,0)</f>
        <v>11.5076</v>
      </c>
      <c r="K16" s="66">
        <f t="shared" si="3"/>
        <v>24</v>
      </c>
      <c r="L16" s="65">
        <f>VLOOKUP($A16,'Return Data'!$B$7:$R$2292,17,0)</f>
        <v>17.506</v>
      </c>
      <c r="M16" s="66">
        <f t="shared" si="4"/>
        <v>16</v>
      </c>
      <c r="N16" s="65">
        <f>VLOOKUP($A16,'Return Data'!$B$7:$R$2292,14,0)</f>
        <v>15.671900000000001</v>
      </c>
      <c r="O16" s="66">
        <f t="shared" si="5"/>
        <v>17</v>
      </c>
      <c r="P16" s="65">
        <f>VLOOKUP($A16,'Return Data'!$B$7:$R$2292,15,0)</f>
        <v>11.1378</v>
      </c>
      <c r="Q16" s="66">
        <f t="shared" si="6"/>
        <v>13</v>
      </c>
      <c r="R16" s="65">
        <f>VLOOKUP($A16,'Return Data'!$B$7:$R$2292,16,0)</f>
        <v>13.7201</v>
      </c>
      <c r="S16" s="67">
        <f t="shared" si="7"/>
        <v>10</v>
      </c>
    </row>
    <row r="17" spans="1:19" x14ac:dyDescent="0.3">
      <c r="A17" s="63" t="s">
        <v>494</v>
      </c>
      <c r="B17" s="64">
        <f>VLOOKUP($A17,'Return Data'!$B$7:$R$2292,3,0)</f>
        <v>44609</v>
      </c>
      <c r="C17" s="65">
        <f>VLOOKUP($A17,'Return Data'!$B$7:$R$2292,4,0)</f>
        <v>79.084999999999994</v>
      </c>
      <c r="D17" s="65">
        <f>VLOOKUP($A17,'Return Data'!$B$7:$R$2292,10,0)</f>
        <v>-2.1092</v>
      </c>
      <c r="E17" s="66">
        <f t="shared" si="0"/>
        <v>7</v>
      </c>
      <c r="F17" s="65">
        <f>VLOOKUP($A17,'Return Data'!$B$7:$R$2292,11,0)</f>
        <v>4.4854000000000003</v>
      </c>
      <c r="G17" s="66">
        <f t="shared" si="1"/>
        <v>9</v>
      </c>
      <c r="H17" s="65">
        <f>VLOOKUP($A17,'Return Data'!$B$7:$R$2292,12,0)</f>
        <v>13.7865</v>
      </c>
      <c r="I17" s="66">
        <f t="shared" si="2"/>
        <v>17</v>
      </c>
      <c r="J17" s="65">
        <f>VLOOKUP($A17,'Return Data'!$B$7:$R$2292,13,0)</f>
        <v>13.8553</v>
      </c>
      <c r="K17" s="66">
        <f t="shared" si="3"/>
        <v>14</v>
      </c>
      <c r="L17" s="65">
        <f>VLOOKUP($A17,'Return Data'!$B$7:$R$2292,17,0)</f>
        <v>19.844999999999999</v>
      </c>
      <c r="M17" s="66">
        <f t="shared" si="4"/>
        <v>10</v>
      </c>
      <c r="N17" s="65">
        <f>VLOOKUP($A17,'Return Data'!$B$7:$R$2292,14,0)</f>
        <v>16.3948</v>
      </c>
      <c r="O17" s="66">
        <f t="shared" si="5"/>
        <v>12</v>
      </c>
      <c r="P17" s="65">
        <f>VLOOKUP($A17,'Return Data'!$B$7:$R$2292,15,0)</f>
        <v>11.1404</v>
      </c>
      <c r="Q17" s="66">
        <f t="shared" si="6"/>
        <v>12</v>
      </c>
      <c r="R17" s="65">
        <f>VLOOKUP($A17,'Return Data'!$B$7:$R$2292,16,0)</f>
        <v>13.033300000000001</v>
      </c>
      <c r="S17" s="67">
        <f t="shared" si="7"/>
        <v>13</v>
      </c>
    </row>
    <row r="18" spans="1:19" x14ac:dyDescent="0.3">
      <c r="A18" s="63" t="s">
        <v>497</v>
      </c>
      <c r="B18" s="64">
        <f>VLOOKUP($A18,'Return Data'!$B$7:$R$2292,3,0)</f>
        <v>44609</v>
      </c>
      <c r="C18" s="65">
        <f>VLOOKUP($A18,'Return Data'!$B$7:$R$2292,4,0)</f>
        <v>15.664400000000001</v>
      </c>
      <c r="D18" s="65">
        <f>VLOOKUP($A18,'Return Data'!$B$7:$R$2292,10,0)</f>
        <v>-3.1675</v>
      </c>
      <c r="E18" s="66">
        <f t="shared" si="0"/>
        <v>15</v>
      </c>
      <c r="F18" s="65">
        <f>VLOOKUP($A18,'Return Data'!$B$7:$R$2292,11,0)</f>
        <v>2.7625000000000002</v>
      </c>
      <c r="G18" s="66">
        <f t="shared" si="1"/>
        <v>17</v>
      </c>
      <c r="H18" s="65">
        <f>VLOOKUP($A18,'Return Data'!$B$7:$R$2292,12,0)</f>
        <v>12.4476</v>
      </c>
      <c r="I18" s="66">
        <f t="shared" si="2"/>
        <v>21</v>
      </c>
      <c r="J18" s="65">
        <f>VLOOKUP($A18,'Return Data'!$B$7:$R$2292,13,0)</f>
        <v>10.6173</v>
      </c>
      <c r="K18" s="66">
        <f t="shared" si="3"/>
        <v>27</v>
      </c>
      <c r="L18" s="65">
        <f>VLOOKUP($A18,'Return Data'!$B$7:$R$2292,17,0)</f>
        <v>15.751799999999999</v>
      </c>
      <c r="M18" s="66">
        <f t="shared" si="4"/>
        <v>21</v>
      </c>
      <c r="N18" s="65">
        <f>VLOOKUP($A18,'Return Data'!$B$7:$R$2292,14,0)</f>
        <v>15.6976</v>
      </c>
      <c r="O18" s="66">
        <f t="shared" si="5"/>
        <v>16</v>
      </c>
      <c r="P18" s="65"/>
      <c r="Q18" s="66"/>
      <c r="R18" s="65">
        <f>VLOOKUP($A18,'Return Data'!$B$7:$R$2292,16,0)</f>
        <v>14.4465</v>
      </c>
      <c r="S18" s="67">
        <f t="shared" si="7"/>
        <v>9</v>
      </c>
    </row>
    <row r="19" spans="1:19" x14ac:dyDescent="0.3">
      <c r="A19" s="63" t="s">
        <v>498</v>
      </c>
      <c r="B19" s="64">
        <f>VLOOKUP($A19,'Return Data'!$B$7:$R$2292,3,0)</f>
        <v>44609</v>
      </c>
      <c r="C19" s="65">
        <f>VLOOKUP($A19,'Return Data'!$B$7:$R$2292,4,0)</f>
        <v>223.96</v>
      </c>
      <c r="D19" s="65">
        <f>VLOOKUP($A19,'Return Data'!$B$7:$R$2292,10,0)</f>
        <v>0.61550000000000005</v>
      </c>
      <c r="E19" s="66">
        <f t="shared" si="0"/>
        <v>1</v>
      </c>
      <c r="F19" s="65">
        <f>VLOOKUP($A19,'Return Data'!$B$7:$R$2292,11,0)</f>
        <v>13.1225</v>
      </c>
      <c r="G19" s="66">
        <f t="shared" si="1"/>
        <v>1</v>
      </c>
      <c r="H19" s="65">
        <f>VLOOKUP($A19,'Return Data'!$B$7:$R$2292,12,0)</f>
        <v>24.022600000000001</v>
      </c>
      <c r="I19" s="66">
        <f t="shared" si="2"/>
        <v>1</v>
      </c>
      <c r="J19" s="65">
        <f>VLOOKUP($A19,'Return Data'!$B$7:$R$2292,13,0)</f>
        <v>30.894200000000001</v>
      </c>
      <c r="K19" s="66">
        <f t="shared" si="3"/>
        <v>3</v>
      </c>
      <c r="L19" s="65">
        <f>VLOOKUP($A19,'Return Data'!$B$7:$R$2292,17,0)</f>
        <v>27.424600000000002</v>
      </c>
      <c r="M19" s="66">
        <f t="shared" si="4"/>
        <v>3</v>
      </c>
      <c r="N19" s="65">
        <f>VLOOKUP($A19,'Return Data'!$B$7:$R$2292,14,0)</f>
        <v>22.296199999999999</v>
      </c>
      <c r="O19" s="66">
        <f t="shared" si="5"/>
        <v>3</v>
      </c>
      <c r="P19" s="65">
        <f>VLOOKUP($A19,'Return Data'!$B$7:$R$2292,15,0)</f>
        <v>14.968</v>
      </c>
      <c r="Q19" s="66">
        <f t="shared" si="6"/>
        <v>3</v>
      </c>
      <c r="R19" s="65">
        <f>VLOOKUP($A19,'Return Data'!$B$7:$R$2292,16,0)</f>
        <v>14.954800000000001</v>
      </c>
      <c r="S19" s="67">
        <f t="shared" si="7"/>
        <v>7</v>
      </c>
    </row>
    <row r="20" spans="1:19" x14ac:dyDescent="0.3">
      <c r="A20" s="63" t="s">
        <v>500</v>
      </c>
      <c r="B20" s="64">
        <f>VLOOKUP($A20,'Return Data'!$B$7:$R$2292,3,0)</f>
        <v>44609</v>
      </c>
      <c r="C20" s="65">
        <f>VLOOKUP($A20,'Return Data'!$B$7:$R$2292,4,0)</f>
        <v>15.895899999999999</v>
      </c>
      <c r="D20" s="65">
        <f>VLOOKUP($A20,'Return Data'!$B$7:$R$2292,10,0)</f>
        <v>-3.5775999999999999</v>
      </c>
      <c r="E20" s="66">
        <f t="shared" si="0"/>
        <v>19</v>
      </c>
      <c r="F20" s="65">
        <f>VLOOKUP($A20,'Return Data'!$B$7:$R$2292,11,0)</f>
        <v>5.2889999999999997</v>
      </c>
      <c r="G20" s="66">
        <f t="shared" si="1"/>
        <v>6</v>
      </c>
      <c r="H20" s="65">
        <f>VLOOKUP($A20,'Return Data'!$B$7:$R$2292,12,0)</f>
        <v>13.4125</v>
      </c>
      <c r="I20" s="66">
        <f t="shared" si="2"/>
        <v>19</v>
      </c>
      <c r="J20" s="65">
        <f>VLOOKUP($A20,'Return Data'!$B$7:$R$2292,13,0)</f>
        <v>13.284000000000001</v>
      </c>
      <c r="K20" s="66">
        <f t="shared" si="3"/>
        <v>16</v>
      </c>
      <c r="L20" s="65">
        <f>VLOOKUP($A20,'Return Data'!$B$7:$R$2292,17,0)</f>
        <v>16.278300000000002</v>
      </c>
      <c r="M20" s="66">
        <f t="shared" si="4"/>
        <v>19</v>
      </c>
      <c r="N20" s="65">
        <f>VLOOKUP($A20,'Return Data'!$B$7:$R$2292,14,0)</f>
        <v>13.423299999999999</v>
      </c>
      <c r="O20" s="66">
        <f t="shared" si="5"/>
        <v>25</v>
      </c>
      <c r="P20" s="65">
        <f>VLOOKUP($A20,'Return Data'!$B$7:$R$2292,15,0)</f>
        <v>8.3480000000000008</v>
      </c>
      <c r="Q20" s="66">
        <f t="shared" si="6"/>
        <v>23</v>
      </c>
      <c r="R20" s="65">
        <f>VLOOKUP($A20,'Return Data'!$B$7:$R$2292,16,0)</f>
        <v>9.1016999999999992</v>
      </c>
      <c r="S20" s="67">
        <f t="shared" si="7"/>
        <v>31</v>
      </c>
    </row>
    <row r="21" spans="1:19" x14ac:dyDescent="0.3">
      <c r="A21" s="63" t="s">
        <v>503</v>
      </c>
      <c r="B21" s="64">
        <f>VLOOKUP($A21,'Return Data'!$B$7:$R$2292,3,0)</f>
        <v>44609</v>
      </c>
      <c r="C21" s="65">
        <f>VLOOKUP($A21,'Return Data'!$B$7:$R$2292,4,0)</f>
        <v>16.8</v>
      </c>
      <c r="D21" s="65">
        <f>VLOOKUP($A21,'Return Data'!$B$7:$R$2292,10,0)</f>
        <v>-3.6145</v>
      </c>
      <c r="E21" s="66">
        <f t="shared" si="0"/>
        <v>20</v>
      </c>
      <c r="F21" s="65">
        <f>VLOOKUP($A21,'Return Data'!$B$7:$R$2292,11,0)</f>
        <v>0.84030000000000005</v>
      </c>
      <c r="G21" s="66">
        <f t="shared" si="1"/>
        <v>29</v>
      </c>
      <c r="H21" s="65">
        <f>VLOOKUP($A21,'Return Data'!$B$7:$R$2292,12,0)</f>
        <v>15.0685</v>
      </c>
      <c r="I21" s="66">
        <f t="shared" si="2"/>
        <v>10</v>
      </c>
      <c r="J21" s="65">
        <f>VLOOKUP($A21,'Return Data'!$B$7:$R$2292,13,0)</f>
        <v>16.504899999999999</v>
      </c>
      <c r="K21" s="66">
        <f t="shared" si="3"/>
        <v>10</v>
      </c>
      <c r="L21" s="65">
        <f>VLOOKUP($A21,'Return Data'!$B$7:$R$2292,17,0)</f>
        <v>18.739899999999999</v>
      </c>
      <c r="M21" s="66">
        <f t="shared" si="4"/>
        <v>11</v>
      </c>
      <c r="N21" s="65">
        <f>VLOOKUP($A21,'Return Data'!$B$7:$R$2292,14,0)</f>
        <v>16.143599999999999</v>
      </c>
      <c r="O21" s="66">
        <f t="shared" si="5"/>
        <v>14</v>
      </c>
      <c r="P21" s="65">
        <f>VLOOKUP($A21,'Return Data'!$B$7:$R$2292,15,0)</f>
        <v>10.3584</v>
      </c>
      <c r="Q21" s="66">
        <f t="shared" si="6"/>
        <v>17</v>
      </c>
      <c r="R21" s="65">
        <f>VLOOKUP($A21,'Return Data'!$B$7:$R$2292,16,0)</f>
        <v>10.626799999999999</v>
      </c>
      <c r="S21" s="67">
        <f t="shared" si="7"/>
        <v>27</v>
      </c>
    </row>
    <row r="22" spans="1:19" x14ac:dyDescent="0.3">
      <c r="A22" s="63" t="s">
        <v>505</v>
      </c>
      <c r="B22" s="64">
        <f>VLOOKUP($A22,'Return Data'!$B$7:$R$2292,3,0)</f>
        <v>44609</v>
      </c>
      <c r="C22" s="65">
        <f>VLOOKUP($A22,'Return Data'!$B$7:$R$2292,4,0)</f>
        <v>14.5441</v>
      </c>
      <c r="D22" s="65">
        <f>VLOOKUP($A22,'Return Data'!$B$7:$R$2292,10,0)</f>
        <v>-3.8723999999999998</v>
      </c>
      <c r="E22" s="66">
        <f t="shared" si="0"/>
        <v>25</v>
      </c>
      <c r="F22" s="65">
        <f>VLOOKUP($A22,'Return Data'!$B$7:$R$2292,11,0)</f>
        <v>4.0038</v>
      </c>
      <c r="G22" s="66">
        <f t="shared" si="1"/>
        <v>12</v>
      </c>
      <c r="H22" s="65">
        <f>VLOOKUP($A22,'Return Data'!$B$7:$R$2292,12,0)</f>
        <v>11.8192</v>
      </c>
      <c r="I22" s="66">
        <f t="shared" si="2"/>
        <v>23</v>
      </c>
      <c r="J22" s="65">
        <f>VLOOKUP($A22,'Return Data'!$B$7:$R$2292,13,0)</f>
        <v>10.8477</v>
      </c>
      <c r="K22" s="66">
        <f t="shared" si="3"/>
        <v>26</v>
      </c>
      <c r="L22" s="65">
        <f>VLOOKUP($A22,'Return Data'!$B$7:$R$2292,17,0)</f>
        <v>14.156000000000001</v>
      </c>
      <c r="M22" s="66">
        <f t="shared" si="4"/>
        <v>25</v>
      </c>
      <c r="N22" s="65">
        <f>VLOOKUP($A22,'Return Data'!$B$7:$R$2292,14,0)</f>
        <v>13.4367</v>
      </c>
      <c r="O22" s="66">
        <f t="shared" si="5"/>
        <v>24</v>
      </c>
      <c r="P22" s="65"/>
      <c r="Q22" s="66"/>
      <c r="R22" s="65">
        <f>VLOOKUP($A22,'Return Data'!$B$7:$R$2292,16,0)</f>
        <v>12.487</v>
      </c>
      <c r="S22" s="67">
        <f t="shared" si="7"/>
        <v>17</v>
      </c>
    </row>
    <row r="23" spans="1:19" x14ac:dyDescent="0.3">
      <c r="A23" s="63" t="s">
        <v>507</v>
      </c>
      <c r="B23" s="64">
        <f>VLOOKUP($A23,'Return Data'!$B$7:$R$2292,3,0)</f>
        <v>44609</v>
      </c>
      <c r="C23" s="65">
        <f>VLOOKUP($A23,'Return Data'!$B$7:$R$2292,4,0)</f>
        <v>14.2127</v>
      </c>
      <c r="D23" s="65">
        <f>VLOOKUP($A23,'Return Data'!$B$7:$R$2292,10,0)</f>
        <v>-3.7627999999999999</v>
      </c>
      <c r="E23" s="66">
        <f t="shared" si="0"/>
        <v>23</v>
      </c>
      <c r="F23" s="65">
        <f>VLOOKUP($A23,'Return Data'!$B$7:$R$2292,11,0)</f>
        <v>1.5077</v>
      </c>
      <c r="G23" s="66">
        <f t="shared" si="1"/>
        <v>26</v>
      </c>
      <c r="H23" s="65">
        <f>VLOOKUP($A23,'Return Data'!$B$7:$R$2292,12,0)</f>
        <v>11.849399999999999</v>
      </c>
      <c r="I23" s="66">
        <f t="shared" si="2"/>
        <v>22</v>
      </c>
      <c r="J23" s="65">
        <f>VLOOKUP($A23,'Return Data'!$B$7:$R$2292,13,0)</f>
        <v>9.9406999999999996</v>
      </c>
      <c r="K23" s="66">
        <f t="shared" si="3"/>
        <v>29</v>
      </c>
      <c r="L23" s="65">
        <f>VLOOKUP($A23,'Return Data'!$B$7:$R$2292,17,0)</f>
        <v>12.0794</v>
      </c>
      <c r="M23" s="66">
        <f t="shared" si="4"/>
        <v>29</v>
      </c>
      <c r="N23" s="65">
        <f>VLOOKUP($A23,'Return Data'!$B$7:$R$2292,14,0)</f>
        <v>13.0479</v>
      </c>
      <c r="O23" s="66">
        <f t="shared" si="5"/>
        <v>26</v>
      </c>
      <c r="P23" s="65"/>
      <c r="Q23" s="66"/>
      <c r="R23" s="65">
        <f>VLOOKUP($A23,'Return Data'!$B$7:$R$2292,16,0)</f>
        <v>10.144600000000001</v>
      </c>
      <c r="S23" s="67">
        <f t="shared" si="7"/>
        <v>29</v>
      </c>
    </row>
    <row r="24" spans="1:19" x14ac:dyDescent="0.3">
      <c r="A24" s="63" t="s">
        <v>508</v>
      </c>
      <c r="B24" s="64">
        <f>VLOOKUP($A24,'Return Data'!$B$7:$R$2292,3,0)</f>
        <v>44609</v>
      </c>
      <c r="C24" s="65">
        <f>VLOOKUP($A24,'Return Data'!$B$7:$R$2292,4,0)</f>
        <v>199.38561197228699</v>
      </c>
      <c r="D24" s="65">
        <f>VLOOKUP($A24,'Return Data'!$B$7:$R$2292,10,0)</f>
        <v>-4.3821000000000003</v>
      </c>
      <c r="E24" s="66">
        <f t="shared" si="0"/>
        <v>27</v>
      </c>
      <c r="F24" s="65">
        <f>VLOOKUP($A24,'Return Data'!$B$7:$R$2292,11,0)</f>
        <v>2.0857000000000001</v>
      </c>
      <c r="G24" s="66">
        <f t="shared" si="1"/>
        <v>22</v>
      </c>
      <c r="H24" s="65">
        <f>VLOOKUP($A24,'Return Data'!$B$7:$R$2292,12,0)</f>
        <v>10.4504</v>
      </c>
      <c r="I24" s="66">
        <f t="shared" si="2"/>
        <v>29</v>
      </c>
      <c r="J24" s="65">
        <f>VLOOKUP($A24,'Return Data'!$B$7:$R$2292,13,0)</f>
        <v>12.7652</v>
      </c>
      <c r="K24" s="66">
        <f t="shared" si="3"/>
        <v>19</v>
      </c>
      <c r="L24" s="65">
        <f>VLOOKUP($A24,'Return Data'!$B$7:$R$2292,17,0)</f>
        <v>25.4148</v>
      </c>
      <c r="M24" s="66">
        <f t="shared" si="4"/>
        <v>4</v>
      </c>
      <c r="N24" s="65">
        <f>VLOOKUP($A24,'Return Data'!$B$7:$R$2292,14,0)</f>
        <v>13.748100000000001</v>
      </c>
      <c r="O24" s="66">
        <f t="shared" si="5"/>
        <v>23</v>
      </c>
      <c r="P24" s="65">
        <f>VLOOKUP($A24,'Return Data'!$B$7:$R$2292,15,0)</f>
        <v>10.8178</v>
      </c>
      <c r="Q24" s="66">
        <f t="shared" si="6"/>
        <v>14</v>
      </c>
      <c r="R24" s="65">
        <f>VLOOKUP($A24,'Return Data'!$B$7:$R$2292,16,0)</f>
        <v>11.7669</v>
      </c>
      <c r="S24" s="67">
        <f t="shared" si="7"/>
        <v>21</v>
      </c>
    </row>
    <row r="25" spans="1:19" x14ac:dyDescent="0.3">
      <c r="A25" s="63" t="s">
        <v>1784</v>
      </c>
      <c r="B25" s="64">
        <f>VLOOKUP($A25,'Return Data'!$B$7:$R$2292,3,0)</f>
        <v>44609</v>
      </c>
      <c r="C25" s="65">
        <f>VLOOKUP($A25,'Return Data'!$B$7:$R$2292,4,0)</f>
        <v>39.49</v>
      </c>
      <c r="D25" s="65">
        <f>VLOOKUP($A25,'Return Data'!$B$7:$R$2292,10,0)</f>
        <v>-2.8416999999999999</v>
      </c>
      <c r="E25" s="66">
        <f t="shared" si="0"/>
        <v>13</v>
      </c>
      <c r="F25" s="65">
        <f>VLOOKUP($A25,'Return Data'!$B$7:$R$2292,11,0)</f>
        <v>5.3712999999999997</v>
      </c>
      <c r="G25" s="66">
        <f t="shared" si="1"/>
        <v>5</v>
      </c>
      <c r="H25" s="65">
        <f>VLOOKUP($A25,'Return Data'!$B$7:$R$2292,12,0)</f>
        <v>14.57</v>
      </c>
      <c r="I25" s="66">
        <f t="shared" si="2"/>
        <v>13</v>
      </c>
      <c r="J25" s="65">
        <f>VLOOKUP($A25,'Return Data'!$B$7:$R$2292,13,0)</f>
        <v>16.551600000000001</v>
      </c>
      <c r="K25" s="66">
        <f t="shared" si="3"/>
        <v>9</v>
      </c>
      <c r="L25" s="65">
        <f>VLOOKUP($A25,'Return Data'!$B$7:$R$2292,17,0)</f>
        <v>20.8124</v>
      </c>
      <c r="M25" s="66">
        <f t="shared" si="4"/>
        <v>7</v>
      </c>
      <c r="N25" s="65">
        <f>VLOOKUP($A25,'Return Data'!$B$7:$R$2292,14,0)</f>
        <v>20.4665</v>
      </c>
      <c r="O25" s="66">
        <f t="shared" si="5"/>
        <v>4</v>
      </c>
      <c r="P25" s="65">
        <f>VLOOKUP($A25,'Return Data'!$B$7:$R$2292,15,0)</f>
        <v>12.7096</v>
      </c>
      <c r="Q25" s="66">
        <f t="shared" si="6"/>
        <v>9</v>
      </c>
      <c r="R25" s="65">
        <f>VLOOKUP($A25,'Return Data'!$B$7:$R$2292,16,0)</f>
        <v>11.6432</v>
      </c>
      <c r="S25" s="67">
        <f t="shared" si="7"/>
        <v>23</v>
      </c>
    </row>
    <row r="26" spans="1:19" x14ac:dyDescent="0.3">
      <c r="A26" s="63" t="s">
        <v>511</v>
      </c>
      <c r="B26" s="64">
        <f>VLOOKUP($A26,'Return Data'!$B$7:$R$2292,3,0)</f>
        <v>44609</v>
      </c>
      <c r="C26" s="65">
        <f>VLOOKUP($A26,'Return Data'!$B$7:$R$2292,4,0)</f>
        <v>36.625999999999998</v>
      </c>
      <c r="D26" s="65">
        <f>VLOOKUP($A26,'Return Data'!$B$7:$R$2292,10,0)</f>
        <v>-3.8662000000000001</v>
      </c>
      <c r="E26" s="66">
        <f t="shared" si="0"/>
        <v>24</v>
      </c>
      <c r="F26" s="65">
        <f>VLOOKUP($A26,'Return Data'!$B$7:$R$2292,11,0)</f>
        <v>1.7756000000000001</v>
      </c>
      <c r="G26" s="66">
        <f t="shared" si="1"/>
        <v>24</v>
      </c>
      <c r="H26" s="65">
        <f>VLOOKUP($A26,'Return Data'!$B$7:$R$2292,12,0)</f>
        <v>10.8871</v>
      </c>
      <c r="I26" s="66">
        <f t="shared" si="2"/>
        <v>27</v>
      </c>
      <c r="J26" s="65">
        <f>VLOOKUP($A26,'Return Data'!$B$7:$R$2292,13,0)</f>
        <v>11.048500000000001</v>
      </c>
      <c r="K26" s="66">
        <f t="shared" si="3"/>
        <v>25</v>
      </c>
      <c r="L26" s="65">
        <f>VLOOKUP($A26,'Return Data'!$B$7:$R$2292,17,0)</f>
        <v>14.9998</v>
      </c>
      <c r="M26" s="66">
        <f t="shared" si="4"/>
        <v>24</v>
      </c>
      <c r="N26" s="65">
        <f>VLOOKUP($A26,'Return Data'!$B$7:$R$2292,14,0)</f>
        <v>14.451499999999999</v>
      </c>
      <c r="O26" s="66">
        <f t="shared" si="5"/>
        <v>21</v>
      </c>
      <c r="P26" s="65">
        <f>VLOOKUP($A26,'Return Data'!$B$7:$R$2292,15,0)</f>
        <v>10.203200000000001</v>
      </c>
      <c r="Q26" s="66">
        <f t="shared" si="6"/>
        <v>18</v>
      </c>
      <c r="R26" s="65">
        <f>VLOOKUP($A26,'Return Data'!$B$7:$R$2292,16,0)</f>
        <v>12.4833</v>
      </c>
      <c r="S26" s="67">
        <f t="shared" si="7"/>
        <v>18</v>
      </c>
    </row>
    <row r="27" spans="1:19" x14ac:dyDescent="0.3">
      <c r="A27" s="63" t="s">
        <v>512</v>
      </c>
      <c r="B27" s="64">
        <f>VLOOKUP($A27,'Return Data'!$B$7:$R$2292,3,0)</f>
        <v>44609</v>
      </c>
      <c r="C27" s="65">
        <f>VLOOKUP($A27,'Return Data'!$B$7:$R$2292,4,0)</f>
        <v>136.5547</v>
      </c>
      <c r="D27" s="65">
        <f>VLOOKUP($A27,'Return Data'!$B$7:$R$2292,10,0)</f>
        <v>-3.4931000000000001</v>
      </c>
      <c r="E27" s="66">
        <f t="shared" si="0"/>
        <v>18</v>
      </c>
      <c r="F27" s="65">
        <f>VLOOKUP($A27,'Return Data'!$B$7:$R$2292,11,0)</f>
        <v>1.0226999999999999</v>
      </c>
      <c r="G27" s="66">
        <f t="shared" si="1"/>
        <v>28</v>
      </c>
      <c r="H27" s="65">
        <f>VLOOKUP($A27,'Return Data'!$B$7:$R$2292,12,0)</f>
        <v>11.7193</v>
      </c>
      <c r="I27" s="66">
        <f t="shared" si="2"/>
        <v>24</v>
      </c>
      <c r="J27" s="65">
        <f>VLOOKUP($A27,'Return Data'!$B$7:$R$2292,13,0)</f>
        <v>9.8385999999999996</v>
      </c>
      <c r="K27" s="66">
        <f t="shared" si="3"/>
        <v>30</v>
      </c>
      <c r="L27" s="65">
        <f>VLOOKUP($A27,'Return Data'!$B$7:$R$2292,17,0)</f>
        <v>10.475099999999999</v>
      </c>
      <c r="M27" s="66">
        <f t="shared" si="4"/>
        <v>32</v>
      </c>
      <c r="N27" s="65">
        <f>VLOOKUP($A27,'Return Data'!$B$7:$R$2292,14,0)</f>
        <v>12.8634</v>
      </c>
      <c r="O27" s="66">
        <f t="shared" si="5"/>
        <v>27</v>
      </c>
      <c r="P27" s="65">
        <f>VLOOKUP($A27,'Return Data'!$B$7:$R$2292,15,0)</f>
        <v>8.9494000000000007</v>
      </c>
      <c r="Q27" s="66">
        <f t="shared" si="6"/>
        <v>21</v>
      </c>
      <c r="R27" s="65">
        <f>VLOOKUP($A27,'Return Data'!$B$7:$R$2292,16,0)</f>
        <v>8.7540999999999993</v>
      </c>
      <c r="S27" s="67">
        <f t="shared" si="7"/>
        <v>32</v>
      </c>
    </row>
    <row r="28" spans="1:19" x14ac:dyDescent="0.3">
      <c r="A28" s="63" t="s">
        <v>515</v>
      </c>
      <c r="B28" s="64">
        <f>VLOOKUP($A28,'Return Data'!$B$7:$R$2292,3,0)</f>
        <v>44609</v>
      </c>
      <c r="C28" s="65">
        <f>VLOOKUP($A28,'Return Data'!$B$7:$R$2292,4,0)</f>
        <v>16.741399999999999</v>
      </c>
      <c r="D28" s="65">
        <f>VLOOKUP($A28,'Return Data'!$B$7:$R$2292,10,0)</f>
        <v>-2.0735999999999999</v>
      </c>
      <c r="E28" s="66">
        <f t="shared" si="0"/>
        <v>6</v>
      </c>
      <c r="F28" s="65">
        <f>VLOOKUP($A28,'Return Data'!$B$7:$R$2292,11,0)</f>
        <v>4.3540000000000001</v>
      </c>
      <c r="G28" s="66">
        <f t="shared" si="1"/>
        <v>10</v>
      </c>
      <c r="H28" s="65">
        <f>VLOOKUP($A28,'Return Data'!$B$7:$R$2292,12,0)</f>
        <v>16.929600000000001</v>
      </c>
      <c r="I28" s="66">
        <f t="shared" si="2"/>
        <v>5</v>
      </c>
      <c r="J28" s="65">
        <f>VLOOKUP($A28,'Return Data'!$B$7:$R$2292,13,0)</f>
        <v>19.026299999999999</v>
      </c>
      <c r="K28" s="66">
        <f t="shared" si="3"/>
        <v>5</v>
      </c>
      <c r="L28" s="65">
        <f>VLOOKUP($A28,'Return Data'!$B$7:$R$2292,17,0)</f>
        <v>21.831199999999999</v>
      </c>
      <c r="M28" s="66">
        <f t="shared" si="4"/>
        <v>5</v>
      </c>
      <c r="N28" s="65"/>
      <c r="O28" s="66"/>
      <c r="P28" s="65"/>
      <c r="Q28" s="66"/>
      <c r="R28" s="65">
        <f>VLOOKUP($A28,'Return Data'!$B$7:$R$2292,16,0)</f>
        <v>22.047699999999999</v>
      </c>
      <c r="S28" s="67">
        <f t="shared" si="7"/>
        <v>1</v>
      </c>
    </row>
    <row r="29" spans="1:19" x14ac:dyDescent="0.3">
      <c r="A29" s="63" t="s">
        <v>518</v>
      </c>
      <c r="B29" s="64">
        <f>VLOOKUP($A29,'Return Data'!$B$7:$R$2292,3,0)</f>
        <v>44609</v>
      </c>
      <c r="C29" s="65">
        <f>VLOOKUP($A29,'Return Data'!$B$7:$R$2292,4,0)</f>
        <v>21.721</v>
      </c>
      <c r="D29" s="65">
        <f>VLOOKUP($A29,'Return Data'!$B$7:$R$2292,10,0)</f>
        <v>-4.1353999999999997</v>
      </c>
      <c r="E29" s="66">
        <f t="shared" si="0"/>
        <v>26</v>
      </c>
      <c r="F29" s="65">
        <f>VLOOKUP($A29,'Return Data'!$B$7:$R$2292,11,0)</f>
        <v>1.7758</v>
      </c>
      <c r="G29" s="66">
        <f t="shared" si="1"/>
        <v>23</v>
      </c>
      <c r="H29" s="65">
        <f>VLOOKUP($A29,'Return Data'!$B$7:$R$2292,12,0)</f>
        <v>12.971299999999999</v>
      </c>
      <c r="I29" s="66">
        <f t="shared" si="2"/>
        <v>20</v>
      </c>
      <c r="J29" s="65">
        <f>VLOOKUP($A29,'Return Data'!$B$7:$R$2292,13,0)</f>
        <v>12.9244</v>
      </c>
      <c r="K29" s="66">
        <f t="shared" si="3"/>
        <v>18</v>
      </c>
      <c r="L29" s="65">
        <f>VLOOKUP($A29,'Return Data'!$B$7:$R$2292,17,0)</f>
        <v>18.0855</v>
      </c>
      <c r="M29" s="66">
        <f t="shared" si="4"/>
        <v>15</v>
      </c>
      <c r="N29" s="65">
        <f>VLOOKUP($A29,'Return Data'!$B$7:$R$2292,14,0)</f>
        <v>16.528500000000001</v>
      </c>
      <c r="O29" s="66">
        <f t="shared" si="5"/>
        <v>11</v>
      </c>
      <c r="P29" s="65">
        <f>VLOOKUP($A29,'Return Data'!$B$7:$R$2292,15,0)</f>
        <v>13.3977</v>
      </c>
      <c r="Q29" s="66">
        <f t="shared" si="6"/>
        <v>6</v>
      </c>
      <c r="R29" s="65">
        <f>VLOOKUP($A29,'Return Data'!$B$7:$R$2292,16,0)</f>
        <v>12.5488</v>
      </c>
      <c r="S29" s="67">
        <f t="shared" si="7"/>
        <v>16</v>
      </c>
    </row>
    <row r="30" spans="1:19" x14ac:dyDescent="0.3">
      <c r="A30" s="63" t="s">
        <v>520</v>
      </c>
      <c r="B30" s="64">
        <f>VLOOKUP($A30,'Return Data'!$B$7:$R$2292,3,0)</f>
        <v>44609</v>
      </c>
      <c r="C30" s="65">
        <f>VLOOKUP($A30,'Return Data'!$B$7:$R$2292,4,0)</f>
        <v>14.5921</v>
      </c>
      <c r="D30" s="65">
        <f>VLOOKUP($A30,'Return Data'!$B$7:$R$2292,10,0)</f>
        <v>-6.7638999999999996</v>
      </c>
      <c r="E30" s="66">
        <f t="shared" si="0"/>
        <v>32</v>
      </c>
      <c r="F30" s="65">
        <f>VLOOKUP($A30,'Return Data'!$B$7:$R$2292,11,0)</f>
        <v>-2.0118999999999998</v>
      </c>
      <c r="G30" s="66">
        <f t="shared" si="1"/>
        <v>32</v>
      </c>
      <c r="H30" s="65">
        <f>VLOOKUP($A30,'Return Data'!$B$7:$R$2292,12,0)</f>
        <v>6.4471999999999996</v>
      </c>
      <c r="I30" s="66">
        <f t="shared" si="2"/>
        <v>32</v>
      </c>
      <c r="J30" s="65">
        <f>VLOOKUP($A30,'Return Data'!$B$7:$R$2292,13,0)</f>
        <v>3.5127999999999999</v>
      </c>
      <c r="K30" s="66">
        <f t="shared" si="3"/>
        <v>32</v>
      </c>
      <c r="L30" s="65">
        <f>VLOOKUP($A30,'Return Data'!$B$7:$R$2292,17,0)</f>
        <v>11.0276</v>
      </c>
      <c r="M30" s="66">
        <f t="shared" si="4"/>
        <v>31</v>
      </c>
      <c r="N30" s="65">
        <f>VLOOKUP($A30,'Return Data'!$B$7:$R$2292,14,0)</f>
        <v>14.3287</v>
      </c>
      <c r="O30" s="66">
        <f t="shared" si="5"/>
        <v>22</v>
      </c>
      <c r="P30" s="65"/>
      <c r="Q30" s="66"/>
      <c r="R30" s="65">
        <f>VLOOKUP($A30,'Return Data'!$B$7:$R$2292,16,0)</f>
        <v>11.646699999999999</v>
      </c>
      <c r="S30" s="67">
        <f t="shared" si="7"/>
        <v>22</v>
      </c>
    </row>
    <row r="31" spans="1:19" x14ac:dyDescent="0.3">
      <c r="A31" s="63" t="s">
        <v>1955</v>
      </c>
      <c r="B31" s="64">
        <f>VLOOKUP($A31,'Return Data'!$B$7:$R$2292,3,0)</f>
        <v>44609</v>
      </c>
      <c r="C31" s="65">
        <f>VLOOKUP($A31,'Return Data'!$B$7:$R$2292,4,0)</f>
        <v>14.152799999999999</v>
      </c>
      <c r="D31" s="65">
        <f>VLOOKUP($A31,'Return Data'!$B$7:$R$2292,10,0)</f>
        <v>-2.2650999999999999</v>
      </c>
      <c r="E31" s="66">
        <f t="shared" si="0"/>
        <v>8</v>
      </c>
      <c r="F31" s="65">
        <f>VLOOKUP($A31,'Return Data'!$B$7:$R$2292,11,0)</f>
        <v>3.7086000000000001</v>
      </c>
      <c r="G31" s="66">
        <f t="shared" si="1"/>
        <v>14</v>
      </c>
      <c r="H31" s="65">
        <f>VLOOKUP($A31,'Return Data'!$B$7:$R$2292,12,0)</f>
        <v>13.911300000000001</v>
      </c>
      <c r="I31" s="66">
        <f t="shared" si="2"/>
        <v>15</v>
      </c>
      <c r="J31" s="65">
        <f>VLOOKUP($A31,'Return Data'!$B$7:$R$2292,13,0)</f>
        <v>12.709300000000001</v>
      </c>
      <c r="K31" s="66">
        <f t="shared" si="3"/>
        <v>20</v>
      </c>
      <c r="L31" s="65">
        <f>VLOOKUP($A31,'Return Data'!$B$7:$R$2292,17,0)</f>
        <v>12.247400000000001</v>
      </c>
      <c r="M31" s="66">
        <f t="shared" si="4"/>
        <v>28</v>
      </c>
      <c r="N31" s="65">
        <f>VLOOKUP($A31,'Return Data'!$B$7:$R$2292,14,0)</f>
        <v>12.8606</v>
      </c>
      <c r="O31" s="66">
        <f t="shared" si="5"/>
        <v>28</v>
      </c>
      <c r="P31" s="65"/>
      <c r="Q31" s="66"/>
      <c r="R31" s="65">
        <f>VLOOKUP($A31,'Return Data'!$B$7:$R$2292,16,0)</f>
        <v>9.5564999999999998</v>
      </c>
      <c r="S31" s="67">
        <f t="shared" si="7"/>
        <v>30</v>
      </c>
    </row>
    <row r="32" spans="1:19" x14ac:dyDescent="0.3">
      <c r="A32" s="63" t="s">
        <v>521</v>
      </c>
      <c r="B32" s="64">
        <f>VLOOKUP($A32,'Return Data'!$B$7:$R$2292,3,0)</f>
        <v>44609</v>
      </c>
      <c r="C32" s="65">
        <f>VLOOKUP($A32,'Return Data'!$B$7:$R$2292,4,0)</f>
        <v>65.954599999999999</v>
      </c>
      <c r="D32" s="65">
        <f>VLOOKUP($A32,'Return Data'!$B$7:$R$2292,10,0)</f>
        <v>-1.6722999999999999</v>
      </c>
      <c r="E32" s="66">
        <f t="shared" si="0"/>
        <v>5</v>
      </c>
      <c r="F32" s="65">
        <f>VLOOKUP($A32,'Return Data'!$B$7:$R$2292,11,0)</f>
        <v>3.6949999999999998</v>
      </c>
      <c r="G32" s="66">
        <f t="shared" si="1"/>
        <v>15</v>
      </c>
      <c r="H32" s="65">
        <f>VLOOKUP($A32,'Return Data'!$B$7:$R$2292,12,0)</f>
        <v>13.441599999999999</v>
      </c>
      <c r="I32" s="66">
        <f t="shared" si="2"/>
        <v>18</v>
      </c>
      <c r="J32" s="65">
        <f>VLOOKUP($A32,'Return Data'!$B$7:$R$2292,13,0)</f>
        <v>16.0015</v>
      </c>
      <c r="K32" s="66">
        <f t="shared" si="3"/>
        <v>11</v>
      </c>
      <c r="L32" s="65">
        <f>VLOOKUP($A32,'Return Data'!$B$7:$R$2292,17,0)</f>
        <v>11.039099999999999</v>
      </c>
      <c r="M32" s="66">
        <f t="shared" si="4"/>
        <v>30</v>
      </c>
      <c r="N32" s="65">
        <f>VLOOKUP($A32,'Return Data'!$B$7:$R$2292,14,0)</f>
        <v>9.3045000000000009</v>
      </c>
      <c r="O32" s="66">
        <f t="shared" si="5"/>
        <v>31</v>
      </c>
      <c r="P32" s="65">
        <f>VLOOKUP($A32,'Return Data'!$B$7:$R$2292,15,0)</f>
        <v>7.3395000000000001</v>
      </c>
      <c r="Q32" s="66">
        <f t="shared" si="6"/>
        <v>24</v>
      </c>
      <c r="R32" s="65">
        <f>VLOOKUP($A32,'Return Data'!$B$7:$R$2292,16,0)</f>
        <v>11.9573</v>
      </c>
      <c r="S32" s="67">
        <f t="shared" si="7"/>
        <v>20</v>
      </c>
    </row>
    <row r="33" spans="1:19" x14ac:dyDescent="0.3">
      <c r="A33" s="63" t="s">
        <v>527</v>
      </c>
      <c r="B33" s="64">
        <f>VLOOKUP($A33,'Return Data'!$B$7:$R$2292,3,0)</f>
        <v>44609</v>
      </c>
      <c r="C33" s="65">
        <f>VLOOKUP($A33,'Return Data'!$B$7:$R$2292,4,0)</f>
        <v>92.36</v>
      </c>
      <c r="D33" s="65">
        <f>VLOOKUP($A33,'Return Data'!$B$7:$R$2292,10,0)</f>
        <v>-8.5273000000000003</v>
      </c>
      <c r="E33" s="66">
        <f t="shared" si="0"/>
        <v>33</v>
      </c>
      <c r="F33" s="65">
        <f>VLOOKUP($A33,'Return Data'!$B$7:$R$2292,11,0)</f>
        <v>-2.1092</v>
      </c>
      <c r="G33" s="66">
        <f t="shared" si="1"/>
        <v>33</v>
      </c>
      <c r="H33" s="65">
        <f>VLOOKUP($A33,'Return Data'!$B$7:$R$2292,12,0)</f>
        <v>7.9223999999999997</v>
      </c>
      <c r="I33" s="66">
        <f t="shared" si="2"/>
        <v>31</v>
      </c>
      <c r="J33" s="65">
        <f>VLOOKUP($A33,'Return Data'!$B$7:$R$2292,13,0)</f>
        <v>9.9655000000000005</v>
      </c>
      <c r="K33" s="66">
        <f t="shared" si="3"/>
        <v>28</v>
      </c>
      <c r="L33" s="65">
        <f>VLOOKUP($A33,'Return Data'!$B$7:$R$2292,17,0)</f>
        <v>13.8261</v>
      </c>
      <c r="M33" s="66">
        <f t="shared" si="4"/>
        <v>26</v>
      </c>
      <c r="N33" s="65">
        <f>VLOOKUP($A33,'Return Data'!$B$7:$R$2292,14,0)</f>
        <v>12.7636</v>
      </c>
      <c r="O33" s="66">
        <f t="shared" si="5"/>
        <v>29</v>
      </c>
      <c r="P33" s="65">
        <f>VLOOKUP($A33,'Return Data'!$B$7:$R$2292,15,0)</f>
        <v>8.7847000000000008</v>
      </c>
      <c r="Q33" s="66">
        <f t="shared" si="6"/>
        <v>22</v>
      </c>
      <c r="R33" s="65">
        <f>VLOOKUP($A33,'Return Data'!$B$7:$R$2292,16,0)</f>
        <v>13.1096</v>
      </c>
      <c r="S33" s="67">
        <f t="shared" si="7"/>
        <v>11</v>
      </c>
    </row>
    <row r="34" spans="1:19" x14ac:dyDescent="0.3">
      <c r="A34" s="63" t="s">
        <v>529</v>
      </c>
      <c r="B34" s="64">
        <f>VLOOKUP($A34,'Return Data'!$B$7:$R$2292,3,0)</f>
        <v>44609</v>
      </c>
      <c r="C34" s="65">
        <f>VLOOKUP($A34,'Return Data'!$B$7:$R$2292,4,0)</f>
        <v>273.12139999999999</v>
      </c>
      <c r="D34" s="65">
        <f>VLOOKUP($A34,'Return Data'!$B$7:$R$2292,10,0)</f>
        <v>-2.4731999999999998</v>
      </c>
      <c r="E34" s="66">
        <f t="shared" si="0"/>
        <v>10</v>
      </c>
      <c r="F34" s="65">
        <f>VLOOKUP($A34,'Return Data'!$B$7:$R$2292,11,0)</f>
        <v>5.3951000000000002</v>
      </c>
      <c r="G34" s="66">
        <f t="shared" si="1"/>
        <v>4</v>
      </c>
      <c r="H34" s="65">
        <f>VLOOKUP($A34,'Return Data'!$B$7:$R$2292,12,0)</f>
        <v>15.616400000000001</v>
      </c>
      <c r="I34" s="66">
        <f t="shared" si="2"/>
        <v>8</v>
      </c>
      <c r="J34" s="65">
        <f>VLOOKUP($A34,'Return Data'!$B$7:$R$2292,13,0)</f>
        <v>38.076300000000003</v>
      </c>
      <c r="K34" s="66">
        <f t="shared" si="3"/>
        <v>1</v>
      </c>
      <c r="L34" s="65">
        <f>VLOOKUP($A34,'Return Data'!$B$7:$R$2292,17,0)</f>
        <v>39.344499999999996</v>
      </c>
      <c r="M34" s="66">
        <f t="shared" si="4"/>
        <v>1</v>
      </c>
      <c r="N34" s="65">
        <f>VLOOKUP($A34,'Return Data'!$B$7:$R$2292,14,0)</f>
        <v>29.874400000000001</v>
      </c>
      <c r="O34" s="66">
        <f t="shared" si="5"/>
        <v>1</v>
      </c>
      <c r="P34" s="65">
        <f>VLOOKUP($A34,'Return Data'!$B$7:$R$2292,15,0)</f>
        <v>19.698599999999999</v>
      </c>
      <c r="Q34" s="66">
        <f t="shared" si="6"/>
        <v>1</v>
      </c>
      <c r="R34" s="65">
        <f>VLOOKUP($A34,'Return Data'!$B$7:$R$2292,16,0)</f>
        <v>17.119900000000001</v>
      </c>
      <c r="S34" s="67">
        <f t="shared" si="7"/>
        <v>3</v>
      </c>
    </row>
    <row r="35" spans="1:19" x14ac:dyDescent="0.3">
      <c r="A35" s="63" t="s">
        <v>1790</v>
      </c>
      <c r="B35" s="64">
        <f>VLOOKUP($A35,'Return Data'!$B$7:$R$2292,3,0)</f>
        <v>44609</v>
      </c>
      <c r="C35" s="65">
        <f>VLOOKUP($A35,'Return Data'!$B$7:$R$2292,4,0)</f>
        <v>477.20998941932601</v>
      </c>
      <c r="D35" s="65">
        <f>VLOOKUP($A35,'Return Data'!$B$7:$R$2292,10,0)</f>
        <v>-2.3527999999999998</v>
      </c>
      <c r="E35" s="66">
        <f t="shared" si="0"/>
        <v>9</v>
      </c>
      <c r="F35" s="65">
        <f>VLOOKUP($A35,'Return Data'!$B$7:$R$2292,11,0)</f>
        <v>4.0198999999999998</v>
      </c>
      <c r="G35" s="66">
        <f t="shared" si="1"/>
        <v>11</v>
      </c>
      <c r="H35" s="65">
        <f>VLOOKUP($A35,'Return Data'!$B$7:$R$2292,12,0)</f>
        <v>14.032999999999999</v>
      </c>
      <c r="I35" s="66">
        <f t="shared" si="2"/>
        <v>14</v>
      </c>
      <c r="J35" s="65">
        <f>VLOOKUP($A35,'Return Data'!$B$7:$R$2292,13,0)</f>
        <v>14.252000000000001</v>
      </c>
      <c r="K35" s="66">
        <f t="shared" si="3"/>
        <v>12</v>
      </c>
      <c r="L35" s="65">
        <f>VLOOKUP($A35,'Return Data'!$B$7:$R$2292,17,0)</f>
        <v>15.786099999999999</v>
      </c>
      <c r="M35" s="66">
        <f t="shared" si="4"/>
        <v>20</v>
      </c>
      <c r="N35" s="65">
        <f>VLOOKUP($A35,'Return Data'!$B$7:$R$2292,14,0)</f>
        <v>17.180900000000001</v>
      </c>
      <c r="O35" s="66">
        <f t="shared" si="5"/>
        <v>8</v>
      </c>
      <c r="P35" s="65">
        <f>VLOOKUP($A35,'Return Data'!$B$7:$R$2292,15,0)</f>
        <v>13.603899999999999</v>
      </c>
      <c r="Q35" s="66">
        <f t="shared" si="6"/>
        <v>5</v>
      </c>
      <c r="R35" s="65">
        <f>VLOOKUP($A35,'Return Data'!$B$7:$R$2292,16,0)</f>
        <v>15.912100000000001</v>
      </c>
      <c r="S35" s="67">
        <f t="shared" si="7"/>
        <v>4</v>
      </c>
    </row>
    <row r="36" spans="1:19" x14ac:dyDescent="0.3">
      <c r="A36" s="63" t="s">
        <v>532</v>
      </c>
      <c r="B36" s="64">
        <f>VLOOKUP($A36,'Return Data'!$B$7:$R$2292,3,0)</f>
        <v>44609</v>
      </c>
      <c r="C36" s="65">
        <f>VLOOKUP($A36,'Return Data'!$B$7:$R$2292,4,0)</f>
        <v>22.563600000000001</v>
      </c>
      <c r="D36" s="65">
        <f>VLOOKUP($A36,'Return Data'!$B$7:$R$2292,10,0)</f>
        <v>-3.0327999999999999</v>
      </c>
      <c r="E36" s="66">
        <f t="shared" si="0"/>
        <v>14</v>
      </c>
      <c r="F36" s="65">
        <f>VLOOKUP($A36,'Return Data'!$B$7:$R$2292,11,0)</f>
        <v>1.6172</v>
      </c>
      <c r="G36" s="66">
        <f t="shared" si="1"/>
        <v>25</v>
      </c>
      <c r="H36" s="65">
        <f>VLOOKUP($A36,'Return Data'!$B$7:$R$2292,12,0)</f>
        <v>9.8065999999999995</v>
      </c>
      <c r="I36" s="66">
        <f t="shared" si="2"/>
        <v>30</v>
      </c>
      <c r="J36" s="65">
        <f>VLOOKUP($A36,'Return Data'!$B$7:$R$2292,13,0)</f>
        <v>8.4283000000000001</v>
      </c>
      <c r="K36" s="66">
        <f t="shared" si="3"/>
        <v>31</v>
      </c>
      <c r="L36" s="65">
        <f>VLOOKUP($A36,'Return Data'!$B$7:$R$2292,17,0)</f>
        <v>13.1334</v>
      </c>
      <c r="M36" s="66">
        <f t="shared" si="4"/>
        <v>27</v>
      </c>
      <c r="N36" s="65">
        <f>VLOOKUP($A36,'Return Data'!$B$7:$R$2292,14,0)</f>
        <v>12.4618</v>
      </c>
      <c r="O36" s="66">
        <f t="shared" si="5"/>
        <v>30</v>
      </c>
      <c r="P36" s="65">
        <f>VLOOKUP($A36,'Return Data'!$B$7:$R$2292,15,0)</f>
        <v>10.0542</v>
      </c>
      <c r="Q36" s="66">
        <f t="shared" si="6"/>
        <v>19</v>
      </c>
      <c r="R36" s="65">
        <f>VLOOKUP($A36,'Return Data'!$B$7:$R$2292,16,0)</f>
        <v>10.434799999999999</v>
      </c>
      <c r="S36" s="67">
        <f t="shared" si="7"/>
        <v>28</v>
      </c>
    </row>
    <row r="37" spans="1:19" x14ac:dyDescent="0.3">
      <c r="A37" s="63" t="s">
        <v>1990</v>
      </c>
      <c r="B37" s="64">
        <f>VLOOKUP($A37,'Return Data'!$B$7:$R$2292,3,0)</f>
        <v>44609</v>
      </c>
      <c r="C37" s="65">
        <f>VLOOKUP($A37,'Return Data'!$B$7:$R$2292,4,0)</f>
        <v>109.9294</v>
      </c>
      <c r="D37" s="65">
        <f>VLOOKUP($A37,'Return Data'!$B$7:$R$2292,10,0)</f>
        <v>-4.6414</v>
      </c>
      <c r="E37" s="66">
        <f t="shared" si="0"/>
        <v>29</v>
      </c>
      <c r="F37" s="65">
        <f>VLOOKUP($A37,'Return Data'!$B$7:$R$2292,11,0)</f>
        <v>3.3948</v>
      </c>
      <c r="G37" s="66">
        <f t="shared" si="1"/>
        <v>16</v>
      </c>
      <c r="H37" s="65">
        <f>VLOOKUP($A37,'Return Data'!$B$7:$R$2292,12,0)</f>
        <v>14.665100000000001</v>
      </c>
      <c r="I37" s="66">
        <f t="shared" si="2"/>
        <v>12</v>
      </c>
      <c r="J37" s="65">
        <f>VLOOKUP($A37,'Return Data'!$B$7:$R$2292,13,0)</f>
        <v>13.9519</v>
      </c>
      <c r="K37" s="66">
        <f t="shared" si="3"/>
        <v>13</v>
      </c>
      <c r="L37" s="65">
        <f>VLOOKUP($A37,'Return Data'!$B$7:$R$2292,17,0)</f>
        <v>18.627500000000001</v>
      </c>
      <c r="M37" s="66">
        <f t="shared" si="4"/>
        <v>12</v>
      </c>
      <c r="N37" s="65">
        <f>VLOOKUP($A37,'Return Data'!$B$7:$R$2292,14,0)</f>
        <v>14.4688</v>
      </c>
      <c r="O37" s="66">
        <f t="shared" si="5"/>
        <v>20</v>
      </c>
      <c r="P37" s="65">
        <f>VLOOKUP($A37,'Return Data'!$B$7:$R$2292,15,0)</f>
        <v>12.9377</v>
      </c>
      <c r="Q37" s="66">
        <f t="shared" si="6"/>
        <v>7</v>
      </c>
      <c r="R37" s="65">
        <f>VLOOKUP($A37,'Return Data'!$B$7:$R$2292,16,0)</f>
        <v>11.452199999999999</v>
      </c>
      <c r="S37" s="67">
        <f t="shared" si="7"/>
        <v>25</v>
      </c>
    </row>
    <row r="38" spans="1:19" x14ac:dyDescent="0.3">
      <c r="A38" s="63" t="s">
        <v>533</v>
      </c>
      <c r="B38" s="64">
        <f>VLOOKUP($A38,'Return Data'!$B$7:$R$2292,3,0)</f>
        <v>0</v>
      </c>
      <c r="C38" s="65">
        <f>VLOOKUP($A38,'Return Data'!$B$7:$R$2292,4,0)</f>
        <v>0</v>
      </c>
      <c r="D38" s="65">
        <f>VLOOKUP($A38,'Return Data'!$B$7:$R$2292,10,0)</f>
        <v>0</v>
      </c>
      <c r="E38" s="66">
        <f t="shared" si="0"/>
        <v>2</v>
      </c>
      <c r="F38" s="65">
        <f>VLOOKUP($A38,'Return Data'!$B$7:$R$2292,11,0)</f>
        <v>0</v>
      </c>
      <c r="G38" s="66">
        <f t="shared" si="1"/>
        <v>30</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x14ac:dyDescent="0.3">
      <c r="A39" s="63" t="s">
        <v>536</v>
      </c>
      <c r="B39" s="64">
        <f>VLOOKUP($A39,'Return Data'!$B$7:$R$2292,3,0)</f>
        <v>44609</v>
      </c>
      <c r="C39" s="65">
        <f>VLOOKUP($A39,'Return Data'!$B$7:$R$2292,4,0)</f>
        <v>408.96448713747299</v>
      </c>
      <c r="D39" s="65">
        <f>VLOOKUP($A39,'Return Data'!$B$7:$R$2292,10,0)</f>
        <v>-2.6074999999999999</v>
      </c>
      <c r="E39" s="66">
        <f t="shared" si="0"/>
        <v>12</v>
      </c>
      <c r="F39" s="65">
        <f>VLOOKUP($A39,'Return Data'!$B$7:$R$2292,11,0)</f>
        <v>2.1301000000000001</v>
      </c>
      <c r="G39" s="66">
        <f t="shared" si="1"/>
        <v>21</v>
      </c>
      <c r="H39" s="65">
        <f>VLOOKUP($A39,'Return Data'!$B$7:$R$2292,12,0)</f>
        <v>14.734</v>
      </c>
      <c r="I39" s="66">
        <f t="shared" si="2"/>
        <v>11</v>
      </c>
      <c r="J39" s="65">
        <f>VLOOKUP($A39,'Return Data'!$B$7:$R$2292,13,0)</f>
        <v>12.651300000000001</v>
      </c>
      <c r="K39" s="66">
        <f t="shared" si="3"/>
        <v>21</v>
      </c>
      <c r="L39" s="65">
        <f>VLOOKUP($A39,'Return Data'!$B$7:$R$2292,17,0)</f>
        <v>17.297799999999999</v>
      </c>
      <c r="M39" s="66">
        <f t="shared" si="4"/>
        <v>17</v>
      </c>
      <c r="N39" s="65">
        <f>VLOOKUP($A39,'Return Data'!$B$7:$R$2292,14,0)</f>
        <v>14.837</v>
      </c>
      <c r="O39" s="66">
        <f t="shared" si="5"/>
        <v>19</v>
      </c>
      <c r="P39" s="65">
        <f>VLOOKUP($A39,'Return Data'!$B$7:$R$2292,15,0)</f>
        <v>9.9977</v>
      </c>
      <c r="Q39" s="66">
        <f t="shared" si="6"/>
        <v>20</v>
      </c>
      <c r="R39" s="65">
        <f>VLOOKUP($A39,'Return Data'!$B$7:$R$2292,16,0)</f>
        <v>15.104699999999999</v>
      </c>
      <c r="S39" s="67">
        <f t="shared" si="7"/>
        <v>6</v>
      </c>
    </row>
    <row r="40" spans="1:19" x14ac:dyDescent="0.3">
      <c r="A40" s="63" t="s">
        <v>538</v>
      </c>
      <c r="B40" s="64">
        <f>VLOOKUP($A40,'Return Data'!$B$7:$R$2292,3,0)</f>
        <v>44609</v>
      </c>
      <c r="C40" s="65">
        <f>VLOOKUP($A40,'Return Data'!$B$7:$R$2292,4,0)</f>
        <v>253.586661609917</v>
      </c>
      <c r="D40" s="65">
        <f>VLOOKUP($A40,'Return Data'!$B$7:$R$2292,10,0)</f>
        <v>-3.6907000000000001</v>
      </c>
      <c r="E40" s="66">
        <f t="shared" si="0"/>
        <v>22</v>
      </c>
      <c r="F40" s="65">
        <f>VLOOKUP($A40,'Return Data'!$B$7:$R$2292,11,0)</f>
        <v>3.7623000000000002</v>
      </c>
      <c r="G40" s="66">
        <f t="shared" si="1"/>
        <v>13</v>
      </c>
      <c r="H40" s="65">
        <f>VLOOKUP($A40,'Return Data'!$B$7:$R$2292,12,0)</f>
        <v>15.133599999999999</v>
      </c>
      <c r="I40" s="66">
        <f t="shared" si="2"/>
        <v>9</v>
      </c>
      <c r="J40" s="65">
        <f>VLOOKUP($A40,'Return Data'!$B$7:$R$2292,13,0)</f>
        <v>17.420000000000002</v>
      </c>
      <c r="K40" s="66">
        <f t="shared" si="3"/>
        <v>7</v>
      </c>
      <c r="L40" s="65">
        <f>VLOOKUP($A40,'Return Data'!$B$7:$R$2292,17,0)</f>
        <v>21.628799999999998</v>
      </c>
      <c r="M40" s="66">
        <f>RANK(L40,L$8:L$40,0)</f>
        <v>6</v>
      </c>
      <c r="N40" s="65">
        <f>VLOOKUP($A40,'Return Data'!$B$7:$R$2292,14,0)</f>
        <v>16.132300000000001</v>
      </c>
      <c r="O40" s="66">
        <f>RANK(N40,N$8:N$40,0)</f>
        <v>15</v>
      </c>
      <c r="P40" s="65">
        <f>VLOOKUP($A40,'Return Data'!$B$7:$R$2292,15,0)</f>
        <v>10.7791</v>
      </c>
      <c r="Q40" s="66">
        <f>RANK(P40,P$8:P$40,0)</f>
        <v>15</v>
      </c>
      <c r="R40" s="65">
        <f>VLOOKUP($A40,'Return Data'!$B$7:$R$2292,16,0)</f>
        <v>12.6488</v>
      </c>
      <c r="S40" s="67">
        <f>RANK(R40,R$8:R$40,0)</f>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-3.3185666666666673</v>
      </c>
      <c r="E42" s="74"/>
      <c r="F42" s="75">
        <f>AVERAGE(F8:F40)</f>
        <v>3.1032878787878793</v>
      </c>
      <c r="G42" s="74"/>
      <c r="H42" s="75">
        <f>AVERAGE(H8:H40)</f>
        <v>13.438496969696965</v>
      </c>
      <c r="I42" s="74"/>
      <c r="J42" s="75">
        <f>AVERAGE(J8:J40)</f>
        <v>14.80079696969697</v>
      </c>
      <c r="K42" s="74"/>
      <c r="L42" s="75">
        <f>AVERAGE(L8:L40)</f>
        <v>17.670748484848495</v>
      </c>
      <c r="M42" s="74"/>
      <c r="N42" s="75">
        <f>AVERAGE(N8:N40)</f>
        <v>15.698175000000001</v>
      </c>
      <c r="O42" s="74"/>
      <c r="P42" s="75">
        <f>AVERAGE(P8:P40)</f>
        <v>11.302932</v>
      </c>
      <c r="Q42" s="74"/>
      <c r="R42" s="75">
        <f>AVERAGE(R8:R40)</f>
        <v>12.641266666666667</v>
      </c>
      <c r="S42" s="76"/>
    </row>
    <row r="43" spans="1:19" x14ac:dyDescent="0.3">
      <c r="A43" s="73" t="s">
        <v>28</v>
      </c>
      <c r="B43" s="74"/>
      <c r="C43" s="74"/>
      <c r="D43" s="75">
        <f>MIN(D8:D40)</f>
        <v>-8.5273000000000003</v>
      </c>
      <c r="E43" s="74"/>
      <c r="F43" s="75">
        <f>MIN(F8:F40)</f>
        <v>-2.1092</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0.61550000000000005</v>
      </c>
      <c r="E44" s="78"/>
      <c r="F44" s="79">
        <f>MAX(F8:F40)</f>
        <v>13.1225</v>
      </c>
      <c r="G44" s="78"/>
      <c r="H44" s="79">
        <f>MAX(H8:H40)</f>
        <v>24.022600000000001</v>
      </c>
      <c r="I44" s="78"/>
      <c r="J44" s="79">
        <f>MAX(J8:J40)</f>
        <v>38.076300000000003</v>
      </c>
      <c r="K44" s="78"/>
      <c r="L44" s="79">
        <f>MAX(L8:L40)</f>
        <v>39.344499999999996</v>
      </c>
      <c r="M44" s="78"/>
      <c r="N44" s="79">
        <f>MAX(N8:N40)</f>
        <v>29.874400000000001</v>
      </c>
      <c r="O44" s="78"/>
      <c r="P44" s="79">
        <f>MAX(P8:P40)</f>
        <v>19.698599999999999</v>
      </c>
      <c r="Q44" s="78"/>
      <c r="R44" s="79">
        <f>MAX(R8:R40)</f>
        <v>22.047699999999999</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1572</v>
      </c>
      <c r="B8" s="64">
        <f>VLOOKUP($A8,'Return Data'!$B$7:$R$2292,3,0)</f>
        <v>44609</v>
      </c>
      <c r="C8" s="65">
        <f>VLOOKUP($A8,'Return Data'!$B$7:$R$2292,4,0)</f>
        <v>55.555700000000002</v>
      </c>
      <c r="D8" s="65">
        <f>VLOOKUP($A8,'Return Data'!$B$7:$R$2292,10,0)</f>
        <v>8.0504999999999995</v>
      </c>
      <c r="E8" s="66">
        <f t="shared" ref="E8:E28" si="0">RANK(D8,D$8:D$28,0)</f>
        <v>1</v>
      </c>
      <c r="F8" s="65">
        <f>VLOOKUP($A8,'Return Data'!$B$7:$R$2292,11,0)</f>
        <v>11.938000000000001</v>
      </c>
      <c r="G8" s="66">
        <f t="shared" ref="G8:G28" si="1">RANK(F8,F$8:F$28,0)</f>
        <v>2</v>
      </c>
      <c r="H8" s="65">
        <f>VLOOKUP($A8,'Return Data'!$B$7:$R$2292,12,0)</f>
        <v>14.7768</v>
      </c>
      <c r="I8" s="66">
        <f t="shared" ref="I8:I28" si="2">RANK(H8,H$8:H$28,0)</f>
        <v>3</v>
      </c>
      <c r="J8" s="65">
        <f>VLOOKUP($A8,'Return Data'!$B$7:$R$2292,13,0)</f>
        <v>12.3599</v>
      </c>
      <c r="K8" s="66">
        <f t="shared" ref="K8:K28" si="3">RANK(J8,J$8:J$28,0)</f>
        <v>2</v>
      </c>
      <c r="L8" s="65">
        <f>VLOOKUP($A8,'Return Data'!$B$7:$R$2292,17,0)</f>
        <v>13.1625</v>
      </c>
      <c r="M8" s="66">
        <f t="shared" ref="M8:M26" si="4">RANK(L8,L$8:L$28,0)</f>
        <v>3</v>
      </c>
      <c r="N8" s="65">
        <f>VLOOKUP($A8,'Return Data'!$B$7:$R$2292,14,0)</f>
        <v>11.6675</v>
      </c>
      <c r="O8" s="66">
        <f t="shared" ref="O8:O26" si="5">RANK(N8,N$8:N$28,0)</f>
        <v>4</v>
      </c>
      <c r="P8" s="65">
        <f>VLOOKUP($A8,'Return Data'!$B$7:$R$2292,15,0)</f>
        <v>8.8529</v>
      </c>
      <c r="Q8" s="66">
        <f t="shared" ref="Q8:Q26" si="6">RANK(P8,P$8:P$28,0)</f>
        <v>6</v>
      </c>
      <c r="R8" s="65">
        <f>VLOOKUP($A8,'Return Data'!$B$7:$R$2292,16,0)</f>
        <v>11.276</v>
      </c>
      <c r="S8" s="67">
        <f t="shared" ref="S8:S28" si="7">RANK(R8,R$8:R$28,0)</f>
        <v>1</v>
      </c>
    </row>
    <row r="9" spans="1:20" x14ac:dyDescent="0.3">
      <c r="A9" s="63" t="s">
        <v>1573</v>
      </c>
      <c r="B9" s="64">
        <f>VLOOKUP($A9,'Return Data'!$B$7:$R$2292,3,0)</f>
        <v>44609</v>
      </c>
      <c r="C9" s="65">
        <f>VLOOKUP($A9,'Return Data'!$B$7:$R$2292,4,0)</f>
        <v>27.206099999999999</v>
      </c>
      <c r="D9" s="65">
        <f>VLOOKUP($A9,'Return Data'!$B$7:$R$2292,10,0)</f>
        <v>-1.9979</v>
      </c>
      <c r="E9" s="66">
        <f t="shared" si="0"/>
        <v>14</v>
      </c>
      <c r="F9" s="65">
        <f>VLOOKUP($A9,'Return Data'!$B$7:$R$2292,11,0)</f>
        <v>6.0129000000000001</v>
      </c>
      <c r="G9" s="66">
        <f t="shared" si="1"/>
        <v>11</v>
      </c>
      <c r="H9" s="65">
        <f>VLOOKUP($A9,'Return Data'!$B$7:$R$2292,12,0)</f>
        <v>10.945399999999999</v>
      </c>
      <c r="I9" s="66">
        <f t="shared" si="2"/>
        <v>7</v>
      </c>
      <c r="J9" s="65">
        <f>VLOOKUP($A9,'Return Data'!$B$7:$R$2292,13,0)</f>
        <v>9.6021000000000001</v>
      </c>
      <c r="K9" s="66">
        <f t="shared" si="3"/>
        <v>8</v>
      </c>
      <c r="L9" s="65">
        <f>VLOOKUP($A9,'Return Data'!$B$7:$R$2292,17,0)</f>
        <v>11.846299999999999</v>
      </c>
      <c r="M9" s="66">
        <f t="shared" si="4"/>
        <v>5</v>
      </c>
      <c r="N9" s="65">
        <f>VLOOKUP($A9,'Return Data'!$B$7:$R$2292,14,0)</f>
        <v>9.6622000000000003</v>
      </c>
      <c r="O9" s="66">
        <f t="shared" si="5"/>
        <v>11</v>
      </c>
      <c r="P9" s="65">
        <f>VLOOKUP($A9,'Return Data'!$B$7:$R$2292,15,0)</f>
        <v>8.8348999999999993</v>
      </c>
      <c r="Q9" s="66">
        <f t="shared" si="6"/>
        <v>8</v>
      </c>
      <c r="R9" s="65">
        <f>VLOOKUP($A9,'Return Data'!$B$7:$R$2292,16,0)</f>
        <v>9.6142000000000003</v>
      </c>
      <c r="S9" s="67">
        <f t="shared" si="7"/>
        <v>9</v>
      </c>
    </row>
    <row r="10" spans="1:20" x14ac:dyDescent="0.3">
      <c r="A10" s="63" t="s">
        <v>1574</v>
      </c>
      <c r="B10" s="64">
        <f>VLOOKUP($A10,'Return Data'!$B$7:$R$2292,3,0)</f>
        <v>44609</v>
      </c>
      <c r="C10" s="65">
        <f>VLOOKUP($A10,'Return Data'!$B$7:$R$2292,4,0)</f>
        <v>32.946599999999997</v>
      </c>
      <c r="D10" s="65">
        <f>VLOOKUP($A10,'Return Data'!$B$7:$R$2292,10,0)</f>
        <v>-3.4651999999999998</v>
      </c>
      <c r="E10" s="66">
        <f t="shared" si="0"/>
        <v>20</v>
      </c>
      <c r="F10" s="65">
        <f>VLOOKUP($A10,'Return Data'!$B$7:$R$2292,11,0)</f>
        <v>3.6652</v>
      </c>
      <c r="G10" s="66">
        <f t="shared" si="1"/>
        <v>17</v>
      </c>
      <c r="H10" s="65">
        <f>VLOOKUP($A10,'Return Data'!$B$7:$R$2292,12,0)</f>
        <v>7.0385</v>
      </c>
      <c r="I10" s="66">
        <f t="shared" si="2"/>
        <v>19</v>
      </c>
      <c r="J10" s="65">
        <f>VLOOKUP($A10,'Return Data'!$B$7:$R$2292,13,0)</f>
        <v>5.0791000000000004</v>
      </c>
      <c r="K10" s="66">
        <f t="shared" si="3"/>
        <v>20</v>
      </c>
      <c r="L10" s="65">
        <f>VLOOKUP($A10,'Return Data'!$B$7:$R$2292,17,0)</f>
        <v>8.7680000000000007</v>
      </c>
      <c r="M10" s="66">
        <f t="shared" si="4"/>
        <v>13</v>
      </c>
      <c r="N10" s="65">
        <f>VLOOKUP($A10,'Return Data'!$B$7:$R$2292,14,0)</f>
        <v>10.798999999999999</v>
      </c>
      <c r="O10" s="66">
        <f t="shared" si="5"/>
        <v>8</v>
      </c>
      <c r="P10" s="65">
        <f>VLOOKUP($A10,'Return Data'!$B$7:$R$2292,15,0)</f>
        <v>8.8511000000000006</v>
      </c>
      <c r="Q10" s="66">
        <f t="shared" si="6"/>
        <v>7</v>
      </c>
      <c r="R10" s="65">
        <f>VLOOKUP($A10,'Return Data'!$B$7:$R$2292,16,0)</f>
        <v>9.2269000000000005</v>
      </c>
      <c r="S10" s="67">
        <f t="shared" si="7"/>
        <v>11</v>
      </c>
    </row>
    <row r="11" spans="1:20" x14ac:dyDescent="0.3">
      <c r="A11" s="63" t="s">
        <v>1575</v>
      </c>
      <c r="B11" s="64">
        <f>VLOOKUP($A11,'Return Data'!$B$7:$R$2292,3,0)</f>
        <v>44609</v>
      </c>
      <c r="C11" s="65">
        <f>VLOOKUP($A11,'Return Data'!$B$7:$R$2292,4,0)</f>
        <v>40.306100000000001</v>
      </c>
      <c r="D11" s="65">
        <f>VLOOKUP($A11,'Return Data'!$B$7:$R$2292,10,0)</f>
        <v>-0.69169999999999998</v>
      </c>
      <c r="E11" s="66">
        <f t="shared" si="0"/>
        <v>10</v>
      </c>
      <c r="F11" s="65">
        <f>VLOOKUP($A11,'Return Data'!$B$7:$R$2292,11,0)</f>
        <v>4.4867999999999997</v>
      </c>
      <c r="G11" s="66">
        <f t="shared" si="1"/>
        <v>14</v>
      </c>
      <c r="H11" s="65">
        <f>VLOOKUP($A11,'Return Data'!$B$7:$R$2292,12,0)</f>
        <v>7.9554999999999998</v>
      </c>
      <c r="I11" s="66">
        <f t="shared" si="2"/>
        <v>17</v>
      </c>
      <c r="J11" s="65">
        <f>VLOOKUP($A11,'Return Data'!$B$7:$R$2292,13,0)</f>
        <v>6.5652999999999997</v>
      </c>
      <c r="K11" s="66">
        <f t="shared" si="3"/>
        <v>16</v>
      </c>
      <c r="L11" s="65">
        <f>VLOOKUP($A11,'Return Data'!$B$7:$R$2292,17,0)</f>
        <v>8.5282999999999998</v>
      </c>
      <c r="M11" s="66">
        <f t="shared" si="4"/>
        <v>14</v>
      </c>
      <c r="N11" s="65">
        <f>VLOOKUP($A11,'Return Data'!$B$7:$R$2292,14,0)</f>
        <v>9.7146000000000008</v>
      </c>
      <c r="O11" s="66">
        <f t="shared" si="5"/>
        <v>10</v>
      </c>
      <c r="P11" s="65">
        <f>VLOOKUP($A11,'Return Data'!$B$7:$R$2292,15,0)</f>
        <v>8.9672999999999998</v>
      </c>
      <c r="Q11" s="66">
        <f t="shared" si="6"/>
        <v>5</v>
      </c>
      <c r="R11" s="65">
        <f>VLOOKUP($A11,'Return Data'!$B$7:$R$2292,16,0)</f>
        <v>9.8315999999999999</v>
      </c>
      <c r="S11" s="67">
        <f t="shared" si="7"/>
        <v>8</v>
      </c>
    </row>
    <row r="12" spans="1:20" x14ac:dyDescent="0.3">
      <c r="A12" s="63" t="s">
        <v>1576</v>
      </c>
      <c r="B12" s="64">
        <f>VLOOKUP($A12,'Return Data'!$B$7:$R$2292,3,0)</f>
        <v>44609</v>
      </c>
      <c r="C12" s="65">
        <f>VLOOKUP($A12,'Return Data'!$B$7:$R$2292,4,0)</f>
        <v>23.9863</v>
      </c>
      <c r="D12" s="65">
        <f>VLOOKUP($A12,'Return Data'!$B$7:$R$2292,10,0)</f>
        <v>-3.1244999999999998</v>
      </c>
      <c r="E12" s="66">
        <f t="shared" si="0"/>
        <v>19</v>
      </c>
      <c r="F12" s="65">
        <f>VLOOKUP($A12,'Return Data'!$B$7:$R$2292,11,0)</f>
        <v>3.0533000000000001</v>
      </c>
      <c r="G12" s="66">
        <f t="shared" si="1"/>
        <v>20</v>
      </c>
      <c r="H12" s="65">
        <f>VLOOKUP($A12,'Return Data'!$B$7:$R$2292,12,0)</f>
        <v>8.3940000000000001</v>
      </c>
      <c r="I12" s="66">
        <f t="shared" si="2"/>
        <v>15</v>
      </c>
      <c r="J12" s="65">
        <f>VLOOKUP($A12,'Return Data'!$B$7:$R$2292,13,0)</f>
        <v>8.3275000000000006</v>
      </c>
      <c r="K12" s="66">
        <f t="shared" si="3"/>
        <v>14</v>
      </c>
      <c r="L12" s="65">
        <f>VLOOKUP($A12,'Return Data'!$B$7:$R$2292,17,0)</f>
        <v>8.8472000000000008</v>
      </c>
      <c r="M12" s="66">
        <f t="shared" si="4"/>
        <v>12</v>
      </c>
      <c r="N12" s="65">
        <f>VLOOKUP($A12,'Return Data'!$B$7:$R$2292,14,0)</f>
        <v>4.6496000000000004</v>
      </c>
      <c r="O12" s="66">
        <f t="shared" si="5"/>
        <v>19</v>
      </c>
      <c r="P12" s="65">
        <f>VLOOKUP($A12,'Return Data'!$B$7:$R$2292,15,0)</f>
        <v>4.5974000000000004</v>
      </c>
      <c r="Q12" s="66">
        <f t="shared" si="6"/>
        <v>19</v>
      </c>
      <c r="R12" s="65">
        <f>VLOOKUP($A12,'Return Data'!$B$7:$R$2292,16,0)</f>
        <v>6.9183000000000003</v>
      </c>
      <c r="S12" s="67">
        <f t="shared" si="7"/>
        <v>20</v>
      </c>
    </row>
    <row r="13" spans="1:20" x14ac:dyDescent="0.3">
      <c r="A13" s="63" t="s">
        <v>1577</v>
      </c>
      <c r="B13" s="64">
        <f>VLOOKUP($A13,'Return Data'!$B$7:$R$2292,3,0)</f>
        <v>44609</v>
      </c>
      <c r="C13" s="65">
        <f>VLOOKUP($A13,'Return Data'!$B$7:$R$2292,4,0)</f>
        <v>82.882000000000005</v>
      </c>
      <c r="D13" s="65">
        <f>VLOOKUP($A13,'Return Data'!$B$7:$R$2292,10,0)</f>
        <v>-1.0141</v>
      </c>
      <c r="E13" s="66">
        <f t="shared" si="0"/>
        <v>12</v>
      </c>
      <c r="F13" s="65">
        <f>VLOOKUP($A13,'Return Data'!$B$7:$R$2292,11,0)</f>
        <v>5.2039</v>
      </c>
      <c r="G13" s="66">
        <f t="shared" si="1"/>
        <v>12</v>
      </c>
      <c r="H13" s="65">
        <f>VLOOKUP($A13,'Return Data'!$B$7:$R$2292,12,0)</f>
        <v>9.8710000000000004</v>
      </c>
      <c r="I13" s="66">
        <f t="shared" si="2"/>
        <v>11</v>
      </c>
      <c r="J13" s="65">
        <f>VLOOKUP($A13,'Return Data'!$B$7:$R$2292,13,0)</f>
        <v>9.1006</v>
      </c>
      <c r="K13" s="66">
        <f t="shared" si="3"/>
        <v>11</v>
      </c>
      <c r="L13" s="65">
        <f>VLOOKUP($A13,'Return Data'!$B$7:$R$2292,17,0)</f>
        <v>11.4009</v>
      </c>
      <c r="M13" s="66">
        <f t="shared" si="4"/>
        <v>7</v>
      </c>
      <c r="N13" s="65">
        <f>VLOOKUP($A13,'Return Data'!$B$7:$R$2292,14,0)</f>
        <v>12.4666</v>
      </c>
      <c r="O13" s="66">
        <f t="shared" si="5"/>
        <v>2</v>
      </c>
      <c r="P13" s="65">
        <f>VLOOKUP($A13,'Return Data'!$B$7:$R$2292,15,0)</f>
        <v>9.9824000000000002</v>
      </c>
      <c r="Q13" s="66">
        <f t="shared" si="6"/>
        <v>3</v>
      </c>
      <c r="R13" s="65">
        <f>VLOOKUP($A13,'Return Data'!$B$7:$R$2292,16,0)</f>
        <v>10.228300000000001</v>
      </c>
      <c r="S13" s="67">
        <f t="shared" si="7"/>
        <v>4</v>
      </c>
    </row>
    <row r="14" spans="1:20" x14ac:dyDescent="0.3">
      <c r="A14" s="63" t="s">
        <v>1578</v>
      </c>
      <c r="B14" s="64">
        <f>VLOOKUP($A14,'Return Data'!$B$7:$R$2292,3,0)</f>
        <v>44609</v>
      </c>
      <c r="C14" s="65">
        <f>VLOOKUP($A14,'Return Data'!$B$7:$R$2292,4,0)</f>
        <v>48.489199999999997</v>
      </c>
      <c r="D14" s="65">
        <f>VLOOKUP($A14,'Return Data'!$B$7:$R$2292,10,0)</f>
        <v>4.2782</v>
      </c>
      <c r="E14" s="66">
        <f t="shared" si="0"/>
        <v>3</v>
      </c>
      <c r="F14" s="65">
        <f>VLOOKUP($A14,'Return Data'!$B$7:$R$2292,11,0)</f>
        <v>3.6484000000000001</v>
      </c>
      <c r="G14" s="66">
        <f t="shared" si="1"/>
        <v>18</v>
      </c>
      <c r="H14" s="65">
        <f>VLOOKUP($A14,'Return Data'!$B$7:$R$2292,12,0)</f>
        <v>8.6085999999999991</v>
      </c>
      <c r="I14" s="66">
        <f t="shared" si="2"/>
        <v>14</v>
      </c>
      <c r="J14" s="65">
        <f>VLOOKUP($A14,'Return Data'!$B$7:$R$2292,13,0)</f>
        <v>9.1598000000000006</v>
      </c>
      <c r="K14" s="66">
        <f t="shared" si="3"/>
        <v>10</v>
      </c>
      <c r="L14" s="65">
        <f>VLOOKUP($A14,'Return Data'!$B$7:$R$2292,17,0)</f>
        <v>9.6320999999999994</v>
      </c>
      <c r="M14" s="66">
        <f t="shared" si="4"/>
        <v>11</v>
      </c>
      <c r="N14" s="65">
        <f>VLOOKUP($A14,'Return Data'!$B$7:$R$2292,14,0)</f>
        <v>10.652799999999999</v>
      </c>
      <c r="O14" s="66">
        <f t="shared" si="5"/>
        <v>9</v>
      </c>
      <c r="P14" s="65">
        <f>VLOOKUP($A14,'Return Data'!$B$7:$R$2292,15,0)</f>
        <v>7.0815999999999999</v>
      </c>
      <c r="Q14" s="66">
        <f t="shared" si="6"/>
        <v>18</v>
      </c>
      <c r="R14" s="65">
        <f>VLOOKUP($A14,'Return Data'!$B$7:$R$2292,16,0)</f>
        <v>8.6487999999999996</v>
      </c>
      <c r="S14" s="67">
        <f t="shared" si="7"/>
        <v>15</v>
      </c>
    </row>
    <row r="15" spans="1:20" x14ac:dyDescent="0.3">
      <c r="A15" s="63" t="s">
        <v>1579</v>
      </c>
      <c r="B15" s="64">
        <f>VLOOKUP($A15,'Return Data'!$B$7:$R$2292,3,0)</f>
        <v>44609</v>
      </c>
      <c r="C15" s="65">
        <f>VLOOKUP($A15,'Return Data'!$B$7:$R$2292,4,0)</f>
        <v>72.771199999999993</v>
      </c>
      <c r="D15" s="65">
        <f>VLOOKUP($A15,'Return Data'!$B$7:$R$2292,10,0)</f>
        <v>-2.2233000000000001</v>
      </c>
      <c r="E15" s="66">
        <f t="shared" si="0"/>
        <v>15</v>
      </c>
      <c r="F15" s="65">
        <f>VLOOKUP($A15,'Return Data'!$B$7:$R$2292,11,0)</f>
        <v>4.0476999999999999</v>
      </c>
      <c r="G15" s="66">
        <f t="shared" si="1"/>
        <v>16</v>
      </c>
      <c r="H15" s="65">
        <f>VLOOKUP($A15,'Return Data'!$B$7:$R$2292,12,0)</f>
        <v>6.5690999999999997</v>
      </c>
      <c r="I15" s="66">
        <f t="shared" si="2"/>
        <v>20</v>
      </c>
      <c r="J15" s="65">
        <f>VLOOKUP($A15,'Return Data'!$B$7:$R$2292,13,0)</f>
        <v>6.4757999999999996</v>
      </c>
      <c r="K15" s="66">
        <f t="shared" si="3"/>
        <v>17</v>
      </c>
      <c r="L15" s="65">
        <f>VLOOKUP($A15,'Return Data'!$B$7:$R$2292,17,0)</f>
        <v>7.1093999999999999</v>
      </c>
      <c r="M15" s="66">
        <f t="shared" si="4"/>
        <v>18</v>
      </c>
      <c r="N15" s="65">
        <f>VLOOKUP($A15,'Return Data'!$B$7:$R$2292,14,0)</f>
        <v>8.8180999999999994</v>
      </c>
      <c r="O15" s="66">
        <f t="shared" si="5"/>
        <v>15</v>
      </c>
      <c r="P15" s="65">
        <f>VLOOKUP($A15,'Return Data'!$B$7:$R$2292,15,0)</f>
        <v>7.4344000000000001</v>
      </c>
      <c r="Q15" s="66">
        <f t="shared" si="6"/>
        <v>14</v>
      </c>
      <c r="R15" s="65">
        <f>VLOOKUP($A15,'Return Data'!$B$7:$R$2292,16,0)</f>
        <v>9.2407000000000004</v>
      </c>
      <c r="S15" s="67">
        <f t="shared" si="7"/>
        <v>10</v>
      </c>
    </row>
    <row r="16" spans="1:20" x14ac:dyDescent="0.3">
      <c r="A16" s="63" t="s">
        <v>1581</v>
      </c>
      <c r="B16" s="64">
        <f>VLOOKUP($A16,'Return Data'!$B$7:$R$2292,3,0)</f>
        <v>44609</v>
      </c>
      <c r="C16" s="65">
        <f>VLOOKUP($A16,'Return Data'!$B$7:$R$2292,4,0)</f>
        <v>62.384599999999999</v>
      </c>
      <c r="D16" s="65">
        <f>VLOOKUP($A16,'Return Data'!$B$7:$R$2292,10,0)</f>
        <v>-0.4098</v>
      </c>
      <c r="E16" s="66">
        <f t="shared" si="0"/>
        <v>8</v>
      </c>
      <c r="F16" s="65">
        <f>VLOOKUP($A16,'Return Data'!$B$7:$R$2292,11,0)</f>
        <v>7.6468999999999996</v>
      </c>
      <c r="G16" s="66">
        <f t="shared" si="1"/>
        <v>8</v>
      </c>
      <c r="H16" s="65">
        <f>VLOOKUP($A16,'Return Data'!$B$7:$R$2292,12,0)</f>
        <v>11.1844</v>
      </c>
      <c r="I16" s="66">
        <f t="shared" si="2"/>
        <v>6</v>
      </c>
      <c r="J16" s="65">
        <f>VLOOKUP($A16,'Return Data'!$B$7:$R$2292,13,0)</f>
        <v>11.1823</v>
      </c>
      <c r="K16" s="66">
        <f t="shared" si="3"/>
        <v>6</v>
      </c>
      <c r="L16" s="65">
        <f>VLOOKUP($A16,'Return Data'!$B$7:$R$2292,17,0)</f>
        <v>11.8348</v>
      </c>
      <c r="M16" s="66">
        <f t="shared" si="4"/>
        <v>6</v>
      </c>
      <c r="N16" s="65">
        <f>VLOOKUP($A16,'Return Data'!$B$7:$R$2292,14,0)</f>
        <v>11.247299999999999</v>
      </c>
      <c r="O16" s="66">
        <f t="shared" si="5"/>
        <v>6</v>
      </c>
      <c r="P16" s="65">
        <f>VLOOKUP($A16,'Return Data'!$B$7:$R$2292,15,0)</f>
        <v>8.5626999999999995</v>
      </c>
      <c r="Q16" s="66">
        <f t="shared" si="6"/>
        <v>9</v>
      </c>
      <c r="R16" s="65">
        <f>VLOOKUP($A16,'Return Data'!$B$7:$R$2292,16,0)</f>
        <v>9.8381000000000007</v>
      </c>
      <c r="S16" s="67">
        <f t="shared" si="7"/>
        <v>7</v>
      </c>
    </row>
    <row r="17" spans="1:19" x14ac:dyDescent="0.3">
      <c r="A17" s="63" t="s">
        <v>1582</v>
      </c>
      <c r="B17" s="64">
        <f>VLOOKUP($A17,'Return Data'!$B$7:$R$2292,3,0)</f>
        <v>44609</v>
      </c>
      <c r="C17" s="65">
        <f>VLOOKUP($A17,'Return Data'!$B$7:$R$2292,4,0)</f>
        <v>50.130899999999997</v>
      </c>
      <c r="D17" s="65">
        <f>VLOOKUP($A17,'Return Data'!$B$7:$R$2292,10,0)</f>
        <v>8.2299999999999998E-2</v>
      </c>
      <c r="E17" s="66">
        <f t="shared" si="0"/>
        <v>6</v>
      </c>
      <c r="F17" s="65">
        <f>VLOOKUP($A17,'Return Data'!$B$7:$R$2292,11,0)</f>
        <v>7.2908999999999997</v>
      </c>
      <c r="G17" s="66">
        <f t="shared" si="1"/>
        <v>9</v>
      </c>
      <c r="H17" s="65">
        <f>VLOOKUP($A17,'Return Data'!$B$7:$R$2292,12,0)</f>
        <v>10.718299999999999</v>
      </c>
      <c r="I17" s="66">
        <f t="shared" si="2"/>
        <v>9</v>
      </c>
      <c r="J17" s="65">
        <f>VLOOKUP($A17,'Return Data'!$B$7:$R$2292,13,0)</f>
        <v>8.7364999999999995</v>
      </c>
      <c r="K17" s="66">
        <f t="shared" si="3"/>
        <v>12</v>
      </c>
      <c r="L17" s="65">
        <f>VLOOKUP($A17,'Return Data'!$B$7:$R$2292,17,0)</f>
        <v>10.257999999999999</v>
      </c>
      <c r="M17" s="66">
        <f t="shared" si="4"/>
        <v>10</v>
      </c>
      <c r="N17" s="65">
        <f>VLOOKUP($A17,'Return Data'!$B$7:$R$2292,14,0)</f>
        <v>11.526300000000001</v>
      </c>
      <c r="O17" s="66">
        <f t="shared" si="5"/>
        <v>5</v>
      </c>
      <c r="P17" s="65">
        <f>VLOOKUP($A17,'Return Data'!$B$7:$R$2292,15,0)</f>
        <v>8.2372999999999994</v>
      </c>
      <c r="Q17" s="66">
        <f t="shared" si="6"/>
        <v>11</v>
      </c>
      <c r="R17" s="65">
        <f>VLOOKUP($A17,'Return Data'!$B$7:$R$2292,16,0)</f>
        <v>9.0681999999999992</v>
      </c>
      <c r="S17" s="67">
        <f t="shared" si="7"/>
        <v>12</v>
      </c>
    </row>
    <row r="18" spans="1:19" x14ac:dyDescent="0.3">
      <c r="A18" s="63" t="s">
        <v>1583</v>
      </c>
      <c r="B18" s="64">
        <f>VLOOKUP($A18,'Return Data'!$B$7:$R$2292,3,0)</f>
        <v>44609</v>
      </c>
      <c r="C18" s="65">
        <f>VLOOKUP($A18,'Return Data'!$B$7:$R$2292,4,0)</f>
        <v>59.603000000000002</v>
      </c>
      <c r="D18" s="65">
        <f>VLOOKUP($A18,'Return Data'!$B$7:$R$2292,10,0)</f>
        <v>1.6845000000000001</v>
      </c>
      <c r="E18" s="66">
        <f t="shared" si="0"/>
        <v>5</v>
      </c>
      <c r="F18" s="65">
        <f>VLOOKUP($A18,'Return Data'!$B$7:$R$2292,11,0)</f>
        <v>9.0460999999999991</v>
      </c>
      <c r="G18" s="66">
        <f t="shared" si="1"/>
        <v>6</v>
      </c>
      <c r="H18" s="65">
        <f>VLOOKUP($A18,'Return Data'!$B$7:$R$2292,12,0)</f>
        <v>10.876799999999999</v>
      </c>
      <c r="I18" s="66">
        <f t="shared" si="2"/>
        <v>8</v>
      </c>
      <c r="J18" s="65">
        <f>VLOOKUP($A18,'Return Data'!$B$7:$R$2292,13,0)</f>
        <v>9.3216000000000001</v>
      </c>
      <c r="K18" s="66">
        <f t="shared" si="3"/>
        <v>9</v>
      </c>
      <c r="L18" s="65">
        <f>VLOOKUP($A18,'Return Data'!$B$7:$R$2292,17,0)</f>
        <v>10.7361</v>
      </c>
      <c r="M18" s="66">
        <f t="shared" si="4"/>
        <v>8</v>
      </c>
      <c r="N18" s="65">
        <f>VLOOKUP($A18,'Return Data'!$B$7:$R$2292,14,0)</f>
        <v>11.128</v>
      </c>
      <c r="O18" s="66">
        <f t="shared" si="5"/>
        <v>7</v>
      </c>
      <c r="P18" s="65">
        <f>VLOOKUP($A18,'Return Data'!$B$7:$R$2292,15,0)</f>
        <v>10.0687</v>
      </c>
      <c r="Q18" s="66">
        <f t="shared" si="6"/>
        <v>2</v>
      </c>
      <c r="R18" s="65">
        <f>VLOOKUP($A18,'Return Data'!$B$7:$R$2292,16,0)</f>
        <v>10.982200000000001</v>
      </c>
      <c r="S18" s="67">
        <f t="shared" si="7"/>
        <v>3</v>
      </c>
    </row>
    <row r="19" spans="1:19" x14ac:dyDescent="0.3">
      <c r="A19" s="63" t="s">
        <v>1584</v>
      </c>
      <c r="B19" s="64">
        <f>VLOOKUP($A19,'Return Data'!$B$7:$R$2292,3,0)</f>
        <v>44609</v>
      </c>
      <c r="C19" s="65">
        <f>VLOOKUP($A19,'Return Data'!$B$7:$R$2292,4,0)</f>
        <v>28.242000000000001</v>
      </c>
      <c r="D19" s="65">
        <f>VLOOKUP($A19,'Return Data'!$B$7:$R$2292,10,0)</f>
        <v>-0.91239999999999999</v>
      </c>
      <c r="E19" s="66">
        <f t="shared" si="0"/>
        <v>11</v>
      </c>
      <c r="F19" s="65">
        <f>VLOOKUP($A19,'Return Data'!$B$7:$R$2292,11,0)</f>
        <v>4.4158999999999997</v>
      </c>
      <c r="G19" s="66">
        <f t="shared" si="1"/>
        <v>15</v>
      </c>
      <c r="H19" s="65">
        <f>VLOOKUP($A19,'Return Data'!$B$7:$R$2292,12,0)</f>
        <v>7.7545000000000002</v>
      </c>
      <c r="I19" s="66">
        <f t="shared" si="2"/>
        <v>18</v>
      </c>
      <c r="J19" s="65">
        <f>VLOOKUP($A19,'Return Data'!$B$7:$R$2292,13,0)</f>
        <v>5.8653000000000004</v>
      </c>
      <c r="K19" s="66">
        <f t="shared" si="3"/>
        <v>18</v>
      </c>
      <c r="L19" s="65">
        <f>VLOOKUP($A19,'Return Data'!$B$7:$R$2292,17,0)</f>
        <v>7.2449000000000003</v>
      </c>
      <c r="M19" s="66">
        <f t="shared" si="4"/>
        <v>17</v>
      </c>
      <c r="N19" s="65">
        <f>VLOOKUP($A19,'Return Data'!$B$7:$R$2292,14,0)</f>
        <v>8.5299999999999994</v>
      </c>
      <c r="O19" s="66">
        <f t="shared" si="5"/>
        <v>16</v>
      </c>
      <c r="P19" s="65">
        <f>VLOOKUP($A19,'Return Data'!$B$7:$R$2292,15,0)</f>
        <v>7.2971000000000004</v>
      </c>
      <c r="Q19" s="66">
        <f t="shared" si="6"/>
        <v>15</v>
      </c>
      <c r="R19" s="65">
        <f>VLOOKUP($A19,'Return Data'!$B$7:$R$2292,16,0)</f>
        <v>8.9465000000000003</v>
      </c>
      <c r="S19" s="67">
        <f t="shared" si="7"/>
        <v>13</v>
      </c>
    </row>
    <row r="20" spans="1:19" x14ac:dyDescent="0.3">
      <c r="A20" s="63" t="s">
        <v>1586</v>
      </c>
      <c r="B20" s="64">
        <f>VLOOKUP($A20,'Return Data'!$B$7:$R$2292,3,0)</f>
        <v>44609</v>
      </c>
      <c r="C20" s="65">
        <f>VLOOKUP($A20,'Return Data'!$B$7:$R$2292,4,0)</f>
        <v>47.337699999999998</v>
      </c>
      <c r="D20" s="65">
        <f>VLOOKUP($A20,'Return Data'!$B$7:$R$2292,10,0)</f>
        <v>-2.3378999999999999</v>
      </c>
      <c r="E20" s="66">
        <f t="shared" si="0"/>
        <v>16</v>
      </c>
      <c r="F20" s="65">
        <f>VLOOKUP($A20,'Return Data'!$B$7:$R$2292,11,0)</f>
        <v>10.071199999999999</v>
      </c>
      <c r="G20" s="66">
        <f t="shared" si="1"/>
        <v>5</v>
      </c>
      <c r="H20" s="65">
        <f>VLOOKUP($A20,'Return Data'!$B$7:$R$2292,12,0)</f>
        <v>12.8217</v>
      </c>
      <c r="I20" s="66">
        <f t="shared" si="2"/>
        <v>5</v>
      </c>
      <c r="J20" s="65">
        <f>VLOOKUP($A20,'Return Data'!$B$7:$R$2292,13,0)</f>
        <v>11.942500000000001</v>
      </c>
      <c r="K20" s="66">
        <f t="shared" si="3"/>
        <v>4</v>
      </c>
      <c r="L20" s="65">
        <f>VLOOKUP($A20,'Return Data'!$B$7:$R$2292,17,0)</f>
        <v>13.964600000000001</v>
      </c>
      <c r="M20" s="66">
        <f t="shared" si="4"/>
        <v>1</v>
      </c>
      <c r="N20" s="65">
        <f>VLOOKUP($A20,'Return Data'!$B$7:$R$2292,14,0)</f>
        <v>14.335900000000001</v>
      </c>
      <c r="O20" s="66">
        <f t="shared" si="5"/>
        <v>1</v>
      </c>
      <c r="P20" s="65">
        <f>VLOOKUP($A20,'Return Data'!$B$7:$R$2292,15,0)</f>
        <v>10.6417</v>
      </c>
      <c r="Q20" s="66">
        <f t="shared" si="6"/>
        <v>1</v>
      </c>
      <c r="R20" s="65">
        <f>VLOOKUP($A20,'Return Data'!$B$7:$R$2292,16,0)</f>
        <v>11.0276</v>
      </c>
      <c r="S20" s="67">
        <f t="shared" si="7"/>
        <v>2</v>
      </c>
    </row>
    <row r="21" spans="1:19" x14ac:dyDescent="0.3">
      <c r="A21" s="63" t="s">
        <v>1587</v>
      </c>
      <c r="B21" s="64">
        <f>VLOOKUP($A21,'Return Data'!$B$7:$R$2292,3,0)</f>
        <v>44609</v>
      </c>
      <c r="C21" s="65">
        <f>VLOOKUP($A21,'Return Data'!$B$7:$R$2292,4,0)</f>
        <v>46.127200000000002</v>
      </c>
      <c r="D21" s="65">
        <f>VLOOKUP($A21,'Return Data'!$B$7:$R$2292,10,0)</f>
        <v>-0.45190000000000002</v>
      </c>
      <c r="E21" s="66">
        <f t="shared" si="0"/>
        <v>9</v>
      </c>
      <c r="F21" s="65">
        <f>VLOOKUP($A21,'Return Data'!$B$7:$R$2292,11,0)</f>
        <v>6.6207000000000003</v>
      </c>
      <c r="G21" s="66">
        <f t="shared" si="1"/>
        <v>10</v>
      </c>
      <c r="H21" s="65">
        <f>VLOOKUP($A21,'Return Data'!$B$7:$R$2292,12,0)</f>
        <v>9.6735000000000007</v>
      </c>
      <c r="I21" s="66">
        <f t="shared" si="2"/>
        <v>12</v>
      </c>
      <c r="J21" s="65">
        <f>VLOOKUP($A21,'Return Data'!$B$7:$R$2292,13,0)</f>
        <v>8.5366</v>
      </c>
      <c r="K21" s="66">
        <f t="shared" si="3"/>
        <v>13</v>
      </c>
      <c r="L21" s="65">
        <f>VLOOKUP($A21,'Return Data'!$B$7:$R$2292,17,0)</f>
        <v>8.4337</v>
      </c>
      <c r="M21" s="66">
        <f t="shared" si="4"/>
        <v>15</v>
      </c>
      <c r="N21" s="65">
        <f>VLOOKUP($A21,'Return Data'!$B$7:$R$2292,14,0)</f>
        <v>9.3580000000000005</v>
      </c>
      <c r="O21" s="66">
        <f t="shared" si="5"/>
        <v>12</v>
      </c>
      <c r="P21" s="65">
        <f>VLOOKUP($A21,'Return Data'!$B$7:$R$2292,15,0)</f>
        <v>7.7359999999999998</v>
      </c>
      <c r="Q21" s="66">
        <f t="shared" si="6"/>
        <v>12</v>
      </c>
      <c r="R21" s="65">
        <f>VLOOKUP($A21,'Return Data'!$B$7:$R$2292,16,0)</f>
        <v>8.218</v>
      </c>
      <c r="S21" s="67">
        <f t="shared" si="7"/>
        <v>17</v>
      </c>
    </row>
    <row r="22" spans="1:19" x14ac:dyDescent="0.3">
      <c r="A22" s="63" t="s">
        <v>1588</v>
      </c>
      <c r="B22" s="64">
        <f>VLOOKUP($A22,'Return Data'!$B$7:$R$2292,3,0)</f>
        <v>44609</v>
      </c>
      <c r="C22" s="65">
        <f>VLOOKUP($A22,'Return Data'!$B$7:$R$2292,4,0)</f>
        <v>72.255799999999994</v>
      </c>
      <c r="D22" s="65">
        <f>VLOOKUP($A22,'Return Data'!$B$7:$R$2292,10,0)</f>
        <v>-2.9668000000000001</v>
      </c>
      <c r="E22" s="66">
        <f t="shared" si="0"/>
        <v>17</v>
      </c>
      <c r="F22" s="65">
        <f>VLOOKUP($A22,'Return Data'!$B$7:$R$2292,11,0)</f>
        <v>3.4222000000000001</v>
      </c>
      <c r="G22" s="66">
        <f t="shared" si="1"/>
        <v>19</v>
      </c>
      <c r="H22" s="65">
        <f>VLOOKUP($A22,'Return Data'!$B$7:$R$2292,12,0)</f>
        <v>9.0127000000000006</v>
      </c>
      <c r="I22" s="66">
        <f t="shared" si="2"/>
        <v>13</v>
      </c>
      <c r="J22" s="65">
        <f>VLOOKUP($A22,'Return Data'!$B$7:$R$2292,13,0)</f>
        <v>7.0174000000000003</v>
      </c>
      <c r="K22" s="66">
        <f t="shared" si="3"/>
        <v>15</v>
      </c>
      <c r="L22" s="65">
        <f>VLOOKUP($A22,'Return Data'!$B$7:$R$2292,17,0)</f>
        <v>7.8516000000000004</v>
      </c>
      <c r="M22" s="66">
        <f t="shared" si="4"/>
        <v>16</v>
      </c>
      <c r="N22" s="65">
        <f>VLOOKUP($A22,'Return Data'!$B$7:$R$2292,14,0)</f>
        <v>9.2242999999999995</v>
      </c>
      <c r="O22" s="66">
        <f t="shared" si="5"/>
        <v>14</v>
      </c>
      <c r="P22" s="65">
        <f>VLOOKUP($A22,'Return Data'!$B$7:$R$2292,15,0)</f>
        <v>7.4622999999999999</v>
      </c>
      <c r="Q22" s="66">
        <f t="shared" si="6"/>
        <v>13</v>
      </c>
      <c r="R22" s="65">
        <f>VLOOKUP($A22,'Return Data'!$B$7:$R$2292,16,0)</f>
        <v>8.1601999999999997</v>
      </c>
      <c r="S22" s="67">
        <f t="shared" si="7"/>
        <v>18</v>
      </c>
    </row>
    <row r="23" spans="1:19" x14ac:dyDescent="0.3">
      <c r="A23" s="63" t="s">
        <v>1958</v>
      </c>
      <c r="B23" s="64">
        <f>VLOOKUP($A23,'Return Data'!$B$7:$R$2292,3,0)</f>
        <v>44609</v>
      </c>
      <c r="C23" s="65">
        <f>VLOOKUP($A23,'Return Data'!$B$7:$R$2292,4,0)</f>
        <v>25.5092</v>
      </c>
      <c r="D23" s="65">
        <f>VLOOKUP($A23,'Return Data'!$B$7:$R$2292,10,0)</f>
        <v>1.8939999999999999</v>
      </c>
      <c r="E23" s="66">
        <f t="shared" si="0"/>
        <v>4</v>
      </c>
      <c r="F23" s="65">
        <f>VLOOKUP($A23,'Return Data'!$B$7:$R$2292,11,0)</f>
        <v>5.0289000000000001</v>
      </c>
      <c r="G23" s="66">
        <f t="shared" si="1"/>
        <v>13</v>
      </c>
      <c r="H23" s="65">
        <f>VLOOKUP($A23,'Return Data'!$B$7:$R$2292,12,0)</f>
        <v>8.2545999999999999</v>
      </c>
      <c r="I23" s="66">
        <f t="shared" si="2"/>
        <v>16</v>
      </c>
      <c r="J23" s="65">
        <f>VLOOKUP($A23,'Return Data'!$B$7:$R$2292,13,0)</f>
        <v>5.3193999999999999</v>
      </c>
      <c r="K23" s="66">
        <f t="shared" si="3"/>
        <v>19</v>
      </c>
      <c r="L23" s="65">
        <f>VLOOKUP($A23,'Return Data'!$B$7:$R$2292,17,0)</f>
        <v>7.03</v>
      </c>
      <c r="M23" s="66">
        <f t="shared" si="4"/>
        <v>19</v>
      </c>
      <c r="N23" s="65">
        <f>VLOOKUP($A23,'Return Data'!$B$7:$R$2292,14,0)</f>
        <v>7.8887</v>
      </c>
      <c r="O23" s="66">
        <f t="shared" si="5"/>
        <v>18</v>
      </c>
      <c r="P23" s="65">
        <f>VLOOKUP($A23,'Return Data'!$B$7:$R$2292,15,0)</f>
        <v>7.1927000000000003</v>
      </c>
      <c r="Q23" s="66">
        <f t="shared" si="6"/>
        <v>16</v>
      </c>
      <c r="R23" s="65">
        <f>VLOOKUP($A23,'Return Data'!$B$7:$R$2292,16,0)</f>
        <v>8.6728000000000005</v>
      </c>
      <c r="S23" s="67">
        <f t="shared" si="7"/>
        <v>14</v>
      </c>
    </row>
    <row r="24" spans="1:19" x14ac:dyDescent="0.3">
      <c r="A24" s="63" t="s">
        <v>1589</v>
      </c>
      <c r="B24" s="64">
        <f>VLOOKUP($A24,'Return Data'!$B$7:$R$2292,3,0)</f>
        <v>44609</v>
      </c>
      <c r="C24" s="65">
        <f>VLOOKUP($A24,'Return Data'!$B$7:$R$2292,4,0)</f>
        <v>47.831699999999998</v>
      </c>
      <c r="D24" s="65">
        <f>VLOOKUP($A24,'Return Data'!$B$7:$R$2292,10,0)</f>
        <v>5.1657999999999999</v>
      </c>
      <c r="E24" s="66">
        <f t="shared" si="0"/>
        <v>2</v>
      </c>
      <c r="F24" s="65">
        <f>VLOOKUP($A24,'Return Data'!$B$7:$R$2292,11,0)</f>
        <v>8.2696000000000005</v>
      </c>
      <c r="G24" s="66">
        <f t="shared" si="1"/>
        <v>7</v>
      </c>
      <c r="H24" s="65">
        <f>VLOOKUP($A24,'Return Data'!$B$7:$R$2292,12,0)</f>
        <v>10.043200000000001</v>
      </c>
      <c r="I24" s="66">
        <f t="shared" si="2"/>
        <v>10</v>
      </c>
      <c r="J24" s="65">
        <f>VLOOKUP($A24,'Return Data'!$B$7:$R$2292,13,0)</f>
        <v>10.0579</v>
      </c>
      <c r="K24" s="66">
        <f t="shared" si="3"/>
        <v>7</v>
      </c>
      <c r="L24" s="65">
        <f>VLOOKUP($A24,'Return Data'!$B$7:$R$2292,17,0)</f>
        <v>4.8292000000000002</v>
      </c>
      <c r="M24" s="66">
        <f t="shared" si="4"/>
        <v>20</v>
      </c>
      <c r="N24" s="65">
        <f>VLOOKUP($A24,'Return Data'!$B$7:$R$2292,14,0)</f>
        <v>1.8466</v>
      </c>
      <c r="O24" s="66">
        <f t="shared" si="5"/>
        <v>20</v>
      </c>
      <c r="P24" s="65">
        <f>VLOOKUP($A24,'Return Data'!$B$7:$R$2292,15,0)</f>
        <v>4.0053999999999998</v>
      </c>
      <c r="Q24" s="66">
        <f t="shared" si="6"/>
        <v>20</v>
      </c>
      <c r="R24" s="65">
        <f>VLOOKUP($A24,'Return Data'!$B$7:$R$2292,16,0)</f>
        <v>7.1684000000000001</v>
      </c>
      <c r="S24" s="67">
        <f t="shared" si="7"/>
        <v>19</v>
      </c>
    </row>
    <row r="25" spans="1:19" x14ac:dyDescent="0.3">
      <c r="A25" s="63" t="s">
        <v>1997</v>
      </c>
      <c r="B25" s="64">
        <f>VLOOKUP($A25,'Return Data'!$B$7:$R$2292,3,0)</f>
        <v>44609</v>
      </c>
      <c r="C25" s="65">
        <f>VLOOKUP($A25,'Return Data'!$B$7:$R$2292,4,0)</f>
        <v>57.239699999999999</v>
      </c>
      <c r="D25" s="65">
        <f>VLOOKUP($A25,'Return Data'!$B$7:$R$2292,10,0)</f>
        <v>-3.0066999999999999</v>
      </c>
      <c r="E25" s="66">
        <f t="shared" si="0"/>
        <v>18</v>
      </c>
      <c r="F25" s="65">
        <f>VLOOKUP($A25,'Return Data'!$B$7:$R$2292,11,0)</f>
        <v>10.641999999999999</v>
      </c>
      <c r="G25" s="66">
        <f t="shared" si="1"/>
        <v>4</v>
      </c>
      <c r="H25" s="65">
        <f>VLOOKUP($A25,'Return Data'!$B$7:$R$2292,12,0)</f>
        <v>13.3416</v>
      </c>
      <c r="I25" s="66">
        <f t="shared" si="2"/>
        <v>4</v>
      </c>
      <c r="J25" s="65">
        <f>VLOOKUP($A25,'Return Data'!$B$7:$R$2292,13,0)</f>
        <v>11.507899999999999</v>
      </c>
      <c r="K25" s="66">
        <f t="shared" si="3"/>
        <v>5</v>
      </c>
      <c r="L25" s="65">
        <f>VLOOKUP($A25,'Return Data'!$B$7:$R$2292,17,0)</f>
        <v>12.924200000000001</v>
      </c>
      <c r="M25" s="66">
        <f t="shared" si="4"/>
        <v>4</v>
      </c>
      <c r="N25" s="65">
        <f>VLOOKUP($A25,'Return Data'!$B$7:$R$2292,14,0)</f>
        <v>12.4445</v>
      </c>
      <c r="O25" s="66">
        <f t="shared" si="5"/>
        <v>3</v>
      </c>
      <c r="P25" s="65">
        <f>VLOOKUP($A25,'Return Data'!$B$7:$R$2292,15,0)</f>
        <v>9.0442</v>
      </c>
      <c r="Q25" s="66">
        <f t="shared" si="6"/>
        <v>4</v>
      </c>
      <c r="R25" s="65">
        <f>VLOOKUP($A25,'Return Data'!$B$7:$R$2292,16,0)</f>
        <v>10.0769</v>
      </c>
      <c r="S25" s="67">
        <f t="shared" si="7"/>
        <v>5</v>
      </c>
    </row>
    <row r="26" spans="1:19" x14ac:dyDescent="0.3">
      <c r="A26" s="63" t="s">
        <v>1591</v>
      </c>
      <c r="B26" s="64">
        <f>VLOOKUP($A26,'Return Data'!$B$7:$R$2292,3,0)</f>
        <v>44609</v>
      </c>
      <c r="C26" s="65">
        <f>VLOOKUP($A26,'Return Data'!$B$7:$R$2292,4,0)</f>
        <v>25.229900000000001</v>
      </c>
      <c r="D26" s="65">
        <f>VLOOKUP($A26,'Return Data'!$B$7:$R$2292,10,0)</f>
        <v>-1.8095000000000001</v>
      </c>
      <c r="E26" s="66">
        <f t="shared" si="0"/>
        <v>13</v>
      </c>
      <c r="F26" s="65">
        <f>VLOOKUP($A26,'Return Data'!$B$7:$R$2292,11,0)</f>
        <v>16.0046</v>
      </c>
      <c r="G26" s="66">
        <f t="shared" si="1"/>
        <v>1</v>
      </c>
      <c r="H26" s="65">
        <f>VLOOKUP($A26,'Return Data'!$B$7:$R$2292,12,0)</f>
        <v>15.7021</v>
      </c>
      <c r="I26" s="66">
        <f t="shared" si="2"/>
        <v>1</v>
      </c>
      <c r="J26" s="65">
        <f>VLOOKUP($A26,'Return Data'!$B$7:$R$2292,13,0)</f>
        <v>12.4513</v>
      </c>
      <c r="K26" s="66">
        <f t="shared" si="3"/>
        <v>1</v>
      </c>
      <c r="L26" s="65">
        <f>VLOOKUP($A26,'Return Data'!$B$7:$R$2292,17,0)</f>
        <v>10.569599999999999</v>
      </c>
      <c r="M26" s="66">
        <f t="shared" si="4"/>
        <v>9</v>
      </c>
      <c r="N26" s="65">
        <f>VLOOKUP($A26,'Return Data'!$B$7:$R$2292,14,0)</f>
        <v>8.4728999999999992</v>
      </c>
      <c r="O26" s="66">
        <f t="shared" si="5"/>
        <v>17</v>
      </c>
      <c r="P26" s="65">
        <f>VLOOKUP($A26,'Return Data'!$B$7:$R$2292,15,0)</f>
        <v>7.1188000000000002</v>
      </c>
      <c r="Q26" s="66">
        <f t="shared" si="6"/>
        <v>17</v>
      </c>
      <c r="R26" s="65">
        <f>VLOOKUP($A26,'Return Data'!$B$7:$R$2292,16,0)</f>
        <v>8.5067000000000004</v>
      </c>
      <c r="S26" s="67">
        <f t="shared" si="7"/>
        <v>16</v>
      </c>
    </row>
    <row r="27" spans="1:19" x14ac:dyDescent="0.3">
      <c r="A27" s="63" t="s">
        <v>1592</v>
      </c>
      <c r="B27" s="64">
        <f>VLOOKUP($A27,'Return Data'!$B$7:$R$2292,3,0)</f>
        <v>0</v>
      </c>
      <c r="C27" s="65">
        <f>VLOOKUP($A27,'Return Data'!$B$7:$R$2292,4,0)</f>
        <v>0</v>
      </c>
      <c r="D27" s="65">
        <f>VLOOKUP($A27,'Return Data'!$B$7:$R$2292,10,0)</f>
        <v>0</v>
      </c>
      <c r="E27" s="66">
        <f t="shared" si="0"/>
        <v>7</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1593</v>
      </c>
      <c r="B28" s="64">
        <f>VLOOKUP($A28,'Return Data'!$B$7:$R$2292,3,0)</f>
        <v>44609</v>
      </c>
      <c r="C28" s="65">
        <f>VLOOKUP($A28,'Return Data'!$B$7:$R$2292,4,0)</f>
        <v>54.8611</v>
      </c>
      <c r="D28" s="65">
        <f>VLOOKUP($A28,'Return Data'!$B$7:$R$2292,10,0)</f>
        <v>-4.3125999999999998</v>
      </c>
      <c r="E28" s="66">
        <f t="shared" si="0"/>
        <v>21</v>
      </c>
      <c r="F28" s="65">
        <f>VLOOKUP($A28,'Return Data'!$B$7:$R$2292,11,0)</f>
        <v>11.744899999999999</v>
      </c>
      <c r="G28" s="66">
        <f t="shared" si="1"/>
        <v>3</v>
      </c>
      <c r="H28" s="65">
        <f>VLOOKUP($A28,'Return Data'!$B$7:$R$2292,12,0)</f>
        <v>14.9534</v>
      </c>
      <c r="I28" s="66">
        <f t="shared" si="2"/>
        <v>2</v>
      </c>
      <c r="J28" s="65">
        <f>VLOOKUP($A28,'Return Data'!$B$7:$R$2292,13,0)</f>
        <v>12.222099999999999</v>
      </c>
      <c r="K28" s="66">
        <f t="shared" si="3"/>
        <v>3</v>
      </c>
      <c r="L28" s="65">
        <f>VLOOKUP($A28,'Return Data'!$B$7:$R$2292,17,0)</f>
        <v>13.671200000000001</v>
      </c>
      <c r="M28" s="66">
        <f>RANK(L28,L$8:L$28,0)</f>
        <v>2</v>
      </c>
      <c r="N28" s="65">
        <f>VLOOKUP($A28,'Return Data'!$B$7:$R$2292,14,0)</f>
        <v>9.3107000000000006</v>
      </c>
      <c r="O28" s="66">
        <f>RANK(N28,N$8:N$28,0)</f>
        <v>13</v>
      </c>
      <c r="P28" s="65">
        <f>VLOOKUP($A28,'Return Data'!$B$7:$R$2292,15,0)</f>
        <v>8.4444999999999997</v>
      </c>
      <c r="Q28" s="66">
        <f>RANK(P28,P$8:P$28,0)</f>
        <v>10</v>
      </c>
      <c r="R28" s="65">
        <f>VLOOKUP($A28,'Return Data'!$B$7:$R$2292,16,0)</f>
        <v>9.9153000000000002</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-0.36042857142857143</v>
      </c>
      <c r="E30" s="74"/>
      <c r="F30" s="75">
        <f>AVERAGE(F8:F28)</f>
        <v>6.7742904761904761</v>
      </c>
      <c r="G30" s="74"/>
      <c r="H30" s="75">
        <f>AVERAGE(H8:H28)</f>
        <v>9.9283666666666672</v>
      </c>
      <c r="I30" s="74"/>
      <c r="J30" s="75">
        <f>AVERAGE(J8:J28)</f>
        <v>8.6109952380952386</v>
      </c>
      <c r="K30" s="74"/>
      <c r="L30" s="75">
        <f>AVERAGE(L8:L28)</f>
        <v>9.9321299999999972</v>
      </c>
      <c r="M30" s="74"/>
      <c r="N30" s="75">
        <f>AVERAGE(N8:N28)</f>
        <v>9.6871800000000015</v>
      </c>
      <c r="O30" s="74"/>
      <c r="P30" s="75">
        <f>AVERAGE(P8:P28)</f>
        <v>8.0206700000000009</v>
      </c>
      <c r="Q30" s="74"/>
      <c r="R30" s="75">
        <f>AVERAGE(R8:R28)</f>
        <v>8.8364619047619044</v>
      </c>
      <c r="S30" s="76"/>
    </row>
    <row r="31" spans="1:19" x14ac:dyDescent="0.3">
      <c r="A31" s="73" t="s">
        <v>28</v>
      </c>
      <c r="B31" s="74"/>
      <c r="C31" s="74"/>
      <c r="D31" s="75">
        <f>MIN(D8:D28)</f>
        <v>-4.3125999999999998</v>
      </c>
      <c r="E31" s="74"/>
      <c r="F31" s="75">
        <f>MIN(F8:F28)</f>
        <v>0</v>
      </c>
      <c r="G31" s="74"/>
      <c r="H31" s="75">
        <f>MIN(H8:H28)</f>
        <v>0</v>
      </c>
      <c r="I31" s="74"/>
      <c r="J31" s="75">
        <f>MIN(J8:J28)</f>
        <v>0</v>
      </c>
      <c r="K31" s="74"/>
      <c r="L31" s="75">
        <f>MIN(L8:L28)</f>
        <v>4.8292000000000002</v>
      </c>
      <c r="M31" s="74"/>
      <c r="N31" s="75">
        <f>MIN(N8:N28)</f>
        <v>1.8466</v>
      </c>
      <c r="O31" s="74"/>
      <c r="P31" s="75">
        <f>MIN(P8:P28)</f>
        <v>4.0053999999999998</v>
      </c>
      <c r="Q31" s="74"/>
      <c r="R31" s="75">
        <f>MIN(R8:R28)</f>
        <v>0</v>
      </c>
      <c r="S31" s="76"/>
    </row>
    <row r="32" spans="1:19" ht="15" thickBot="1" x14ac:dyDescent="0.35">
      <c r="A32" s="77" t="s">
        <v>29</v>
      </c>
      <c r="B32" s="78"/>
      <c r="C32" s="78"/>
      <c r="D32" s="79">
        <f>MAX(D8:D28)</f>
        <v>8.0504999999999995</v>
      </c>
      <c r="E32" s="78"/>
      <c r="F32" s="79">
        <f>MAX(F8:F28)</f>
        <v>16.0046</v>
      </c>
      <c r="G32" s="78"/>
      <c r="H32" s="79">
        <f>MAX(H8:H28)</f>
        <v>15.7021</v>
      </c>
      <c r="I32" s="78"/>
      <c r="J32" s="79">
        <f>MAX(J8:J28)</f>
        <v>12.4513</v>
      </c>
      <c r="K32" s="78"/>
      <c r="L32" s="79">
        <f>MAX(L8:L28)</f>
        <v>13.964600000000001</v>
      </c>
      <c r="M32" s="78"/>
      <c r="N32" s="79">
        <f>MAX(N8:N28)</f>
        <v>14.335900000000001</v>
      </c>
      <c r="O32" s="78"/>
      <c r="P32" s="79">
        <f>MAX(P8:P28)</f>
        <v>10.6417</v>
      </c>
      <c r="Q32" s="78"/>
      <c r="R32" s="79">
        <f>MAX(R8:R28)</f>
        <v>11.276</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1594</v>
      </c>
      <c r="B8" s="64">
        <f>VLOOKUP($A8,'Return Data'!$B$7:$R$2292,3,0)</f>
        <v>44609</v>
      </c>
      <c r="C8" s="65">
        <f>VLOOKUP($A8,'Return Data'!$B$7:$R$2292,4,0)</f>
        <v>51.328400000000002</v>
      </c>
      <c r="D8" s="65">
        <f>VLOOKUP($A8,'Return Data'!$B$7:$R$2292,10,0)</f>
        <v>7.2441000000000004</v>
      </c>
      <c r="E8" s="66">
        <f t="shared" ref="E8:E28" si="0">RANK(D8,D$8:D$28,0)</f>
        <v>1</v>
      </c>
      <c r="F8" s="65">
        <f>VLOOKUP($A8,'Return Data'!$B$7:$R$2292,11,0)</f>
        <v>11.0809</v>
      </c>
      <c r="G8" s="66">
        <f t="shared" ref="G8:G28" si="1">RANK(F8,F$8:F$28,0)</f>
        <v>3</v>
      </c>
      <c r="H8" s="65">
        <f>VLOOKUP($A8,'Return Data'!$B$7:$R$2292,12,0)</f>
        <v>13.8756</v>
      </c>
      <c r="I8" s="66">
        <f t="shared" ref="I8:I28" si="2">RANK(H8,H$8:H$28,0)</f>
        <v>3</v>
      </c>
      <c r="J8" s="65">
        <f>VLOOKUP($A8,'Return Data'!$B$7:$R$2292,13,0)</f>
        <v>11.4466</v>
      </c>
      <c r="K8" s="66">
        <f t="shared" ref="K8:K28" si="3">RANK(J8,J$8:J$28,0)</f>
        <v>3</v>
      </c>
      <c r="L8" s="65">
        <f>VLOOKUP($A8,'Return Data'!$B$7:$R$2292,17,0)</f>
        <v>12.248200000000001</v>
      </c>
      <c r="M8" s="66">
        <f t="shared" ref="M8:M26" si="4">RANK(L8,L$8:L$28,0)</f>
        <v>4</v>
      </c>
      <c r="N8" s="65">
        <f>VLOOKUP($A8,'Return Data'!$B$7:$R$2292,14,0)</f>
        <v>10.813800000000001</v>
      </c>
      <c r="O8" s="66">
        <f t="shared" ref="O8:O26" si="5">RANK(N8,N$8:N$28,0)</f>
        <v>4</v>
      </c>
      <c r="P8" s="65">
        <f>VLOOKUP($A8,'Return Data'!$B$7:$R$2292,15,0)</f>
        <v>7.8479999999999999</v>
      </c>
      <c r="Q8" s="66">
        <f t="shared" ref="Q8:Q26" si="6">RANK(P8,P$8:P$28,0)</f>
        <v>7</v>
      </c>
      <c r="R8" s="65">
        <f>VLOOKUP($A8,'Return Data'!$B$7:$R$2292,16,0)</f>
        <v>9.6509999999999998</v>
      </c>
      <c r="S8" s="67">
        <f t="shared" ref="S8:S28" si="7">RANK(R8,R$8:R$28,0)</f>
        <v>3</v>
      </c>
    </row>
    <row r="9" spans="1:20" x14ac:dyDescent="0.3">
      <c r="A9" s="63" t="s">
        <v>1984</v>
      </c>
      <c r="B9" s="64">
        <f>VLOOKUP($A9,'Return Data'!$B$7:$R$2292,3,0)</f>
        <v>44609</v>
      </c>
      <c r="C9" s="65">
        <f>VLOOKUP($A9,'Return Data'!$B$7:$R$2292,4,0)</f>
        <v>24.331900000000001</v>
      </c>
      <c r="D9" s="65">
        <f>VLOOKUP($A9,'Return Data'!$B$7:$R$2292,10,0)</f>
        <v>-3.3852000000000002</v>
      </c>
      <c r="E9" s="66">
        <f t="shared" si="0"/>
        <v>15</v>
      </c>
      <c r="F9" s="65">
        <f>VLOOKUP($A9,'Return Data'!$B$7:$R$2292,11,0)</f>
        <v>4.6619000000000002</v>
      </c>
      <c r="G9" s="66">
        <f t="shared" si="1"/>
        <v>11</v>
      </c>
      <c r="H9" s="65">
        <f>VLOOKUP($A9,'Return Data'!$B$7:$R$2292,12,0)</f>
        <v>9.5939999999999994</v>
      </c>
      <c r="I9" s="66">
        <f t="shared" si="2"/>
        <v>8</v>
      </c>
      <c r="J9" s="65">
        <f>VLOOKUP($A9,'Return Data'!$B$7:$R$2292,13,0)</f>
        <v>8.2706999999999997</v>
      </c>
      <c r="K9" s="66">
        <f t="shared" si="3"/>
        <v>9</v>
      </c>
      <c r="L9" s="65">
        <f>VLOOKUP($A9,'Return Data'!$B$7:$R$2292,17,0)</f>
        <v>10.6137</v>
      </c>
      <c r="M9" s="66">
        <f t="shared" si="4"/>
        <v>6</v>
      </c>
      <c r="N9" s="65">
        <f>VLOOKUP($A9,'Return Data'!$B$7:$R$2292,14,0)</f>
        <v>8.5225000000000009</v>
      </c>
      <c r="O9" s="66">
        <f t="shared" si="5"/>
        <v>12</v>
      </c>
      <c r="P9" s="65">
        <f>VLOOKUP($A9,'Return Data'!$B$7:$R$2292,15,0)</f>
        <v>7.6452999999999998</v>
      </c>
      <c r="Q9" s="66">
        <f t="shared" si="6"/>
        <v>9</v>
      </c>
      <c r="R9" s="65">
        <f>VLOOKUP($A9,'Return Data'!$B$7:$R$2292,16,0)</f>
        <v>7.9669999999999996</v>
      </c>
      <c r="S9" s="67">
        <f t="shared" si="7"/>
        <v>14</v>
      </c>
    </row>
    <row r="10" spans="1:20" x14ac:dyDescent="0.3">
      <c r="A10" s="63" t="s">
        <v>1595</v>
      </c>
      <c r="B10" s="64">
        <f>VLOOKUP($A10,'Return Data'!$B$7:$R$2292,3,0)</f>
        <v>44609</v>
      </c>
      <c r="C10" s="65">
        <f>VLOOKUP($A10,'Return Data'!$B$7:$R$2292,4,0)</f>
        <v>30.482600000000001</v>
      </c>
      <c r="D10" s="65">
        <f>VLOOKUP($A10,'Return Data'!$B$7:$R$2292,10,0)</f>
        <v>-4.4017999999999997</v>
      </c>
      <c r="E10" s="66">
        <f t="shared" si="0"/>
        <v>20</v>
      </c>
      <c r="F10" s="65">
        <f>VLOOKUP($A10,'Return Data'!$B$7:$R$2292,11,0)</f>
        <v>2.7164999999999999</v>
      </c>
      <c r="G10" s="66">
        <f t="shared" si="1"/>
        <v>16</v>
      </c>
      <c r="H10" s="65">
        <f>VLOOKUP($A10,'Return Data'!$B$7:$R$2292,12,0)</f>
        <v>6.0911999999999997</v>
      </c>
      <c r="I10" s="66">
        <f t="shared" si="2"/>
        <v>18</v>
      </c>
      <c r="J10" s="65">
        <f>VLOOKUP($A10,'Return Data'!$B$7:$R$2292,13,0)</f>
        <v>4.1428000000000003</v>
      </c>
      <c r="K10" s="66">
        <f t="shared" si="3"/>
        <v>19</v>
      </c>
      <c r="L10" s="65">
        <f>VLOOKUP($A10,'Return Data'!$B$7:$R$2292,17,0)</f>
        <v>7.8228</v>
      </c>
      <c r="M10" s="66">
        <f t="shared" si="4"/>
        <v>13</v>
      </c>
      <c r="N10" s="65">
        <f>VLOOKUP($A10,'Return Data'!$B$7:$R$2292,14,0)</f>
        <v>9.8564000000000007</v>
      </c>
      <c r="O10" s="66">
        <f t="shared" si="5"/>
        <v>7</v>
      </c>
      <c r="P10" s="65">
        <f>VLOOKUP($A10,'Return Data'!$B$7:$R$2292,15,0)</f>
        <v>7.9062999999999999</v>
      </c>
      <c r="Q10" s="66">
        <f t="shared" si="6"/>
        <v>6</v>
      </c>
      <c r="R10" s="65">
        <f>VLOOKUP($A10,'Return Data'!$B$7:$R$2292,16,0)</f>
        <v>6.5937999999999999</v>
      </c>
      <c r="S10" s="67">
        <f t="shared" si="7"/>
        <v>19</v>
      </c>
    </row>
    <row r="11" spans="1:20" x14ac:dyDescent="0.3">
      <c r="A11" s="63" t="s">
        <v>1596</v>
      </c>
      <c r="B11" s="64">
        <f>VLOOKUP($A11,'Return Data'!$B$7:$R$2292,3,0)</f>
        <v>44609</v>
      </c>
      <c r="C11" s="65">
        <f>VLOOKUP($A11,'Return Data'!$B$7:$R$2292,4,0)</f>
        <v>34.803800000000003</v>
      </c>
      <c r="D11" s="65">
        <f>VLOOKUP($A11,'Return Data'!$B$7:$R$2292,10,0)</f>
        <v>-2.4516</v>
      </c>
      <c r="E11" s="66">
        <f t="shared" si="0"/>
        <v>12</v>
      </c>
      <c r="F11" s="65">
        <f>VLOOKUP($A11,'Return Data'!$B$7:$R$2292,11,0)</f>
        <v>2.6528999999999998</v>
      </c>
      <c r="G11" s="66">
        <f t="shared" si="1"/>
        <v>17</v>
      </c>
      <c r="H11" s="65">
        <f>VLOOKUP($A11,'Return Data'!$B$7:$R$2292,12,0)</f>
        <v>6.0327999999999999</v>
      </c>
      <c r="I11" s="66">
        <f t="shared" si="2"/>
        <v>19</v>
      </c>
      <c r="J11" s="65">
        <f>VLOOKUP($A11,'Return Data'!$B$7:$R$2292,13,0)</f>
        <v>4.6813000000000002</v>
      </c>
      <c r="K11" s="66">
        <f t="shared" si="3"/>
        <v>18</v>
      </c>
      <c r="L11" s="65">
        <f>VLOOKUP($A11,'Return Data'!$B$7:$R$2292,17,0)</f>
        <v>6.7746000000000004</v>
      </c>
      <c r="M11" s="66">
        <f t="shared" si="4"/>
        <v>16</v>
      </c>
      <c r="N11" s="65">
        <f>VLOOKUP($A11,'Return Data'!$B$7:$R$2292,14,0)</f>
        <v>7.96</v>
      </c>
      <c r="O11" s="66">
        <f t="shared" si="5"/>
        <v>15</v>
      </c>
      <c r="P11" s="65">
        <f>VLOOKUP($A11,'Return Data'!$B$7:$R$2292,15,0)</f>
        <v>6.9911000000000003</v>
      </c>
      <c r="Q11" s="66">
        <f t="shared" si="6"/>
        <v>12</v>
      </c>
      <c r="R11" s="65">
        <f>VLOOKUP($A11,'Return Data'!$B$7:$R$2292,16,0)</f>
        <v>7.4245000000000001</v>
      </c>
      <c r="S11" s="67">
        <f t="shared" si="7"/>
        <v>16</v>
      </c>
    </row>
    <row r="12" spans="1:20" x14ac:dyDescent="0.3">
      <c r="A12" s="63" t="s">
        <v>1597</v>
      </c>
      <c r="B12" s="64">
        <f>VLOOKUP($A12,'Return Data'!$B$7:$R$2292,3,0)</f>
        <v>44609</v>
      </c>
      <c r="C12" s="65">
        <f>VLOOKUP($A12,'Return Data'!$B$7:$R$2292,4,0)</f>
        <v>22.9392</v>
      </c>
      <c r="D12" s="65">
        <f>VLOOKUP($A12,'Return Data'!$B$7:$R$2292,10,0)</f>
        <v>-3.6415000000000002</v>
      </c>
      <c r="E12" s="66">
        <f t="shared" si="0"/>
        <v>17</v>
      </c>
      <c r="F12" s="65">
        <f>VLOOKUP($A12,'Return Data'!$B$7:$R$2292,11,0)</f>
        <v>2.5745</v>
      </c>
      <c r="G12" s="66">
        <f t="shared" si="1"/>
        <v>18</v>
      </c>
      <c r="H12" s="65">
        <f>VLOOKUP($A12,'Return Data'!$B$7:$R$2292,12,0)</f>
        <v>7.9318999999999997</v>
      </c>
      <c r="I12" s="66">
        <f t="shared" si="2"/>
        <v>14</v>
      </c>
      <c r="J12" s="65">
        <f>VLOOKUP($A12,'Return Data'!$B$7:$R$2292,13,0)</f>
        <v>7.8030999999999997</v>
      </c>
      <c r="K12" s="66">
        <f t="shared" si="3"/>
        <v>11</v>
      </c>
      <c r="L12" s="65">
        <f>VLOOKUP($A12,'Return Data'!$B$7:$R$2292,17,0)</f>
        <v>8.2439</v>
      </c>
      <c r="M12" s="66">
        <f t="shared" si="4"/>
        <v>11</v>
      </c>
      <c r="N12" s="65">
        <f>VLOOKUP($A12,'Return Data'!$B$7:$R$2292,14,0)</f>
        <v>4.0620000000000003</v>
      </c>
      <c r="O12" s="66">
        <f t="shared" si="5"/>
        <v>19</v>
      </c>
      <c r="P12" s="65">
        <f>VLOOKUP($A12,'Return Data'!$B$7:$R$2292,15,0)</f>
        <v>3.9903</v>
      </c>
      <c r="Q12" s="66">
        <f t="shared" si="6"/>
        <v>19</v>
      </c>
      <c r="R12" s="65">
        <f>VLOOKUP($A12,'Return Data'!$B$7:$R$2292,16,0)</f>
        <v>6.6325000000000003</v>
      </c>
      <c r="S12" s="67">
        <f t="shared" si="7"/>
        <v>18</v>
      </c>
    </row>
    <row r="13" spans="1:20" x14ac:dyDescent="0.3">
      <c r="A13" s="63" t="s">
        <v>1598</v>
      </c>
      <c r="B13" s="64">
        <f>VLOOKUP($A13,'Return Data'!$B$7:$R$2292,3,0)</f>
        <v>44609</v>
      </c>
      <c r="C13" s="65">
        <f>VLOOKUP($A13,'Return Data'!$B$7:$R$2292,4,0)</f>
        <v>86.714691879746894</v>
      </c>
      <c r="D13" s="65">
        <f>VLOOKUP($A13,'Return Data'!$B$7:$R$2292,10,0)</f>
        <v>-2.3003</v>
      </c>
      <c r="E13" s="66">
        <f t="shared" si="0"/>
        <v>11</v>
      </c>
      <c r="F13" s="65">
        <f>VLOOKUP($A13,'Return Data'!$B$7:$R$2292,11,0)</f>
        <v>3.8935</v>
      </c>
      <c r="G13" s="66">
        <f t="shared" si="1"/>
        <v>12</v>
      </c>
      <c r="H13" s="65">
        <f>VLOOKUP($A13,'Return Data'!$B$7:$R$2292,12,0)</f>
        <v>8.5007000000000001</v>
      </c>
      <c r="I13" s="66">
        <f t="shared" si="2"/>
        <v>12</v>
      </c>
      <c r="J13" s="65">
        <f>VLOOKUP($A13,'Return Data'!$B$7:$R$2292,13,0)</f>
        <v>7.7060000000000004</v>
      </c>
      <c r="K13" s="66">
        <f t="shared" si="3"/>
        <v>12</v>
      </c>
      <c r="L13" s="65">
        <f>VLOOKUP($A13,'Return Data'!$B$7:$R$2292,17,0)</f>
        <v>10.0778</v>
      </c>
      <c r="M13" s="66">
        <f t="shared" si="4"/>
        <v>7</v>
      </c>
      <c r="N13" s="65">
        <f>VLOOKUP($A13,'Return Data'!$B$7:$R$2292,14,0)</f>
        <v>11.2029</v>
      </c>
      <c r="O13" s="66">
        <f t="shared" si="5"/>
        <v>3</v>
      </c>
      <c r="P13" s="65">
        <f>VLOOKUP($A13,'Return Data'!$B$7:$R$2292,15,0)</f>
        <v>8.7645</v>
      </c>
      <c r="Q13" s="66">
        <f t="shared" si="6"/>
        <v>3</v>
      </c>
      <c r="R13" s="65">
        <f>VLOOKUP($A13,'Return Data'!$B$7:$R$2292,16,0)</f>
        <v>8.5129999999999999</v>
      </c>
      <c r="S13" s="67">
        <f t="shared" si="7"/>
        <v>9</v>
      </c>
    </row>
    <row r="14" spans="1:20" x14ac:dyDescent="0.3">
      <c r="A14" s="63" t="s">
        <v>1599</v>
      </c>
      <c r="B14" s="64">
        <f>VLOOKUP($A14,'Return Data'!$B$7:$R$2292,3,0)</f>
        <v>44609</v>
      </c>
      <c r="C14" s="65">
        <f>VLOOKUP($A14,'Return Data'!$B$7:$R$2292,4,0)</f>
        <v>44.0152</v>
      </c>
      <c r="D14" s="65">
        <f>VLOOKUP($A14,'Return Data'!$B$7:$R$2292,10,0)</f>
        <v>3.3908</v>
      </c>
      <c r="E14" s="66">
        <f t="shared" si="0"/>
        <v>3</v>
      </c>
      <c r="F14" s="65">
        <f>VLOOKUP($A14,'Return Data'!$B$7:$R$2292,11,0)</f>
        <v>2.3771</v>
      </c>
      <c r="G14" s="66">
        <f t="shared" si="1"/>
        <v>20</v>
      </c>
      <c r="H14" s="65">
        <f>VLOOKUP($A14,'Return Data'!$B$7:$R$2292,12,0)</f>
        <v>7.1430999999999996</v>
      </c>
      <c r="I14" s="66">
        <f t="shared" si="2"/>
        <v>15</v>
      </c>
      <c r="J14" s="65">
        <f>VLOOKUP($A14,'Return Data'!$B$7:$R$2292,13,0)</f>
        <v>7.5769000000000002</v>
      </c>
      <c r="K14" s="66">
        <f t="shared" si="3"/>
        <v>13</v>
      </c>
      <c r="L14" s="65">
        <f>VLOOKUP($A14,'Return Data'!$B$7:$R$2292,17,0)</f>
        <v>7.9375999999999998</v>
      </c>
      <c r="M14" s="66">
        <f t="shared" si="4"/>
        <v>12</v>
      </c>
      <c r="N14" s="65">
        <f>VLOOKUP($A14,'Return Data'!$B$7:$R$2292,14,0)</f>
        <v>8.8909000000000002</v>
      </c>
      <c r="O14" s="66">
        <f t="shared" si="5"/>
        <v>9</v>
      </c>
      <c r="P14" s="65">
        <f>VLOOKUP($A14,'Return Data'!$B$7:$R$2292,15,0)</f>
        <v>5.6029999999999998</v>
      </c>
      <c r="Q14" s="66">
        <f t="shared" si="6"/>
        <v>17</v>
      </c>
      <c r="R14" s="65">
        <f>VLOOKUP($A14,'Return Data'!$B$7:$R$2292,16,0)</f>
        <v>8.7338000000000005</v>
      </c>
      <c r="S14" s="67">
        <f t="shared" si="7"/>
        <v>7</v>
      </c>
    </row>
    <row r="15" spans="1:20" x14ac:dyDescent="0.3">
      <c r="A15" s="63" t="s">
        <v>1600</v>
      </c>
      <c r="B15" s="64">
        <f>VLOOKUP($A15,'Return Data'!$B$7:$R$2292,3,0)</f>
        <v>44609</v>
      </c>
      <c r="C15" s="65">
        <f>VLOOKUP($A15,'Return Data'!$B$7:$R$2292,4,0)</f>
        <v>67.943799999999996</v>
      </c>
      <c r="D15" s="65">
        <f>VLOOKUP($A15,'Return Data'!$B$7:$R$2292,10,0)</f>
        <v>-3.0076000000000001</v>
      </c>
      <c r="E15" s="66">
        <f t="shared" si="0"/>
        <v>14</v>
      </c>
      <c r="F15" s="65">
        <f>VLOOKUP($A15,'Return Data'!$B$7:$R$2292,11,0)</f>
        <v>3.2511999999999999</v>
      </c>
      <c r="G15" s="66">
        <f t="shared" si="1"/>
        <v>14</v>
      </c>
      <c r="H15" s="65">
        <f>VLOOKUP($A15,'Return Data'!$B$7:$R$2292,12,0)</f>
        <v>5.7710999999999997</v>
      </c>
      <c r="I15" s="66">
        <f t="shared" si="2"/>
        <v>20</v>
      </c>
      <c r="J15" s="65">
        <f>VLOOKUP($A15,'Return Data'!$B$7:$R$2292,13,0)</f>
        <v>5.6872999999999996</v>
      </c>
      <c r="K15" s="66">
        <f t="shared" si="3"/>
        <v>16</v>
      </c>
      <c r="L15" s="65">
        <f>VLOOKUP($A15,'Return Data'!$B$7:$R$2292,17,0)</f>
        <v>6.2706</v>
      </c>
      <c r="M15" s="66">
        <f t="shared" si="4"/>
        <v>17</v>
      </c>
      <c r="N15" s="65">
        <f>VLOOKUP($A15,'Return Data'!$B$7:$R$2292,14,0)</f>
        <v>7.9836</v>
      </c>
      <c r="O15" s="66">
        <f t="shared" si="5"/>
        <v>14</v>
      </c>
      <c r="P15" s="65">
        <f>VLOOKUP($A15,'Return Data'!$B$7:$R$2292,15,0)</f>
        <v>6.6336000000000004</v>
      </c>
      <c r="Q15" s="66">
        <f t="shared" si="6"/>
        <v>13</v>
      </c>
      <c r="R15" s="65">
        <f>VLOOKUP($A15,'Return Data'!$B$7:$R$2292,16,0)</f>
        <v>9.3655000000000008</v>
      </c>
      <c r="S15" s="67">
        <f t="shared" si="7"/>
        <v>5</v>
      </c>
    </row>
    <row r="16" spans="1:20" x14ac:dyDescent="0.3">
      <c r="A16" s="63" t="s">
        <v>1602</v>
      </c>
      <c r="B16" s="64">
        <f>VLOOKUP($A16,'Return Data'!$B$7:$R$2292,3,0)</f>
        <v>44609</v>
      </c>
      <c r="C16" s="65">
        <f>VLOOKUP($A16,'Return Data'!$B$7:$R$2292,4,0)</f>
        <v>59.673099999999998</v>
      </c>
      <c r="D16" s="65">
        <f>VLOOKUP($A16,'Return Data'!$B$7:$R$2292,10,0)</f>
        <v>-0.88229999999999997</v>
      </c>
      <c r="E16" s="66">
        <f t="shared" si="0"/>
        <v>7</v>
      </c>
      <c r="F16" s="65">
        <f>VLOOKUP($A16,'Return Data'!$B$7:$R$2292,11,0)</f>
        <v>7.1646000000000001</v>
      </c>
      <c r="G16" s="66">
        <f t="shared" si="1"/>
        <v>8</v>
      </c>
      <c r="H16" s="65">
        <f>VLOOKUP($A16,'Return Data'!$B$7:$R$2292,12,0)</f>
        <v>10.699400000000001</v>
      </c>
      <c r="I16" s="66">
        <f t="shared" si="2"/>
        <v>6</v>
      </c>
      <c r="J16" s="65">
        <f>VLOOKUP($A16,'Return Data'!$B$7:$R$2292,13,0)</f>
        <v>10.702999999999999</v>
      </c>
      <c r="K16" s="66">
        <f t="shared" si="3"/>
        <v>5</v>
      </c>
      <c r="L16" s="65">
        <f>VLOOKUP($A16,'Return Data'!$B$7:$R$2292,17,0)</f>
        <v>11.366</v>
      </c>
      <c r="M16" s="66">
        <f t="shared" si="4"/>
        <v>5</v>
      </c>
      <c r="N16" s="65">
        <f>VLOOKUP($A16,'Return Data'!$B$7:$R$2292,14,0)</f>
        <v>10.782400000000001</v>
      </c>
      <c r="O16" s="66">
        <f t="shared" si="5"/>
        <v>5</v>
      </c>
      <c r="P16" s="65">
        <f>VLOOKUP($A16,'Return Data'!$B$7:$R$2292,15,0)</f>
        <v>8.0272000000000006</v>
      </c>
      <c r="Q16" s="66">
        <f t="shared" si="6"/>
        <v>5</v>
      </c>
      <c r="R16" s="65">
        <f>VLOOKUP($A16,'Return Data'!$B$7:$R$2292,16,0)</f>
        <v>10.3371</v>
      </c>
      <c r="S16" s="67">
        <f t="shared" si="7"/>
        <v>1</v>
      </c>
    </row>
    <row r="17" spans="1:19" x14ac:dyDescent="0.3">
      <c r="A17" s="63" t="s">
        <v>1603</v>
      </c>
      <c r="B17" s="64">
        <f>VLOOKUP($A17,'Return Data'!$B$7:$R$2292,3,0)</f>
        <v>44609</v>
      </c>
      <c r="C17" s="65">
        <f>VLOOKUP($A17,'Return Data'!$B$7:$R$2292,4,0)</f>
        <v>46.2759</v>
      </c>
      <c r="D17" s="65">
        <f>VLOOKUP($A17,'Return Data'!$B$7:$R$2292,10,0)</f>
        <v>-1.3943000000000001</v>
      </c>
      <c r="E17" s="66">
        <f t="shared" si="0"/>
        <v>9</v>
      </c>
      <c r="F17" s="65">
        <f>VLOOKUP($A17,'Return Data'!$B$7:$R$2292,11,0)</f>
        <v>5.7454999999999998</v>
      </c>
      <c r="G17" s="66">
        <f t="shared" si="1"/>
        <v>10</v>
      </c>
      <c r="H17" s="65">
        <f>VLOOKUP($A17,'Return Data'!$B$7:$R$2292,12,0)</f>
        <v>9.0876999999999999</v>
      </c>
      <c r="I17" s="66">
        <f t="shared" si="2"/>
        <v>10</v>
      </c>
      <c r="J17" s="65">
        <f>VLOOKUP($A17,'Return Data'!$B$7:$R$2292,13,0)</f>
        <v>7.0753000000000004</v>
      </c>
      <c r="K17" s="66">
        <f t="shared" si="3"/>
        <v>14</v>
      </c>
      <c r="L17" s="65">
        <f>VLOOKUP($A17,'Return Data'!$B$7:$R$2292,17,0)</f>
        <v>8.4492999999999991</v>
      </c>
      <c r="M17" s="66">
        <f t="shared" si="4"/>
        <v>10</v>
      </c>
      <c r="N17" s="65">
        <f>VLOOKUP($A17,'Return Data'!$B$7:$R$2292,14,0)</f>
        <v>9.7748000000000008</v>
      </c>
      <c r="O17" s="66">
        <f t="shared" si="5"/>
        <v>8</v>
      </c>
      <c r="P17" s="65">
        <f>VLOOKUP($A17,'Return Data'!$B$7:$R$2292,15,0)</f>
        <v>6.9920999999999998</v>
      </c>
      <c r="Q17" s="66">
        <f t="shared" si="6"/>
        <v>11</v>
      </c>
      <c r="R17" s="65">
        <f>VLOOKUP($A17,'Return Data'!$B$7:$R$2292,16,0)</f>
        <v>8.8867999999999991</v>
      </c>
      <c r="S17" s="67">
        <f t="shared" si="7"/>
        <v>6</v>
      </c>
    </row>
    <row r="18" spans="1:19" x14ac:dyDescent="0.3">
      <c r="A18" s="63" t="s">
        <v>1604</v>
      </c>
      <c r="B18" s="64">
        <f>VLOOKUP($A18,'Return Data'!$B$7:$R$2292,3,0)</f>
        <v>44609</v>
      </c>
      <c r="C18" s="65">
        <f>VLOOKUP($A18,'Return Data'!$B$7:$R$2292,4,0)</f>
        <v>55.588500000000003</v>
      </c>
      <c r="D18" s="65">
        <f>VLOOKUP($A18,'Return Data'!$B$7:$R$2292,10,0)</f>
        <v>0.85619999999999996</v>
      </c>
      <c r="E18" s="66">
        <f t="shared" si="0"/>
        <v>4</v>
      </c>
      <c r="F18" s="65">
        <f>VLOOKUP($A18,'Return Data'!$B$7:$R$2292,11,0)</f>
        <v>8.1437000000000008</v>
      </c>
      <c r="G18" s="66">
        <f t="shared" si="1"/>
        <v>6</v>
      </c>
      <c r="H18" s="65">
        <f>VLOOKUP($A18,'Return Data'!$B$7:$R$2292,12,0)</f>
        <v>9.9086999999999996</v>
      </c>
      <c r="I18" s="66">
        <f t="shared" si="2"/>
        <v>7</v>
      </c>
      <c r="J18" s="65">
        <f>VLOOKUP($A18,'Return Data'!$B$7:$R$2292,13,0)</f>
        <v>8.3411000000000008</v>
      </c>
      <c r="K18" s="66">
        <f t="shared" si="3"/>
        <v>8</v>
      </c>
      <c r="L18" s="65">
        <f>VLOOKUP($A18,'Return Data'!$B$7:$R$2292,17,0)</f>
        <v>9.8241999999999994</v>
      </c>
      <c r="M18" s="66">
        <f t="shared" si="4"/>
        <v>8</v>
      </c>
      <c r="N18" s="65">
        <f>VLOOKUP($A18,'Return Data'!$B$7:$R$2292,14,0)</f>
        <v>10.2927</v>
      </c>
      <c r="O18" s="66">
        <f t="shared" si="5"/>
        <v>6</v>
      </c>
      <c r="P18" s="65">
        <f>VLOOKUP($A18,'Return Data'!$B$7:$R$2292,15,0)</f>
        <v>9.2236999999999991</v>
      </c>
      <c r="Q18" s="66">
        <f t="shared" si="6"/>
        <v>2</v>
      </c>
      <c r="R18" s="65">
        <f>VLOOKUP($A18,'Return Data'!$B$7:$R$2292,16,0)</f>
        <v>10.058199999999999</v>
      </c>
      <c r="S18" s="67">
        <f t="shared" si="7"/>
        <v>2</v>
      </c>
    </row>
    <row r="19" spans="1:19" x14ac:dyDescent="0.3">
      <c r="A19" s="63" t="s">
        <v>1605</v>
      </c>
      <c r="B19" s="64">
        <f>VLOOKUP($A19,'Return Data'!$B$7:$R$2292,3,0)</f>
        <v>44609</v>
      </c>
      <c r="C19" s="65">
        <f>VLOOKUP($A19,'Return Data'!$B$7:$R$2292,4,0)</f>
        <v>26.0518</v>
      </c>
      <c r="D19" s="65">
        <f>VLOOKUP($A19,'Return Data'!$B$7:$R$2292,10,0)</f>
        <v>-1.8885000000000001</v>
      </c>
      <c r="E19" s="66">
        <f t="shared" si="0"/>
        <v>10</v>
      </c>
      <c r="F19" s="65">
        <f>VLOOKUP($A19,'Return Data'!$B$7:$R$2292,11,0)</f>
        <v>3.4394</v>
      </c>
      <c r="G19" s="66">
        <f t="shared" si="1"/>
        <v>13</v>
      </c>
      <c r="H19" s="65">
        <f>VLOOKUP($A19,'Return Data'!$B$7:$R$2292,12,0)</f>
        <v>6.7553999999999998</v>
      </c>
      <c r="I19" s="66">
        <f t="shared" si="2"/>
        <v>16</v>
      </c>
      <c r="J19" s="65">
        <f>VLOOKUP($A19,'Return Data'!$B$7:$R$2292,13,0)</f>
        <v>4.8720999999999997</v>
      </c>
      <c r="K19" s="66">
        <f t="shared" si="3"/>
        <v>17</v>
      </c>
      <c r="L19" s="65">
        <f>VLOOKUP($A19,'Return Data'!$B$7:$R$2292,17,0)</f>
        <v>6.2521000000000004</v>
      </c>
      <c r="M19" s="66">
        <f t="shared" si="4"/>
        <v>18</v>
      </c>
      <c r="N19" s="65">
        <f>VLOOKUP($A19,'Return Data'!$B$7:$R$2292,14,0)</f>
        <v>7.5438999999999998</v>
      </c>
      <c r="O19" s="66">
        <f t="shared" si="5"/>
        <v>17</v>
      </c>
      <c r="P19" s="65">
        <f>VLOOKUP($A19,'Return Data'!$B$7:$R$2292,15,0)</f>
        <v>6.3516000000000004</v>
      </c>
      <c r="Q19" s="66">
        <f t="shared" si="6"/>
        <v>15</v>
      </c>
      <c r="R19" s="65">
        <f>VLOOKUP($A19,'Return Data'!$B$7:$R$2292,16,0)</f>
        <v>8.3160000000000007</v>
      </c>
      <c r="S19" s="67">
        <f t="shared" si="7"/>
        <v>11</v>
      </c>
    </row>
    <row r="20" spans="1:19" x14ac:dyDescent="0.3">
      <c r="A20" s="63" t="s">
        <v>1607</v>
      </c>
      <c r="B20" s="64">
        <f>VLOOKUP($A20,'Return Data'!$B$7:$R$2292,3,0)</f>
        <v>44609</v>
      </c>
      <c r="C20" s="65">
        <f>VLOOKUP($A20,'Return Data'!$B$7:$R$2292,4,0)</f>
        <v>42.8386</v>
      </c>
      <c r="D20" s="65">
        <f>VLOOKUP($A20,'Return Data'!$B$7:$R$2292,10,0)</f>
        <v>-3.7328999999999999</v>
      </c>
      <c r="E20" s="66">
        <f t="shared" si="0"/>
        <v>18</v>
      </c>
      <c r="F20" s="65">
        <f>VLOOKUP($A20,'Return Data'!$B$7:$R$2292,11,0)</f>
        <v>8.5907999999999998</v>
      </c>
      <c r="G20" s="66">
        <f t="shared" si="1"/>
        <v>5</v>
      </c>
      <c r="H20" s="65">
        <f>VLOOKUP($A20,'Return Data'!$B$7:$R$2292,12,0)</f>
        <v>11.2921</v>
      </c>
      <c r="I20" s="66">
        <f t="shared" si="2"/>
        <v>5</v>
      </c>
      <c r="J20" s="65">
        <f>VLOOKUP($A20,'Return Data'!$B$7:$R$2292,13,0)</f>
        <v>10.4529</v>
      </c>
      <c r="K20" s="66">
        <f t="shared" si="3"/>
        <v>6</v>
      </c>
      <c r="L20" s="65">
        <f>VLOOKUP($A20,'Return Data'!$B$7:$R$2292,17,0)</f>
        <v>12.5479</v>
      </c>
      <c r="M20" s="66">
        <f t="shared" si="4"/>
        <v>2</v>
      </c>
      <c r="N20" s="65">
        <f>VLOOKUP($A20,'Return Data'!$B$7:$R$2292,14,0)</f>
        <v>12.9602</v>
      </c>
      <c r="O20" s="66">
        <f t="shared" si="5"/>
        <v>1</v>
      </c>
      <c r="P20" s="65">
        <f>VLOOKUP($A20,'Return Data'!$B$7:$R$2292,15,0)</f>
        <v>9.2719000000000005</v>
      </c>
      <c r="Q20" s="66">
        <f t="shared" si="6"/>
        <v>1</v>
      </c>
      <c r="R20" s="65">
        <f>VLOOKUP($A20,'Return Data'!$B$7:$R$2292,16,0)</f>
        <v>8.3102</v>
      </c>
      <c r="S20" s="67">
        <f t="shared" si="7"/>
        <v>12</v>
      </c>
    </row>
    <row r="21" spans="1:19" x14ac:dyDescent="0.3">
      <c r="A21" s="63" t="s">
        <v>1608</v>
      </c>
      <c r="B21" s="64">
        <f>VLOOKUP($A21,'Return Data'!$B$7:$R$2292,3,0)</f>
        <v>44609</v>
      </c>
      <c r="C21" s="65">
        <f>VLOOKUP($A21,'Return Data'!$B$7:$R$2292,4,0)</f>
        <v>43.419699999999999</v>
      </c>
      <c r="D21" s="65">
        <f>VLOOKUP($A21,'Return Data'!$B$7:$R$2292,10,0)</f>
        <v>-1.0844</v>
      </c>
      <c r="E21" s="66">
        <f t="shared" si="0"/>
        <v>8</v>
      </c>
      <c r="F21" s="65">
        <f>VLOOKUP($A21,'Return Data'!$B$7:$R$2292,11,0)</f>
        <v>5.9610000000000003</v>
      </c>
      <c r="G21" s="66">
        <f t="shared" si="1"/>
        <v>9</v>
      </c>
      <c r="H21" s="65">
        <f>VLOOKUP($A21,'Return Data'!$B$7:$R$2292,12,0)</f>
        <v>9.0039999999999996</v>
      </c>
      <c r="I21" s="66">
        <f t="shared" si="2"/>
        <v>11</v>
      </c>
      <c r="J21" s="65">
        <f>VLOOKUP($A21,'Return Data'!$B$7:$R$2292,13,0)</f>
        <v>7.8682999999999996</v>
      </c>
      <c r="K21" s="66">
        <f t="shared" si="3"/>
        <v>10</v>
      </c>
      <c r="L21" s="65">
        <f>VLOOKUP($A21,'Return Data'!$B$7:$R$2292,17,0)</f>
        <v>7.8121999999999998</v>
      </c>
      <c r="M21" s="66">
        <f t="shared" si="4"/>
        <v>14</v>
      </c>
      <c r="N21" s="65">
        <f>VLOOKUP($A21,'Return Data'!$B$7:$R$2292,14,0)</f>
        <v>8.7215000000000007</v>
      </c>
      <c r="O21" s="66">
        <f t="shared" si="5"/>
        <v>10</v>
      </c>
      <c r="P21" s="65">
        <f>VLOOKUP($A21,'Return Data'!$B$7:$R$2292,15,0)</f>
        <v>7.0469999999999997</v>
      </c>
      <c r="Q21" s="66">
        <f t="shared" si="6"/>
        <v>10</v>
      </c>
      <c r="R21" s="65">
        <f>VLOOKUP($A21,'Return Data'!$B$7:$R$2292,16,0)</f>
        <v>6.0560999999999998</v>
      </c>
      <c r="S21" s="67">
        <f t="shared" si="7"/>
        <v>20</v>
      </c>
    </row>
    <row r="22" spans="1:19" x14ac:dyDescent="0.3">
      <c r="A22" s="63" t="s">
        <v>1609</v>
      </c>
      <c r="B22" s="64">
        <f>VLOOKUP($A22,'Return Data'!$B$7:$R$2292,3,0)</f>
        <v>44609</v>
      </c>
      <c r="C22" s="65">
        <f>VLOOKUP($A22,'Return Data'!$B$7:$R$2292,4,0)</f>
        <v>67.313100000000006</v>
      </c>
      <c r="D22" s="65">
        <f>VLOOKUP($A22,'Return Data'!$B$7:$R$2292,10,0)</f>
        <v>-3.8938000000000001</v>
      </c>
      <c r="E22" s="66">
        <f t="shared" si="0"/>
        <v>19</v>
      </c>
      <c r="F22" s="65">
        <f>VLOOKUP($A22,'Return Data'!$B$7:$R$2292,11,0)</f>
        <v>2.5293999999999999</v>
      </c>
      <c r="G22" s="66">
        <f t="shared" si="1"/>
        <v>19</v>
      </c>
      <c r="H22" s="65">
        <f>VLOOKUP($A22,'Return Data'!$B$7:$R$2292,12,0)</f>
        <v>8.1105999999999998</v>
      </c>
      <c r="I22" s="66">
        <f t="shared" si="2"/>
        <v>13</v>
      </c>
      <c r="J22" s="65">
        <f>VLOOKUP($A22,'Return Data'!$B$7:$R$2292,13,0)</f>
        <v>6.1315999999999997</v>
      </c>
      <c r="K22" s="66">
        <f t="shared" si="3"/>
        <v>15</v>
      </c>
      <c r="L22" s="65">
        <f>VLOOKUP($A22,'Return Data'!$B$7:$R$2292,17,0)</f>
        <v>6.8883999999999999</v>
      </c>
      <c r="M22" s="66">
        <f t="shared" si="4"/>
        <v>15</v>
      </c>
      <c r="N22" s="65">
        <f>VLOOKUP($A22,'Return Data'!$B$7:$R$2292,14,0)</f>
        <v>8.2591000000000001</v>
      </c>
      <c r="O22" s="66">
        <f t="shared" si="5"/>
        <v>13</v>
      </c>
      <c r="P22" s="65">
        <f>VLOOKUP($A22,'Return Data'!$B$7:$R$2292,15,0)</f>
        <v>6.5389999999999997</v>
      </c>
      <c r="Q22" s="66">
        <f t="shared" si="6"/>
        <v>14</v>
      </c>
      <c r="R22" s="65">
        <f>VLOOKUP($A22,'Return Data'!$B$7:$R$2292,16,0)</f>
        <v>8.3055000000000003</v>
      </c>
      <c r="S22" s="67">
        <f t="shared" si="7"/>
        <v>13</v>
      </c>
    </row>
    <row r="23" spans="1:19" x14ac:dyDescent="0.3">
      <c r="A23" s="63" t="s">
        <v>1959</v>
      </c>
      <c r="B23" s="64">
        <f>VLOOKUP($A23,'Return Data'!$B$7:$R$2292,3,0)</f>
        <v>44609</v>
      </c>
      <c r="C23" s="65">
        <f>VLOOKUP($A23,'Return Data'!$B$7:$R$2292,4,0)</f>
        <v>22.171700000000001</v>
      </c>
      <c r="D23" s="65">
        <f>VLOOKUP($A23,'Return Data'!$B$7:$R$2292,10,0)</f>
        <v>-0.1234</v>
      </c>
      <c r="E23" s="66">
        <f t="shared" si="0"/>
        <v>6</v>
      </c>
      <c r="F23" s="65">
        <f>VLOOKUP($A23,'Return Data'!$B$7:$R$2292,11,0)</f>
        <v>3.2048000000000001</v>
      </c>
      <c r="G23" s="66">
        <f t="shared" si="1"/>
        <v>15</v>
      </c>
      <c r="H23" s="65">
        <f>VLOOKUP($A23,'Return Data'!$B$7:$R$2292,12,0)</f>
        <v>6.3406000000000002</v>
      </c>
      <c r="I23" s="66">
        <f t="shared" si="2"/>
        <v>17</v>
      </c>
      <c r="J23" s="65">
        <f>VLOOKUP($A23,'Return Data'!$B$7:$R$2292,13,0)</f>
        <v>3.4041000000000001</v>
      </c>
      <c r="K23" s="66">
        <f t="shared" si="3"/>
        <v>20</v>
      </c>
      <c r="L23" s="65">
        <f>VLOOKUP($A23,'Return Data'!$B$7:$R$2292,17,0)</f>
        <v>5.1618000000000004</v>
      </c>
      <c r="M23" s="66">
        <f t="shared" si="4"/>
        <v>19</v>
      </c>
      <c r="N23" s="65">
        <f>VLOOKUP($A23,'Return Data'!$B$7:$R$2292,14,0)</f>
        <v>6.1830999999999996</v>
      </c>
      <c r="O23" s="66">
        <f t="shared" si="5"/>
        <v>18</v>
      </c>
      <c r="P23" s="65">
        <f>VLOOKUP($A23,'Return Data'!$B$7:$R$2292,15,0)</f>
        <v>5.4314</v>
      </c>
      <c r="Q23" s="66">
        <f t="shared" si="6"/>
        <v>18</v>
      </c>
      <c r="R23" s="65">
        <f>VLOOKUP($A23,'Return Data'!$B$7:$R$2292,16,0)</f>
        <v>7.1277999999999997</v>
      </c>
      <c r="S23" s="67">
        <f t="shared" si="7"/>
        <v>17</v>
      </c>
    </row>
    <row r="24" spans="1:19" x14ac:dyDescent="0.3">
      <c r="A24" s="63" t="s">
        <v>1610</v>
      </c>
      <c r="B24" s="64">
        <f>VLOOKUP($A24,'Return Data'!$B$7:$R$2292,3,0)</f>
        <v>44609</v>
      </c>
      <c r="C24" s="65">
        <f>VLOOKUP($A24,'Return Data'!$B$7:$R$2292,4,0)</f>
        <v>44.452199999999998</v>
      </c>
      <c r="D24" s="65">
        <f>VLOOKUP($A24,'Return Data'!$B$7:$R$2292,10,0)</f>
        <v>4.5425000000000004</v>
      </c>
      <c r="E24" s="66">
        <f t="shared" si="0"/>
        <v>2</v>
      </c>
      <c r="F24" s="65">
        <f>VLOOKUP($A24,'Return Data'!$B$7:$R$2292,11,0)</f>
        <v>7.6277999999999997</v>
      </c>
      <c r="G24" s="66">
        <f t="shared" si="1"/>
        <v>7</v>
      </c>
      <c r="H24" s="65">
        <f>VLOOKUP($A24,'Return Data'!$B$7:$R$2292,12,0)</f>
        <v>9.3782999999999994</v>
      </c>
      <c r="I24" s="66">
        <f t="shared" si="2"/>
        <v>9</v>
      </c>
      <c r="J24" s="65">
        <f>VLOOKUP($A24,'Return Data'!$B$7:$R$2292,13,0)</f>
        <v>9.3768999999999991</v>
      </c>
      <c r="K24" s="66">
        <f t="shared" si="3"/>
        <v>7</v>
      </c>
      <c r="L24" s="65">
        <f>VLOOKUP($A24,'Return Data'!$B$7:$R$2292,17,0)</f>
        <v>4.1828000000000003</v>
      </c>
      <c r="M24" s="66">
        <f t="shared" si="4"/>
        <v>20</v>
      </c>
      <c r="N24" s="65">
        <f>VLOOKUP($A24,'Return Data'!$B$7:$R$2292,14,0)</f>
        <v>1.1639999999999999</v>
      </c>
      <c r="O24" s="66">
        <f t="shared" si="5"/>
        <v>20</v>
      </c>
      <c r="P24" s="65">
        <f>VLOOKUP($A24,'Return Data'!$B$7:$R$2292,15,0)</f>
        <v>3.2187999999999999</v>
      </c>
      <c r="Q24" s="66">
        <f t="shared" si="6"/>
        <v>20</v>
      </c>
      <c r="R24" s="65">
        <f>VLOOKUP($A24,'Return Data'!$B$7:$R$2292,16,0)</f>
        <v>8.5853000000000002</v>
      </c>
      <c r="S24" s="67">
        <f t="shared" si="7"/>
        <v>8</v>
      </c>
    </row>
    <row r="25" spans="1:19" x14ac:dyDescent="0.3">
      <c r="A25" s="63" t="s">
        <v>1998</v>
      </c>
      <c r="B25" s="64">
        <f>VLOOKUP($A25,'Return Data'!$B$7:$R$2292,3,0)</f>
        <v>44609</v>
      </c>
      <c r="C25" s="65">
        <f>VLOOKUP($A25,'Return Data'!$B$7:$R$2292,4,0)</f>
        <v>53.301499999999997</v>
      </c>
      <c r="D25" s="65">
        <f>VLOOKUP($A25,'Return Data'!$B$7:$R$2292,10,0)</f>
        <v>-3.5065</v>
      </c>
      <c r="E25" s="66">
        <f t="shared" si="0"/>
        <v>16</v>
      </c>
      <c r="F25" s="65">
        <f>VLOOKUP($A25,'Return Data'!$B$7:$R$2292,11,0)</f>
        <v>10.0311</v>
      </c>
      <c r="G25" s="66">
        <f t="shared" si="1"/>
        <v>4</v>
      </c>
      <c r="H25" s="65">
        <f>VLOOKUP($A25,'Return Data'!$B$7:$R$2292,12,0)</f>
        <v>12.6988</v>
      </c>
      <c r="I25" s="66">
        <f t="shared" si="2"/>
        <v>4</v>
      </c>
      <c r="J25" s="65">
        <f>VLOOKUP($A25,'Return Data'!$B$7:$R$2292,13,0)</f>
        <v>10.860900000000001</v>
      </c>
      <c r="K25" s="66">
        <f t="shared" si="3"/>
        <v>4</v>
      </c>
      <c r="L25" s="65">
        <f>VLOOKUP($A25,'Return Data'!$B$7:$R$2292,17,0)</f>
        <v>12.2567</v>
      </c>
      <c r="M25" s="66">
        <f t="shared" si="4"/>
        <v>3</v>
      </c>
      <c r="N25" s="65">
        <f>VLOOKUP($A25,'Return Data'!$B$7:$R$2292,14,0)</f>
        <v>11.8026</v>
      </c>
      <c r="O25" s="66">
        <f t="shared" si="5"/>
        <v>2</v>
      </c>
      <c r="P25" s="65">
        <f>VLOOKUP($A25,'Return Data'!$B$7:$R$2292,15,0)</f>
        <v>8.2561</v>
      </c>
      <c r="Q25" s="66">
        <f t="shared" si="6"/>
        <v>4</v>
      </c>
      <c r="R25" s="65">
        <f>VLOOKUP($A25,'Return Data'!$B$7:$R$2292,16,0)</f>
        <v>8.3272999999999993</v>
      </c>
      <c r="S25" s="67">
        <f t="shared" si="7"/>
        <v>10</v>
      </c>
    </row>
    <row r="26" spans="1:19" x14ac:dyDescent="0.3">
      <c r="A26" s="63" t="s">
        <v>1612</v>
      </c>
      <c r="B26" s="64">
        <f>VLOOKUP($A26,'Return Data'!$B$7:$R$2292,3,0)</f>
        <v>44609</v>
      </c>
      <c r="C26" s="65">
        <f>VLOOKUP($A26,'Return Data'!$B$7:$R$2292,4,0)</f>
        <v>23.625499999999999</v>
      </c>
      <c r="D26" s="65">
        <f>VLOOKUP($A26,'Return Data'!$B$7:$R$2292,10,0)</f>
        <v>-2.7631999999999999</v>
      </c>
      <c r="E26" s="66">
        <f t="shared" si="0"/>
        <v>13</v>
      </c>
      <c r="F26" s="65">
        <f>VLOOKUP($A26,'Return Data'!$B$7:$R$2292,11,0)</f>
        <v>14.976800000000001</v>
      </c>
      <c r="G26" s="66">
        <f t="shared" si="1"/>
        <v>1</v>
      </c>
      <c r="H26" s="65">
        <f>VLOOKUP($A26,'Return Data'!$B$7:$R$2292,12,0)</f>
        <v>14.6799</v>
      </c>
      <c r="I26" s="66">
        <f t="shared" si="2"/>
        <v>1</v>
      </c>
      <c r="J26" s="65">
        <f>VLOOKUP($A26,'Return Data'!$B$7:$R$2292,13,0)</f>
        <v>11.507300000000001</v>
      </c>
      <c r="K26" s="66">
        <f t="shared" si="3"/>
        <v>2</v>
      </c>
      <c r="L26" s="65">
        <f>VLOOKUP($A26,'Return Data'!$B$7:$R$2292,17,0)</f>
        <v>9.6747999999999994</v>
      </c>
      <c r="M26" s="66">
        <f t="shared" si="4"/>
        <v>9</v>
      </c>
      <c r="N26" s="65">
        <f>VLOOKUP($A26,'Return Data'!$B$7:$R$2292,14,0)</f>
        <v>7.5903999999999998</v>
      </c>
      <c r="O26" s="66">
        <f t="shared" si="5"/>
        <v>16</v>
      </c>
      <c r="P26" s="65">
        <f>VLOOKUP($A26,'Return Data'!$B$7:$R$2292,15,0)</f>
        <v>6.0704000000000002</v>
      </c>
      <c r="Q26" s="66">
        <f t="shared" si="6"/>
        <v>16</v>
      </c>
      <c r="R26" s="65">
        <f>VLOOKUP($A26,'Return Data'!$B$7:$R$2292,16,0)</f>
        <v>7.4555999999999996</v>
      </c>
      <c r="S26" s="67">
        <f t="shared" si="7"/>
        <v>15</v>
      </c>
    </row>
    <row r="27" spans="1:19" x14ac:dyDescent="0.3">
      <c r="A27" s="63" t="s">
        <v>1613</v>
      </c>
      <c r="B27" s="64">
        <f>VLOOKUP($A27,'Return Data'!$B$7:$R$2292,3,0)</f>
        <v>0</v>
      </c>
      <c r="C27" s="65">
        <f>VLOOKUP($A27,'Return Data'!$B$7:$R$2292,4,0)</f>
        <v>0</v>
      </c>
      <c r="D27" s="65">
        <f>VLOOKUP($A27,'Return Data'!$B$7:$R$2292,10,0)</f>
        <v>0</v>
      </c>
      <c r="E27" s="66">
        <f t="shared" si="0"/>
        <v>5</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1614</v>
      </c>
      <c r="B28" s="64">
        <f>VLOOKUP($A28,'Return Data'!$B$7:$R$2292,3,0)</f>
        <v>44609</v>
      </c>
      <c r="C28" s="65">
        <f>VLOOKUP($A28,'Return Data'!$B$7:$R$2292,4,0)</f>
        <v>51.741100000000003</v>
      </c>
      <c r="D28" s="65">
        <f>VLOOKUP($A28,'Return Data'!$B$7:$R$2292,10,0)</f>
        <v>-4.8571</v>
      </c>
      <c r="E28" s="66">
        <f t="shared" si="0"/>
        <v>21</v>
      </c>
      <c r="F28" s="65">
        <f>VLOOKUP($A28,'Return Data'!$B$7:$R$2292,11,0)</f>
        <v>11.1594</v>
      </c>
      <c r="G28" s="66">
        <f t="shared" si="1"/>
        <v>2</v>
      </c>
      <c r="H28" s="65">
        <f>VLOOKUP($A28,'Return Data'!$B$7:$R$2292,12,0)</f>
        <v>14.325699999999999</v>
      </c>
      <c r="I28" s="66">
        <f t="shared" si="2"/>
        <v>2</v>
      </c>
      <c r="J28" s="65">
        <f>VLOOKUP($A28,'Return Data'!$B$7:$R$2292,13,0)</f>
        <v>11.5769</v>
      </c>
      <c r="K28" s="66">
        <f t="shared" si="3"/>
        <v>1</v>
      </c>
      <c r="L28" s="65">
        <f>VLOOKUP($A28,'Return Data'!$B$7:$R$2292,17,0)</f>
        <v>12.977</v>
      </c>
      <c r="M28" s="66">
        <f>RANK(L28,L$8:L$28,0)</f>
        <v>1</v>
      </c>
      <c r="N28" s="65">
        <f>VLOOKUP($A28,'Return Data'!$B$7:$R$2292,14,0)</f>
        <v>8.6219000000000001</v>
      </c>
      <c r="O28" s="66">
        <f>RANK(N28,N$8:N$28,0)</f>
        <v>11</v>
      </c>
      <c r="P28" s="65">
        <f>VLOOKUP($A28,'Return Data'!$B$7:$R$2292,15,0)</f>
        <v>7.7392000000000003</v>
      </c>
      <c r="Q28" s="66">
        <f>RANK(P28,P$8:P$28,0)</f>
        <v>8</v>
      </c>
      <c r="R28" s="65">
        <f>VLOOKUP($A28,'Return Data'!$B$7:$R$2292,16,0)</f>
        <v>9.4589999999999996</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-1.2990857142857142</v>
      </c>
      <c r="E30" s="74"/>
      <c r="F30" s="75">
        <f>AVERAGE(F8:F28)</f>
        <v>5.7991809523809517</v>
      </c>
      <c r="G30" s="74"/>
      <c r="H30" s="75">
        <f>AVERAGE(H8:H28)</f>
        <v>8.9153142857142846</v>
      </c>
      <c r="I30" s="74"/>
      <c r="J30" s="75">
        <f>AVERAGE(J8:J28)</f>
        <v>7.5945285714285724</v>
      </c>
      <c r="K30" s="74"/>
      <c r="L30" s="75">
        <f>AVERAGE(L8:L28)</f>
        <v>8.8691200000000006</v>
      </c>
      <c r="M30" s="74"/>
      <c r="N30" s="75">
        <f>AVERAGE(N8:N28)</f>
        <v>8.6494349999999987</v>
      </c>
      <c r="O30" s="74"/>
      <c r="P30" s="75">
        <f>AVERAGE(P8:P28)</f>
        <v>6.977525</v>
      </c>
      <c r="Q30" s="74"/>
      <c r="R30" s="75">
        <f>AVERAGE(R8:R28)</f>
        <v>7.9098095238095238</v>
      </c>
      <c r="S30" s="76"/>
    </row>
    <row r="31" spans="1:19" x14ac:dyDescent="0.3">
      <c r="A31" s="73" t="s">
        <v>28</v>
      </c>
      <c r="B31" s="74"/>
      <c r="C31" s="74"/>
      <c r="D31" s="75">
        <f>MIN(D8:D28)</f>
        <v>-4.8571</v>
      </c>
      <c r="E31" s="74"/>
      <c r="F31" s="75">
        <f>MIN(F8:F28)</f>
        <v>0</v>
      </c>
      <c r="G31" s="74"/>
      <c r="H31" s="75">
        <f>MIN(H8:H28)</f>
        <v>0</v>
      </c>
      <c r="I31" s="74"/>
      <c r="J31" s="75">
        <f>MIN(J8:J28)</f>
        <v>0</v>
      </c>
      <c r="K31" s="74"/>
      <c r="L31" s="75">
        <f>MIN(L8:L28)</f>
        <v>4.1828000000000003</v>
      </c>
      <c r="M31" s="74"/>
      <c r="N31" s="75">
        <f>MIN(N8:N28)</f>
        <v>1.1639999999999999</v>
      </c>
      <c r="O31" s="74"/>
      <c r="P31" s="75">
        <f>MIN(P8:P28)</f>
        <v>3.2187999999999999</v>
      </c>
      <c r="Q31" s="74"/>
      <c r="R31" s="75">
        <f>MIN(R8:R28)</f>
        <v>0</v>
      </c>
      <c r="S31" s="76"/>
    </row>
    <row r="32" spans="1:19" ht="15" thickBot="1" x14ac:dyDescent="0.35">
      <c r="A32" s="77" t="s">
        <v>29</v>
      </c>
      <c r="B32" s="78"/>
      <c r="C32" s="78"/>
      <c r="D32" s="79">
        <f>MAX(D8:D28)</f>
        <v>7.2441000000000004</v>
      </c>
      <c r="E32" s="78"/>
      <c r="F32" s="79">
        <f>MAX(F8:F28)</f>
        <v>14.976800000000001</v>
      </c>
      <c r="G32" s="78"/>
      <c r="H32" s="79">
        <f>MAX(H8:H28)</f>
        <v>14.6799</v>
      </c>
      <c r="I32" s="78"/>
      <c r="J32" s="79">
        <f>MAX(J8:J28)</f>
        <v>11.5769</v>
      </c>
      <c r="K32" s="78"/>
      <c r="L32" s="79">
        <f>MAX(L8:L28)</f>
        <v>12.977</v>
      </c>
      <c r="M32" s="78"/>
      <c r="N32" s="79">
        <f>MAX(N8:N28)</f>
        <v>12.9602</v>
      </c>
      <c r="O32" s="78"/>
      <c r="P32" s="79">
        <f>MAX(P8:P28)</f>
        <v>9.2719000000000005</v>
      </c>
      <c r="Q32" s="78"/>
      <c r="R32" s="79">
        <f>MAX(R8:R28)</f>
        <v>10.3371</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1619</v>
      </c>
      <c r="B8" s="64">
        <f>VLOOKUP($A8,'Return Data'!$B$7:$R$2292,3,0)</f>
        <v>44609</v>
      </c>
      <c r="C8" s="65">
        <f>VLOOKUP($A8,'Return Data'!$B$7:$R$2292,4,0)</f>
        <v>18.66</v>
      </c>
      <c r="D8" s="65">
        <f>VLOOKUP($A8,'Return Data'!$B$7:$R$2292,10,0)</f>
        <v>-2.7618999999999998</v>
      </c>
      <c r="E8" s="66">
        <f t="shared" ref="E8:E23" si="0">RANK(D8,D$8:D$30,0)</f>
        <v>22</v>
      </c>
      <c r="F8" s="65">
        <f>VLOOKUP($A8,'Return Data'!$B$7:$R$2292,11,0)</f>
        <v>1.413</v>
      </c>
      <c r="G8" s="66">
        <f t="shared" ref="G8:G23" si="1">RANK(F8,F$8:F$30,0)</f>
        <v>22</v>
      </c>
      <c r="H8" s="65">
        <f>VLOOKUP($A8,'Return Data'!$B$7:$R$2292,12,0)</f>
        <v>8.1112000000000002</v>
      </c>
      <c r="I8" s="66">
        <f t="shared" ref="I8:I23" si="2">RANK(H8,H$8:H$30,0)</f>
        <v>15</v>
      </c>
      <c r="J8" s="65">
        <f>VLOOKUP($A8,'Return Data'!$B$7:$R$2292,13,0)</f>
        <v>7.5503999999999998</v>
      </c>
      <c r="K8" s="66">
        <f t="shared" ref="K8:K23" si="3">RANK(J8,J$8:J$30,0)</f>
        <v>19</v>
      </c>
      <c r="L8" s="65">
        <f>VLOOKUP($A8,'Return Data'!$B$7:$R$2292,17,0)</f>
        <v>10.746600000000001</v>
      </c>
      <c r="M8" s="66">
        <f t="shared" ref="M8:M23" si="4">RANK(L8,L$8:L$30,0)</f>
        <v>13</v>
      </c>
      <c r="N8" s="65">
        <f>VLOOKUP($A8,'Return Data'!$B$7:$R$2292,14,0)</f>
        <v>11.7471</v>
      </c>
      <c r="O8" s="66">
        <f>RANK(N8,N$8:N$30,0)</f>
        <v>9</v>
      </c>
      <c r="P8" s="65">
        <f>VLOOKUP($A8,'Return Data'!$B$7:$R$2292,15,0)</f>
        <v>8.7409999999999997</v>
      </c>
      <c r="Q8" s="66">
        <f>RANK(P8,P$8:P$30,0)</f>
        <v>11</v>
      </c>
      <c r="R8" s="65">
        <f>VLOOKUP($A8,'Return Data'!$B$7:$R$2292,16,0)</f>
        <v>9.0144000000000002</v>
      </c>
      <c r="S8" s="67">
        <f t="shared" ref="S8:S23" si="5">RANK(R8,R$8:R$30,0)</f>
        <v>15</v>
      </c>
    </row>
    <row r="9" spans="1:20" x14ac:dyDescent="0.3">
      <c r="A9" s="63" t="s">
        <v>1620</v>
      </c>
      <c r="B9" s="64">
        <f>VLOOKUP($A9,'Return Data'!$B$7:$R$2292,3,0)</f>
        <v>44609</v>
      </c>
      <c r="C9" s="65">
        <f>VLOOKUP($A9,'Return Data'!$B$7:$R$2292,4,0)</f>
        <v>18.11</v>
      </c>
      <c r="D9" s="65">
        <f>VLOOKUP($A9,'Return Data'!$B$7:$R$2292,10,0)</f>
        <v>-2.5295999999999998</v>
      </c>
      <c r="E9" s="66">
        <f t="shared" si="0"/>
        <v>21</v>
      </c>
      <c r="F9" s="65">
        <f>VLOOKUP($A9,'Return Data'!$B$7:$R$2292,11,0)</f>
        <v>2.0857000000000001</v>
      </c>
      <c r="G9" s="66">
        <f t="shared" si="1"/>
        <v>18</v>
      </c>
      <c r="H9" s="65">
        <f>VLOOKUP($A9,'Return Data'!$B$7:$R$2292,12,0)</f>
        <v>10.359500000000001</v>
      </c>
      <c r="I9" s="66">
        <f t="shared" si="2"/>
        <v>5</v>
      </c>
      <c r="J9" s="65">
        <f>VLOOKUP($A9,'Return Data'!$B$7:$R$2292,13,0)</f>
        <v>9.6911000000000005</v>
      </c>
      <c r="K9" s="66">
        <f t="shared" si="3"/>
        <v>11</v>
      </c>
      <c r="L9" s="65">
        <f>VLOOKUP($A9,'Return Data'!$B$7:$R$2292,17,0)</f>
        <v>11.855700000000001</v>
      </c>
      <c r="M9" s="66">
        <f t="shared" si="4"/>
        <v>10</v>
      </c>
      <c r="N9" s="65">
        <f>VLOOKUP($A9,'Return Data'!$B$7:$R$2292,14,0)</f>
        <v>12.053100000000001</v>
      </c>
      <c r="O9" s="66">
        <f>RANK(N9,N$8:N$30,0)</f>
        <v>6</v>
      </c>
      <c r="P9" s="65">
        <f>VLOOKUP($A9,'Return Data'!$B$7:$R$2292,15,0)</f>
        <v>10.8444</v>
      </c>
      <c r="Q9" s="66">
        <f>RANK(P9,P$8:P$30,0)</f>
        <v>3</v>
      </c>
      <c r="R9" s="65">
        <f>VLOOKUP($A9,'Return Data'!$B$7:$R$2292,16,0)</f>
        <v>9.5396000000000001</v>
      </c>
      <c r="S9" s="67">
        <f t="shared" si="5"/>
        <v>9</v>
      </c>
    </row>
    <row r="10" spans="1:20" x14ac:dyDescent="0.3">
      <c r="A10" s="63" t="s">
        <v>1621</v>
      </c>
      <c r="B10" s="64">
        <f>VLOOKUP($A10,'Return Data'!$B$7:$R$2292,3,0)</f>
        <v>44609</v>
      </c>
      <c r="C10" s="65">
        <f>VLOOKUP($A10,'Return Data'!$B$7:$R$2292,4,0)</f>
        <v>12.64</v>
      </c>
      <c r="D10" s="65">
        <f>VLOOKUP($A10,'Return Data'!$B$7:$R$2292,10,0)</f>
        <v>-0.3155</v>
      </c>
      <c r="E10" s="66">
        <f t="shared" si="0"/>
        <v>9</v>
      </c>
      <c r="F10" s="65">
        <f>VLOOKUP($A10,'Return Data'!$B$7:$R$2292,11,0)</f>
        <v>2.5973999999999999</v>
      </c>
      <c r="G10" s="66">
        <f t="shared" si="1"/>
        <v>15</v>
      </c>
      <c r="H10" s="65">
        <f>VLOOKUP($A10,'Return Data'!$B$7:$R$2292,12,0)</f>
        <v>5.5972999999999997</v>
      </c>
      <c r="I10" s="66">
        <f t="shared" si="2"/>
        <v>22</v>
      </c>
      <c r="J10" s="65">
        <f>VLOOKUP($A10,'Return Data'!$B$7:$R$2292,13,0)</f>
        <v>6.4869000000000003</v>
      </c>
      <c r="K10" s="66">
        <f t="shared" si="3"/>
        <v>21</v>
      </c>
      <c r="L10" s="65">
        <f>VLOOKUP($A10,'Return Data'!$B$7:$R$2292,17,0)</f>
        <v>9.4962999999999997</v>
      </c>
      <c r="M10" s="66">
        <f t="shared" si="4"/>
        <v>18</v>
      </c>
      <c r="N10" s="65"/>
      <c r="O10" s="66"/>
      <c r="P10" s="65"/>
      <c r="Q10" s="66"/>
      <c r="R10" s="65">
        <f>VLOOKUP($A10,'Return Data'!$B$7:$R$2292,16,0)</f>
        <v>9.5449999999999999</v>
      </c>
      <c r="S10" s="67">
        <f t="shared" si="5"/>
        <v>8</v>
      </c>
    </row>
    <row r="11" spans="1:20" x14ac:dyDescent="0.3">
      <c r="A11" s="63" t="s">
        <v>1622</v>
      </c>
      <c r="B11" s="64">
        <f>VLOOKUP($A11,'Return Data'!$B$7:$R$2292,3,0)</f>
        <v>44609</v>
      </c>
      <c r="C11" s="65">
        <f>VLOOKUP($A11,'Return Data'!$B$7:$R$2292,4,0)</f>
        <v>17.489999999999998</v>
      </c>
      <c r="D11" s="65">
        <f>VLOOKUP($A11,'Return Data'!$B$7:$R$2292,10,0)</f>
        <v>0.57499999999999996</v>
      </c>
      <c r="E11" s="66">
        <f t="shared" si="0"/>
        <v>2</v>
      </c>
      <c r="F11" s="65">
        <f>VLOOKUP($A11,'Return Data'!$B$7:$R$2292,11,0)</f>
        <v>1.7926</v>
      </c>
      <c r="G11" s="66">
        <f t="shared" si="1"/>
        <v>20</v>
      </c>
      <c r="H11" s="65">
        <f>VLOOKUP($A11,'Return Data'!$B$7:$R$2292,12,0)</f>
        <v>8.3375000000000004</v>
      </c>
      <c r="I11" s="66">
        <f t="shared" si="2"/>
        <v>14</v>
      </c>
      <c r="J11" s="65">
        <f>VLOOKUP($A11,'Return Data'!$B$7:$R$2292,13,0)</f>
        <v>10.731199999999999</v>
      </c>
      <c r="K11" s="66">
        <f t="shared" si="3"/>
        <v>6</v>
      </c>
      <c r="L11" s="65">
        <f>VLOOKUP($A11,'Return Data'!$B$7:$R$2292,17,0)</f>
        <v>11.694699999999999</v>
      </c>
      <c r="M11" s="66">
        <f t="shared" si="4"/>
        <v>11</v>
      </c>
      <c r="N11" s="65">
        <f>VLOOKUP($A11,'Return Data'!$B$7:$R$2292,14,0)</f>
        <v>12.061299999999999</v>
      </c>
      <c r="O11" s="66">
        <f t="shared" ref="O11:O17" si="6">RANK(N11,N$8:N$30,0)</f>
        <v>5</v>
      </c>
      <c r="P11" s="65">
        <f>VLOOKUP($A11,'Return Data'!$B$7:$R$2292,15,0)</f>
        <v>9.1571999999999996</v>
      </c>
      <c r="Q11" s="66">
        <f>RANK(P11,P$8:P$30,0)</f>
        <v>8</v>
      </c>
      <c r="R11" s="65">
        <f>VLOOKUP($A11,'Return Data'!$B$7:$R$2292,16,0)</f>
        <v>9.9459999999999997</v>
      </c>
      <c r="S11" s="67">
        <f t="shared" si="5"/>
        <v>4</v>
      </c>
    </row>
    <row r="12" spans="1:20" x14ac:dyDescent="0.3">
      <c r="A12" s="63" t="s">
        <v>1623</v>
      </c>
      <c r="B12" s="64">
        <f>VLOOKUP($A12,'Return Data'!$B$7:$R$2292,3,0)</f>
        <v>44609</v>
      </c>
      <c r="C12" s="65">
        <f>VLOOKUP($A12,'Return Data'!$B$7:$R$2292,4,0)</f>
        <v>19.358699999999999</v>
      </c>
      <c r="D12" s="65">
        <f>VLOOKUP($A12,'Return Data'!$B$7:$R$2292,10,0)</f>
        <v>-1.1417999999999999</v>
      </c>
      <c r="E12" s="66">
        <f t="shared" si="0"/>
        <v>15</v>
      </c>
      <c r="F12" s="65">
        <f>VLOOKUP($A12,'Return Data'!$B$7:$R$2292,11,0)</f>
        <v>2.2187999999999999</v>
      </c>
      <c r="G12" s="66">
        <f t="shared" si="1"/>
        <v>17</v>
      </c>
      <c r="H12" s="65">
        <f>VLOOKUP($A12,'Return Data'!$B$7:$R$2292,12,0)</f>
        <v>8.7476000000000003</v>
      </c>
      <c r="I12" s="66">
        <f t="shared" si="2"/>
        <v>12</v>
      </c>
      <c r="J12" s="65">
        <f>VLOOKUP($A12,'Return Data'!$B$7:$R$2292,13,0)</f>
        <v>8.7256</v>
      </c>
      <c r="K12" s="66">
        <f t="shared" si="3"/>
        <v>13</v>
      </c>
      <c r="L12" s="65">
        <f>VLOOKUP($A12,'Return Data'!$B$7:$R$2292,17,0)</f>
        <v>12.75</v>
      </c>
      <c r="M12" s="66">
        <f t="shared" si="4"/>
        <v>7</v>
      </c>
      <c r="N12" s="65">
        <f>VLOOKUP($A12,'Return Data'!$B$7:$R$2292,14,0)</f>
        <v>11.8842</v>
      </c>
      <c r="O12" s="66">
        <f t="shared" si="6"/>
        <v>8</v>
      </c>
      <c r="P12" s="65">
        <f>VLOOKUP($A12,'Return Data'!$B$7:$R$2292,15,0)</f>
        <v>10.4625</v>
      </c>
      <c r="Q12" s="66">
        <f>RANK(P12,P$8:P$30,0)</f>
        <v>4</v>
      </c>
      <c r="R12" s="65">
        <f>VLOOKUP($A12,'Return Data'!$B$7:$R$2292,16,0)</f>
        <v>9.3987999999999996</v>
      </c>
      <c r="S12" s="67">
        <f t="shared" si="5"/>
        <v>12</v>
      </c>
    </row>
    <row r="13" spans="1:20" x14ac:dyDescent="0.3">
      <c r="A13" s="63" t="s">
        <v>1624</v>
      </c>
      <c r="B13" s="64">
        <f>VLOOKUP($A13,'Return Data'!$B$7:$R$2292,3,0)</f>
        <v>44609</v>
      </c>
      <c r="C13" s="65">
        <f>VLOOKUP($A13,'Return Data'!$B$7:$R$2292,4,0)</f>
        <v>13.4709</v>
      </c>
      <c r="D13" s="65">
        <f>VLOOKUP($A13,'Return Data'!$B$7:$R$2292,10,0)</f>
        <v>-1.1448</v>
      </c>
      <c r="E13" s="66">
        <f t="shared" si="0"/>
        <v>16</v>
      </c>
      <c r="F13" s="65">
        <f>VLOOKUP($A13,'Return Data'!$B$7:$R$2292,11,0)</f>
        <v>3.0729000000000002</v>
      </c>
      <c r="G13" s="66">
        <f t="shared" si="1"/>
        <v>12</v>
      </c>
      <c r="H13" s="65">
        <f>VLOOKUP($A13,'Return Data'!$B$7:$R$2292,12,0)</f>
        <v>9.8168000000000006</v>
      </c>
      <c r="I13" s="66">
        <f t="shared" si="2"/>
        <v>8</v>
      </c>
      <c r="J13" s="65">
        <f>VLOOKUP($A13,'Return Data'!$B$7:$R$2292,13,0)</f>
        <v>9.9332999999999991</v>
      </c>
      <c r="K13" s="66">
        <f t="shared" si="3"/>
        <v>10</v>
      </c>
      <c r="L13" s="65">
        <f>VLOOKUP($A13,'Return Data'!$B$7:$R$2292,17,0)</f>
        <v>12.107900000000001</v>
      </c>
      <c r="M13" s="66">
        <f t="shared" si="4"/>
        <v>9</v>
      </c>
      <c r="N13" s="65">
        <f>VLOOKUP($A13,'Return Data'!$B$7:$R$2292,14,0)</f>
        <v>10.855499999999999</v>
      </c>
      <c r="O13" s="66">
        <f t="shared" si="6"/>
        <v>13</v>
      </c>
      <c r="P13" s="65"/>
      <c r="Q13" s="66"/>
      <c r="R13" s="65">
        <f>VLOOKUP($A13,'Return Data'!$B$7:$R$2292,16,0)</f>
        <v>8.9404000000000003</v>
      </c>
      <c r="S13" s="67">
        <f t="shared" si="5"/>
        <v>16</v>
      </c>
    </row>
    <row r="14" spans="1:20" x14ac:dyDescent="0.3">
      <c r="A14" s="63" t="s">
        <v>1625</v>
      </c>
      <c r="B14" s="64">
        <f>VLOOKUP($A14,'Return Data'!$B$7:$R$2292,3,0)</f>
        <v>44609</v>
      </c>
      <c r="C14" s="65">
        <f>VLOOKUP($A14,'Return Data'!$B$7:$R$2292,4,0)</f>
        <v>52.139000000000003</v>
      </c>
      <c r="D14" s="65">
        <f>VLOOKUP($A14,'Return Data'!$B$7:$R$2292,10,0)</f>
        <v>-1.34E-2</v>
      </c>
      <c r="E14" s="66">
        <f t="shared" si="0"/>
        <v>7</v>
      </c>
      <c r="F14" s="65">
        <f>VLOOKUP($A14,'Return Data'!$B$7:$R$2292,11,0)</f>
        <v>3.5326</v>
      </c>
      <c r="G14" s="66">
        <f t="shared" si="1"/>
        <v>7</v>
      </c>
      <c r="H14" s="65">
        <f>VLOOKUP($A14,'Return Data'!$B$7:$R$2292,12,0)</f>
        <v>10.611599999999999</v>
      </c>
      <c r="I14" s="66">
        <f t="shared" si="2"/>
        <v>4</v>
      </c>
      <c r="J14" s="65">
        <f>VLOOKUP($A14,'Return Data'!$B$7:$R$2292,13,0)</f>
        <v>12.4849</v>
      </c>
      <c r="K14" s="66">
        <f t="shared" si="3"/>
        <v>2</v>
      </c>
      <c r="L14" s="65">
        <f>VLOOKUP($A14,'Return Data'!$B$7:$R$2292,17,0)</f>
        <v>14.1876</v>
      </c>
      <c r="M14" s="66">
        <f t="shared" si="4"/>
        <v>4</v>
      </c>
      <c r="N14" s="65">
        <f>VLOOKUP($A14,'Return Data'!$B$7:$R$2292,14,0)</f>
        <v>11.903700000000001</v>
      </c>
      <c r="O14" s="66">
        <f t="shared" si="6"/>
        <v>7</v>
      </c>
      <c r="P14" s="65">
        <f>VLOOKUP($A14,'Return Data'!$B$7:$R$2292,15,0)</f>
        <v>9.9292999999999996</v>
      </c>
      <c r="Q14" s="66">
        <f>RANK(P14,P$8:P$30,0)</f>
        <v>6</v>
      </c>
      <c r="R14" s="65">
        <f>VLOOKUP($A14,'Return Data'!$B$7:$R$2292,16,0)</f>
        <v>10.438599999999999</v>
      </c>
      <c r="S14" s="67">
        <f t="shared" si="5"/>
        <v>3</v>
      </c>
    </row>
    <row r="15" spans="1:20" x14ac:dyDescent="0.3">
      <c r="A15" s="63" t="s">
        <v>1626</v>
      </c>
      <c r="B15" s="64">
        <f>VLOOKUP($A15,'Return Data'!$B$7:$R$2292,3,0)</f>
        <v>44609</v>
      </c>
      <c r="C15" s="65">
        <f>VLOOKUP($A15,'Return Data'!$B$7:$R$2292,4,0)</f>
        <v>18.079999999999998</v>
      </c>
      <c r="D15" s="65">
        <f>VLOOKUP($A15,'Return Data'!$B$7:$R$2292,10,0)</f>
        <v>1.516</v>
      </c>
      <c r="E15" s="66">
        <f t="shared" si="0"/>
        <v>1</v>
      </c>
      <c r="F15" s="65">
        <f>VLOOKUP($A15,'Return Data'!$B$7:$R$2292,11,0)</f>
        <v>3.7292000000000001</v>
      </c>
      <c r="G15" s="66">
        <f t="shared" si="1"/>
        <v>4</v>
      </c>
      <c r="H15" s="65">
        <f>VLOOKUP($A15,'Return Data'!$B$7:$R$2292,12,0)</f>
        <v>6.7295999999999996</v>
      </c>
      <c r="I15" s="66">
        <f t="shared" si="2"/>
        <v>20</v>
      </c>
      <c r="J15" s="65">
        <f>VLOOKUP($A15,'Return Data'!$B$7:$R$2292,13,0)</f>
        <v>7.6189999999999998</v>
      </c>
      <c r="K15" s="66">
        <f t="shared" si="3"/>
        <v>17</v>
      </c>
      <c r="L15" s="65">
        <f>VLOOKUP($A15,'Return Data'!$B$7:$R$2292,17,0)</f>
        <v>8.1654</v>
      </c>
      <c r="M15" s="66">
        <f t="shared" si="4"/>
        <v>21</v>
      </c>
      <c r="N15" s="65">
        <f>VLOOKUP($A15,'Return Data'!$B$7:$R$2292,14,0)</f>
        <v>9.5806000000000004</v>
      </c>
      <c r="O15" s="66">
        <f t="shared" si="6"/>
        <v>19</v>
      </c>
      <c r="P15" s="65">
        <f>VLOOKUP($A15,'Return Data'!$B$7:$R$2292,15,0)</f>
        <v>8.2338000000000005</v>
      </c>
      <c r="Q15" s="66">
        <f>RANK(P15,P$8:P$30,0)</f>
        <v>12</v>
      </c>
      <c r="R15" s="65">
        <f>VLOOKUP($A15,'Return Data'!$B$7:$R$2292,16,0)</f>
        <v>8.5629000000000008</v>
      </c>
      <c r="S15" s="67">
        <f t="shared" si="5"/>
        <v>18</v>
      </c>
    </row>
    <row r="16" spans="1:20" x14ac:dyDescent="0.3">
      <c r="A16" s="63" t="s">
        <v>1627</v>
      </c>
      <c r="B16" s="64">
        <f>VLOOKUP($A16,'Return Data'!$B$7:$R$2292,3,0)</f>
        <v>44609</v>
      </c>
      <c r="C16" s="65">
        <f>VLOOKUP($A16,'Return Data'!$B$7:$R$2292,4,0)</f>
        <v>22.831800000000001</v>
      </c>
      <c r="D16" s="65">
        <f>VLOOKUP($A16,'Return Data'!$B$7:$R$2292,10,0)</f>
        <v>-0.72529999999999994</v>
      </c>
      <c r="E16" s="66">
        <f t="shared" si="0"/>
        <v>13</v>
      </c>
      <c r="F16" s="65">
        <f>VLOOKUP($A16,'Return Data'!$B$7:$R$2292,11,0)</f>
        <v>3.1488999999999998</v>
      </c>
      <c r="G16" s="66">
        <f t="shared" si="1"/>
        <v>9</v>
      </c>
      <c r="H16" s="65">
        <f>VLOOKUP($A16,'Return Data'!$B$7:$R$2292,12,0)</f>
        <v>7.9564000000000004</v>
      </c>
      <c r="I16" s="66">
        <f t="shared" si="2"/>
        <v>16</v>
      </c>
      <c r="J16" s="65">
        <f>VLOOKUP($A16,'Return Data'!$B$7:$R$2292,13,0)</f>
        <v>6.7210999999999999</v>
      </c>
      <c r="K16" s="66">
        <f t="shared" si="3"/>
        <v>20</v>
      </c>
      <c r="L16" s="65">
        <f>VLOOKUP($A16,'Return Data'!$B$7:$R$2292,17,0)</f>
        <v>9.3773999999999997</v>
      </c>
      <c r="M16" s="66">
        <f t="shared" si="4"/>
        <v>19</v>
      </c>
      <c r="N16" s="65">
        <f>VLOOKUP($A16,'Return Data'!$B$7:$R$2292,14,0)</f>
        <v>10.7536</v>
      </c>
      <c r="O16" s="66">
        <f t="shared" si="6"/>
        <v>14</v>
      </c>
      <c r="P16" s="65">
        <f>VLOOKUP($A16,'Return Data'!$B$7:$R$2292,15,0)</f>
        <v>7.5975000000000001</v>
      </c>
      <c r="Q16" s="66">
        <f>RANK(P16,P$8:P$30,0)</f>
        <v>14</v>
      </c>
      <c r="R16" s="65">
        <f>VLOOKUP($A16,'Return Data'!$B$7:$R$2292,16,0)</f>
        <v>7.7278000000000002</v>
      </c>
      <c r="S16" s="67">
        <f t="shared" si="5"/>
        <v>21</v>
      </c>
    </row>
    <row r="17" spans="1:19" x14ac:dyDescent="0.3">
      <c r="A17" s="63" t="s">
        <v>1628</v>
      </c>
      <c r="B17" s="64">
        <f>VLOOKUP($A17,'Return Data'!$B$7:$R$2292,3,0)</f>
        <v>44609</v>
      </c>
      <c r="C17" s="65">
        <f>VLOOKUP($A17,'Return Data'!$B$7:$R$2292,4,0)</f>
        <v>26.63</v>
      </c>
      <c r="D17" s="65">
        <f>VLOOKUP($A17,'Return Data'!$B$7:$R$2292,10,0)</f>
        <v>0.33910000000000001</v>
      </c>
      <c r="E17" s="66">
        <f t="shared" si="0"/>
        <v>3</v>
      </c>
      <c r="F17" s="65">
        <f>VLOOKUP($A17,'Return Data'!$B$7:$R$2292,11,0)</f>
        <v>2.7391999999999999</v>
      </c>
      <c r="G17" s="66">
        <f t="shared" si="1"/>
        <v>14</v>
      </c>
      <c r="H17" s="65">
        <f>VLOOKUP($A17,'Return Data'!$B$7:$R$2292,12,0)</f>
        <v>7.7701000000000002</v>
      </c>
      <c r="I17" s="66">
        <f t="shared" si="2"/>
        <v>18</v>
      </c>
      <c r="J17" s="65">
        <f>VLOOKUP($A17,'Return Data'!$B$7:$R$2292,13,0)</f>
        <v>7.5960000000000001</v>
      </c>
      <c r="K17" s="66">
        <f t="shared" si="3"/>
        <v>18</v>
      </c>
      <c r="L17" s="65">
        <f>VLOOKUP($A17,'Return Data'!$B$7:$R$2292,17,0)</f>
        <v>10.081300000000001</v>
      </c>
      <c r="M17" s="66">
        <f t="shared" si="4"/>
        <v>16</v>
      </c>
      <c r="N17" s="65">
        <f>VLOOKUP($A17,'Return Data'!$B$7:$R$2292,14,0)</f>
        <v>9.8574000000000002</v>
      </c>
      <c r="O17" s="66">
        <f t="shared" si="6"/>
        <v>17</v>
      </c>
      <c r="P17" s="65">
        <f>VLOOKUP($A17,'Return Data'!$B$7:$R$2292,15,0)</f>
        <v>7.5308999999999999</v>
      </c>
      <c r="Q17" s="66">
        <f>RANK(P17,P$8:P$30,0)</f>
        <v>15</v>
      </c>
      <c r="R17" s="65">
        <f>VLOOKUP($A17,'Return Data'!$B$7:$R$2292,16,0)</f>
        <v>7.7736999999999998</v>
      </c>
      <c r="S17" s="67">
        <f t="shared" si="5"/>
        <v>20</v>
      </c>
    </row>
    <row r="18" spans="1:19" x14ac:dyDescent="0.3">
      <c r="A18" s="63" t="s">
        <v>1629</v>
      </c>
      <c r="B18" s="64">
        <f>VLOOKUP($A18,'Return Data'!$B$7:$R$2292,3,0)</f>
        <v>44609</v>
      </c>
      <c r="C18" s="65">
        <f>VLOOKUP($A18,'Return Data'!$B$7:$R$2292,4,0)</f>
        <v>13.135199999999999</v>
      </c>
      <c r="D18" s="65">
        <f>VLOOKUP($A18,'Return Data'!$B$7:$R$2292,10,0)</f>
        <v>-1.7584</v>
      </c>
      <c r="E18" s="66">
        <f t="shared" si="0"/>
        <v>20</v>
      </c>
      <c r="F18" s="65">
        <f>VLOOKUP($A18,'Return Data'!$B$7:$R$2292,11,0)</f>
        <v>1.8776999999999999</v>
      </c>
      <c r="G18" s="66">
        <f t="shared" si="1"/>
        <v>19</v>
      </c>
      <c r="H18" s="65">
        <f>VLOOKUP($A18,'Return Data'!$B$7:$R$2292,12,0)</f>
        <v>7.6849999999999996</v>
      </c>
      <c r="I18" s="66">
        <f t="shared" si="2"/>
        <v>19</v>
      </c>
      <c r="J18" s="65">
        <f>VLOOKUP($A18,'Return Data'!$B$7:$R$2292,13,0)</f>
        <v>8.1727000000000007</v>
      </c>
      <c r="K18" s="66">
        <f t="shared" si="3"/>
        <v>15</v>
      </c>
      <c r="L18" s="65">
        <f>VLOOKUP($A18,'Return Data'!$B$7:$R$2292,17,0)</f>
        <v>9.3111999999999995</v>
      </c>
      <c r="M18" s="66">
        <f t="shared" si="4"/>
        <v>20</v>
      </c>
      <c r="N18" s="65"/>
      <c r="O18" s="66"/>
      <c r="P18" s="65"/>
      <c r="Q18" s="66"/>
      <c r="R18" s="65">
        <f>VLOOKUP($A18,'Return Data'!$B$7:$R$2292,16,0)</f>
        <v>9.6734000000000009</v>
      </c>
      <c r="S18" s="67">
        <f t="shared" si="5"/>
        <v>6</v>
      </c>
    </row>
    <row r="19" spans="1:19" x14ac:dyDescent="0.3">
      <c r="A19" s="63" t="s">
        <v>1630</v>
      </c>
      <c r="B19" s="64">
        <f>VLOOKUP($A19,'Return Data'!$B$7:$R$2292,3,0)</f>
        <v>44609</v>
      </c>
      <c r="C19" s="65">
        <f>VLOOKUP($A19,'Return Data'!$B$7:$R$2292,4,0)</f>
        <v>19.528700000000001</v>
      </c>
      <c r="D19" s="65">
        <f>VLOOKUP($A19,'Return Data'!$B$7:$R$2292,10,0)</f>
        <v>5.5999999999999999E-3</v>
      </c>
      <c r="E19" s="66">
        <f t="shared" si="0"/>
        <v>6</v>
      </c>
      <c r="F19" s="65">
        <f>VLOOKUP($A19,'Return Data'!$B$7:$R$2292,11,0)</f>
        <v>5.2969999999999997</v>
      </c>
      <c r="G19" s="66">
        <f t="shared" si="1"/>
        <v>2</v>
      </c>
      <c r="H19" s="65">
        <f>VLOOKUP($A19,'Return Data'!$B$7:$R$2292,12,0)</f>
        <v>10.067399999999999</v>
      </c>
      <c r="I19" s="66">
        <f t="shared" si="2"/>
        <v>6</v>
      </c>
      <c r="J19" s="65">
        <f>VLOOKUP($A19,'Return Data'!$B$7:$R$2292,13,0)</f>
        <v>10.4977</v>
      </c>
      <c r="K19" s="66">
        <f t="shared" si="3"/>
        <v>8</v>
      </c>
      <c r="L19" s="65">
        <f>VLOOKUP($A19,'Return Data'!$B$7:$R$2292,17,0)</f>
        <v>11.637499999999999</v>
      </c>
      <c r="M19" s="66">
        <f t="shared" si="4"/>
        <v>12</v>
      </c>
      <c r="N19" s="65">
        <f>VLOOKUP($A19,'Return Data'!$B$7:$R$2292,14,0)</f>
        <v>11.1889</v>
      </c>
      <c r="O19" s="66">
        <f>RANK(N19,N$8:N$30,0)</f>
        <v>11</v>
      </c>
      <c r="P19" s="65">
        <f>VLOOKUP($A19,'Return Data'!$B$7:$R$2292,15,0)</f>
        <v>9.8849999999999998</v>
      </c>
      <c r="Q19" s="66">
        <f>RANK(P19,P$8:P$30,0)</f>
        <v>7</v>
      </c>
      <c r="R19" s="65">
        <f>VLOOKUP($A19,'Return Data'!$B$7:$R$2292,16,0)</f>
        <v>9.5289999999999999</v>
      </c>
      <c r="S19" s="67">
        <f t="shared" si="5"/>
        <v>10</v>
      </c>
    </row>
    <row r="20" spans="1:19" x14ac:dyDescent="0.3">
      <c r="A20" s="63" t="s">
        <v>1631</v>
      </c>
      <c r="B20" s="64">
        <f>VLOOKUP($A20,'Return Data'!$B$7:$R$2292,3,0)</f>
        <v>44609</v>
      </c>
      <c r="C20" s="65">
        <f>VLOOKUP($A20,'Return Data'!$B$7:$R$2292,4,0)</f>
        <v>24.753</v>
      </c>
      <c r="D20" s="65">
        <f>VLOOKUP($A20,'Return Data'!$B$7:$R$2292,10,0)</f>
        <v>0.2999</v>
      </c>
      <c r="E20" s="66">
        <f t="shared" si="0"/>
        <v>4</v>
      </c>
      <c r="F20" s="65">
        <f>VLOOKUP($A20,'Return Data'!$B$7:$R$2292,11,0)</f>
        <v>3.5213999999999999</v>
      </c>
      <c r="G20" s="66">
        <f t="shared" si="1"/>
        <v>8</v>
      </c>
      <c r="H20" s="65">
        <f>VLOOKUP($A20,'Return Data'!$B$7:$R$2292,12,0)</f>
        <v>10.717000000000001</v>
      </c>
      <c r="I20" s="66">
        <f t="shared" si="2"/>
        <v>3</v>
      </c>
      <c r="J20" s="65">
        <f>VLOOKUP($A20,'Return Data'!$B$7:$R$2292,13,0)</f>
        <v>12.2432</v>
      </c>
      <c r="K20" s="66">
        <f t="shared" si="3"/>
        <v>4</v>
      </c>
      <c r="L20" s="65">
        <f>VLOOKUP($A20,'Return Data'!$B$7:$R$2292,17,0)</f>
        <v>13.624599999999999</v>
      </c>
      <c r="M20" s="66">
        <f t="shared" si="4"/>
        <v>5</v>
      </c>
      <c r="N20" s="65">
        <f>VLOOKUP($A20,'Return Data'!$B$7:$R$2292,14,0)</f>
        <v>11.561999999999999</v>
      </c>
      <c r="O20" s="66">
        <f>RANK(N20,N$8:N$30,0)</f>
        <v>10</v>
      </c>
      <c r="P20" s="65">
        <f>VLOOKUP($A20,'Return Data'!$B$7:$R$2292,15,0)</f>
        <v>8.8032000000000004</v>
      </c>
      <c r="Q20" s="66">
        <f>RANK(P20,P$8:P$30,0)</f>
        <v>10</v>
      </c>
      <c r="R20" s="65">
        <f>VLOOKUP($A20,'Return Data'!$B$7:$R$2292,16,0)</f>
        <v>9.2004999999999999</v>
      </c>
      <c r="S20" s="67">
        <f t="shared" si="5"/>
        <v>14</v>
      </c>
    </row>
    <row r="21" spans="1:19" x14ac:dyDescent="0.3">
      <c r="A21" s="63" t="s">
        <v>1632</v>
      </c>
      <c r="B21" s="64">
        <f>VLOOKUP($A21,'Return Data'!$B$7:$R$2292,3,0)</f>
        <v>44609</v>
      </c>
      <c r="C21" s="65">
        <f>VLOOKUP($A21,'Return Data'!$B$7:$R$2292,4,0)</f>
        <v>17.0534</v>
      </c>
      <c r="D21" s="65">
        <f>VLOOKUP($A21,'Return Data'!$B$7:$R$2292,10,0)</f>
        <v>-1.6908000000000001</v>
      </c>
      <c r="E21" s="66">
        <f t="shared" si="0"/>
        <v>19</v>
      </c>
      <c r="F21" s="65">
        <f>VLOOKUP($A21,'Return Data'!$B$7:$R$2292,11,0)</f>
        <v>3.6738</v>
      </c>
      <c r="G21" s="66">
        <f t="shared" si="1"/>
        <v>5</v>
      </c>
      <c r="H21" s="65">
        <f>VLOOKUP($A21,'Return Data'!$B$7:$R$2292,12,0)</f>
        <v>11.957700000000001</v>
      </c>
      <c r="I21" s="66">
        <f t="shared" si="2"/>
        <v>2</v>
      </c>
      <c r="J21" s="65">
        <f>VLOOKUP($A21,'Return Data'!$B$7:$R$2292,13,0)</f>
        <v>12.4679</v>
      </c>
      <c r="K21" s="66">
        <f t="shared" si="3"/>
        <v>3</v>
      </c>
      <c r="L21" s="65">
        <f>VLOOKUP($A21,'Return Data'!$B$7:$R$2292,17,0)</f>
        <v>15.910500000000001</v>
      </c>
      <c r="M21" s="66">
        <f t="shared" si="4"/>
        <v>2</v>
      </c>
      <c r="N21" s="65">
        <f>VLOOKUP($A21,'Return Data'!$B$7:$R$2292,14,0)</f>
        <v>14.997299999999999</v>
      </c>
      <c r="O21" s="66">
        <f>RANK(N21,N$8:N$30,0)</f>
        <v>1</v>
      </c>
      <c r="P21" s="65">
        <f>VLOOKUP($A21,'Return Data'!$B$7:$R$2292,15,0)</f>
        <v>11.127599999999999</v>
      </c>
      <c r="Q21" s="66">
        <f>RANK(P21,P$8:P$30,0)</f>
        <v>2</v>
      </c>
      <c r="R21" s="65">
        <f>VLOOKUP($A21,'Return Data'!$B$7:$R$2292,16,0)</f>
        <v>11.1564</v>
      </c>
      <c r="S21" s="67">
        <f t="shared" si="5"/>
        <v>2</v>
      </c>
    </row>
    <row r="22" spans="1:19" x14ac:dyDescent="0.3">
      <c r="A22" s="63" t="s">
        <v>1633</v>
      </c>
      <c r="B22" s="64">
        <f>VLOOKUP($A22,'Return Data'!$B$7:$R$2292,3,0)</f>
        <v>44609</v>
      </c>
      <c r="C22" s="65">
        <f>VLOOKUP($A22,'Return Data'!$B$7:$R$2292,4,0)</f>
        <v>15.073</v>
      </c>
      <c r="D22" s="65">
        <f>VLOOKUP($A22,'Return Data'!$B$7:$R$2292,10,0)</f>
        <v>-1.0308999999999999</v>
      </c>
      <c r="E22" s="66">
        <f t="shared" si="0"/>
        <v>14</v>
      </c>
      <c r="F22" s="65">
        <f>VLOOKUP($A22,'Return Data'!$B$7:$R$2292,11,0)</f>
        <v>2.8593000000000002</v>
      </c>
      <c r="G22" s="66">
        <f t="shared" si="1"/>
        <v>13</v>
      </c>
      <c r="H22" s="65">
        <f>VLOOKUP($A22,'Return Data'!$B$7:$R$2292,12,0)</f>
        <v>9.8215000000000003</v>
      </c>
      <c r="I22" s="66">
        <f t="shared" si="2"/>
        <v>7</v>
      </c>
      <c r="J22" s="65">
        <f>VLOOKUP($A22,'Return Data'!$B$7:$R$2292,13,0)</f>
        <v>11.043200000000001</v>
      </c>
      <c r="K22" s="66">
        <f t="shared" si="3"/>
        <v>5</v>
      </c>
      <c r="L22" s="65">
        <f>VLOOKUP($A22,'Return Data'!$B$7:$R$2292,17,0)</f>
        <v>15.329000000000001</v>
      </c>
      <c r="M22" s="66">
        <f t="shared" si="4"/>
        <v>3</v>
      </c>
      <c r="N22" s="65">
        <f>VLOOKUP($A22,'Return Data'!$B$7:$R$2292,14,0)</f>
        <v>14.606400000000001</v>
      </c>
      <c r="O22" s="66">
        <f>RANK(N22,N$8:N$30,0)</f>
        <v>2</v>
      </c>
      <c r="P22" s="65"/>
      <c r="Q22" s="66"/>
      <c r="R22" s="65">
        <f>VLOOKUP($A22,'Return Data'!$B$7:$R$2292,16,0)</f>
        <v>13.806800000000001</v>
      </c>
      <c r="S22" s="67">
        <f t="shared" si="5"/>
        <v>1</v>
      </c>
    </row>
    <row r="23" spans="1:19" x14ac:dyDescent="0.3">
      <c r="A23" s="63" t="s">
        <v>1634</v>
      </c>
      <c r="B23" s="64">
        <f>VLOOKUP($A23,'Return Data'!$B$7:$R$2292,3,0)</f>
        <v>44609</v>
      </c>
      <c r="C23" s="65">
        <f>VLOOKUP($A23,'Return Data'!$B$7:$R$2292,4,0)</f>
        <v>13.1816</v>
      </c>
      <c r="D23" s="65">
        <f>VLOOKUP($A23,'Return Data'!$B$7:$R$2292,10,0)</f>
        <v>-0.66169999999999995</v>
      </c>
      <c r="E23" s="66">
        <f t="shared" si="0"/>
        <v>12</v>
      </c>
      <c r="F23" s="65">
        <f>VLOOKUP($A23,'Return Data'!$B$7:$R$2292,11,0)</f>
        <v>2.2391999999999999</v>
      </c>
      <c r="G23" s="66">
        <f t="shared" si="1"/>
        <v>16</v>
      </c>
      <c r="H23" s="65">
        <f>VLOOKUP($A23,'Return Data'!$B$7:$R$2292,12,0)</f>
        <v>7.9264999999999999</v>
      </c>
      <c r="I23" s="66">
        <f t="shared" si="2"/>
        <v>17</v>
      </c>
      <c r="J23" s="65">
        <f>VLOOKUP($A23,'Return Data'!$B$7:$R$2292,13,0)</f>
        <v>8.2241999999999997</v>
      </c>
      <c r="K23" s="66">
        <f t="shared" si="3"/>
        <v>14</v>
      </c>
      <c r="L23" s="65">
        <f>VLOOKUP($A23,'Return Data'!$B$7:$R$2292,17,0)</f>
        <v>4.3917999999999999</v>
      </c>
      <c r="M23" s="66">
        <f t="shared" si="4"/>
        <v>22</v>
      </c>
      <c r="N23" s="65">
        <f>VLOOKUP($A23,'Return Data'!$B$7:$R$2292,14,0)</f>
        <v>1.1394</v>
      </c>
      <c r="O23" s="66">
        <f>RANK(N23,N$8:N$30,0)</f>
        <v>20</v>
      </c>
      <c r="P23" s="65">
        <f>VLOOKUP($A23,'Return Data'!$B$7:$R$2292,15,0)</f>
        <v>2.9314</v>
      </c>
      <c r="Q23" s="66">
        <f>RANK(P23,P$8:P$30,0)</f>
        <v>16</v>
      </c>
      <c r="R23" s="65">
        <f>VLOOKUP($A23,'Return Data'!$B$7:$R$2292,16,0)</f>
        <v>4.1924999999999999</v>
      </c>
      <c r="S23" s="67">
        <f t="shared" si="5"/>
        <v>22</v>
      </c>
    </row>
    <row r="24" spans="1:19" x14ac:dyDescent="0.3">
      <c r="A24" s="63" t="s">
        <v>1635</v>
      </c>
      <c r="B24" s="64">
        <f>VLOOKUP($A24,'Return Data'!$B$7:$R$2292,3,0)</f>
        <v>44609</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1637</v>
      </c>
      <c r="B25" s="64">
        <f>VLOOKUP($A25,'Return Data'!$B$7:$R$2292,3,0)</f>
        <v>44609</v>
      </c>
      <c r="C25" s="65">
        <f>VLOOKUP($A25,'Return Data'!$B$7:$R$2292,4,0)</f>
        <v>43.761099999999999</v>
      </c>
      <c r="D25" s="65">
        <f>VLOOKUP($A25,'Return Data'!$B$7:$R$2292,10,0)</f>
        <v>2.01E-2</v>
      </c>
      <c r="E25" s="66">
        <f t="shared" ref="E25:E30" si="7">RANK(D25,D$8:D$30,0)</f>
        <v>5</v>
      </c>
      <c r="F25" s="65">
        <f>VLOOKUP($A25,'Return Data'!$B$7:$R$2292,11,0)</f>
        <v>3.1267</v>
      </c>
      <c r="G25" s="66">
        <f t="shared" ref="G25:G30" si="8">RANK(F25,F$8:F$30,0)</f>
        <v>10</v>
      </c>
      <c r="H25" s="65">
        <f>VLOOKUP($A25,'Return Data'!$B$7:$R$2292,12,0)</f>
        <v>8.8070000000000004</v>
      </c>
      <c r="I25" s="66">
        <f t="shared" ref="I25:I30" si="9">RANK(H25,H$8:H$30,0)</f>
        <v>11</v>
      </c>
      <c r="J25" s="65">
        <f>VLOOKUP($A25,'Return Data'!$B$7:$R$2292,13,0)</f>
        <v>10.529299999999999</v>
      </c>
      <c r="K25" s="66">
        <f t="shared" ref="K25:K30" si="10">RANK(J25,J$8:J$30,0)</f>
        <v>7</v>
      </c>
      <c r="L25" s="65">
        <f>VLOOKUP($A25,'Return Data'!$B$7:$R$2292,17,0)</f>
        <v>10.4594</v>
      </c>
      <c r="M25" s="66">
        <f t="shared" ref="M25:M30" si="11">RANK(L25,L$8:L$30,0)</f>
        <v>15</v>
      </c>
      <c r="N25" s="65">
        <f>VLOOKUP($A25,'Return Data'!$B$7:$R$2292,14,0)</f>
        <v>10.411799999999999</v>
      </c>
      <c r="O25" s="66">
        <f t="shared" ref="O25:O30" si="12">RANK(N25,N$8:N$30,0)</f>
        <v>16</v>
      </c>
      <c r="P25" s="65">
        <f>VLOOKUP($A25,'Return Data'!$B$7:$R$2292,15,0)</f>
        <v>8.8308999999999997</v>
      </c>
      <c r="Q25" s="66">
        <f>RANK(P25,P$8:P$30,0)</f>
        <v>9</v>
      </c>
      <c r="R25" s="65">
        <f>VLOOKUP($A25,'Return Data'!$B$7:$R$2292,16,0)</f>
        <v>9.6255000000000006</v>
      </c>
      <c r="S25" s="67">
        <f t="shared" ref="S25:S30" si="13">RANK(R25,R$8:R$30,0)</f>
        <v>7</v>
      </c>
    </row>
    <row r="26" spans="1:19" x14ac:dyDescent="0.3">
      <c r="A26" s="63" t="s">
        <v>1638</v>
      </c>
      <c r="B26" s="64">
        <f>VLOOKUP($A26,'Return Data'!$B$7:$R$2292,3,0)</f>
        <v>44609</v>
      </c>
      <c r="C26" s="65">
        <f>VLOOKUP($A26,'Return Data'!$B$7:$R$2292,4,0)</f>
        <v>18.792300000000001</v>
      </c>
      <c r="D26" s="65">
        <f>VLOOKUP($A26,'Return Data'!$B$7:$R$2292,10,0)</f>
        <v>-0.53139999999999998</v>
      </c>
      <c r="E26" s="66">
        <f t="shared" si="7"/>
        <v>11</v>
      </c>
      <c r="F26" s="65">
        <f>VLOOKUP($A26,'Return Data'!$B$7:$R$2292,11,0)</f>
        <v>3.5457000000000001</v>
      </c>
      <c r="G26" s="66">
        <f t="shared" si="8"/>
        <v>6</v>
      </c>
      <c r="H26" s="65">
        <f>VLOOKUP($A26,'Return Data'!$B$7:$R$2292,12,0)</f>
        <v>9.0768000000000004</v>
      </c>
      <c r="I26" s="66">
        <f t="shared" si="9"/>
        <v>10</v>
      </c>
      <c r="J26" s="65">
        <f>VLOOKUP($A26,'Return Data'!$B$7:$R$2292,13,0)</f>
        <v>9.3427000000000007</v>
      </c>
      <c r="K26" s="66">
        <f t="shared" si="10"/>
        <v>12</v>
      </c>
      <c r="L26" s="65">
        <f>VLOOKUP($A26,'Return Data'!$B$7:$R$2292,17,0)</f>
        <v>12.605499999999999</v>
      </c>
      <c r="M26" s="66">
        <f t="shared" si="11"/>
        <v>8</v>
      </c>
      <c r="N26" s="65">
        <f>VLOOKUP($A26,'Return Data'!$B$7:$R$2292,14,0)</f>
        <v>12.398</v>
      </c>
      <c r="O26" s="66">
        <f t="shared" si="12"/>
        <v>4</v>
      </c>
      <c r="P26" s="65">
        <f>VLOOKUP($A26,'Return Data'!$B$7:$R$2292,15,0)</f>
        <v>10.001099999999999</v>
      </c>
      <c r="Q26" s="66">
        <f>RANK(P26,P$8:P$30,0)</f>
        <v>5</v>
      </c>
      <c r="R26" s="65">
        <f>VLOOKUP($A26,'Return Data'!$B$7:$R$2292,16,0)</f>
        <v>9.8208000000000002</v>
      </c>
      <c r="S26" s="67">
        <f t="shared" si="13"/>
        <v>5</v>
      </c>
    </row>
    <row r="27" spans="1:19" x14ac:dyDescent="0.3">
      <c r="A27" s="63" t="s">
        <v>1639</v>
      </c>
      <c r="B27" s="64">
        <f>VLOOKUP($A27,'Return Data'!$B$7:$R$2292,3,0)</f>
        <v>44609</v>
      </c>
      <c r="C27" s="65">
        <f>VLOOKUP($A27,'Return Data'!$B$7:$R$2292,4,0)</f>
        <v>55.040999999999997</v>
      </c>
      <c r="D27" s="65">
        <f>VLOOKUP($A27,'Return Data'!$B$7:$R$2292,10,0)</f>
        <v>-1.3793</v>
      </c>
      <c r="E27" s="66">
        <f t="shared" si="7"/>
        <v>18</v>
      </c>
      <c r="F27" s="65">
        <f>VLOOKUP($A27,'Return Data'!$B$7:$R$2292,11,0)</f>
        <v>6.1340000000000003</v>
      </c>
      <c r="G27" s="66">
        <f t="shared" si="8"/>
        <v>1</v>
      </c>
      <c r="H27" s="65">
        <f>VLOOKUP($A27,'Return Data'!$B$7:$R$2292,12,0)</f>
        <v>13.722200000000001</v>
      </c>
      <c r="I27" s="66">
        <f t="shared" si="9"/>
        <v>1</v>
      </c>
      <c r="J27" s="65">
        <f>VLOOKUP($A27,'Return Data'!$B$7:$R$2292,13,0)</f>
        <v>14.1266</v>
      </c>
      <c r="K27" s="66">
        <f t="shared" si="10"/>
        <v>1</v>
      </c>
      <c r="L27" s="65">
        <f>VLOOKUP($A27,'Return Data'!$B$7:$R$2292,17,0)</f>
        <v>18.1187</v>
      </c>
      <c r="M27" s="66">
        <f t="shared" si="11"/>
        <v>1</v>
      </c>
      <c r="N27" s="65">
        <f>VLOOKUP($A27,'Return Data'!$B$7:$R$2292,14,0)</f>
        <v>14.3506</v>
      </c>
      <c r="O27" s="66">
        <f t="shared" si="12"/>
        <v>3</v>
      </c>
      <c r="P27" s="65">
        <f>VLOOKUP($A27,'Return Data'!$B$7:$R$2292,15,0)</f>
        <v>11.1869</v>
      </c>
      <c r="Q27" s="66">
        <f>RANK(P27,P$8:P$30,0)</f>
        <v>1</v>
      </c>
      <c r="R27" s="65">
        <f>VLOOKUP($A27,'Return Data'!$B$7:$R$2292,16,0)</f>
        <v>9.4128000000000007</v>
      </c>
      <c r="S27" s="67">
        <f t="shared" si="13"/>
        <v>11</v>
      </c>
    </row>
    <row r="28" spans="1:19" x14ac:dyDescent="0.3">
      <c r="A28" s="63" t="s">
        <v>1640</v>
      </c>
      <c r="B28" s="64">
        <f>VLOOKUP($A28,'Return Data'!$B$7:$R$2292,3,0)</f>
        <v>44609</v>
      </c>
      <c r="C28" s="65">
        <f>VLOOKUP($A28,'Return Data'!$B$7:$R$2292,4,0)</f>
        <v>45.147599999999997</v>
      </c>
      <c r="D28" s="65">
        <f>VLOOKUP($A28,'Return Data'!$B$7:$R$2292,10,0)</f>
        <v>-0.5141</v>
      </c>
      <c r="E28" s="66">
        <f t="shared" si="7"/>
        <v>10</v>
      </c>
      <c r="F28" s="65">
        <f>VLOOKUP($A28,'Return Data'!$B$7:$R$2292,11,0)</f>
        <v>3.113</v>
      </c>
      <c r="G28" s="66">
        <f t="shared" si="8"/>
        <v>11</v>
      </c>
      <c r="H28" s="65">
        <f>VLOOKUP($A28,'Return Data'!$B$7:$R$2292,12,0)</f>
        <v>8.3460999999999999</v>
      </c>
      <c r="I28" s="66">
        <f t="shared" si="9"/>
        <v>13</v>
      </c>
      <c r="J28" s="65">
        <f>VLOOKUP($A28,'Return Data'!$B$7:$R$2292,13,0)</f>
        <v>7.8869999999999996</v>
      </c>
      <c r="K28" s="66">
        <f t="shared" si="10"/>
        <v>16</v>
      </c>
      <c r="L28" s="65">
        <f>VLOOKUP($A28,'Return Data'!$B$7:$R$2292,17,0)</f>
        <v>10.7212</v>
      </c>
      <c r="M28" s="66">
        <f t="shared" si="11"/>
        <v>14</v>
      </c>
      <c r="N28" s="65">
        <f>VLOOKUP($A28,'Return Data'!$B$7:$R$2292,14,0)</f>
        <v>10.5053</v>
      </c>
      <c r="O28" s="66">
        <f t="shared" si="12"/>
        <v>15</v>
      </c>
      <c r="P28" s="65">
        <f>VLOOKUP($A28,'Return Data'!$B$7:$R$2292,15,0)</f>
        <v>7.9541000000000004</v>
      </c>
      <c r="Q28" s="66">
        <f>RANK(P28,P$8:P$30,0)</f>
        <v>13</v>
      </c>
      <c r="R28" s="65">
        <f>VLOOKUP($A28,'Return Data'!$B$7:$R$2292,16,0)</f>
        <v>8.4091000000000005</v>
      </c>
      <c r="S28" s="67">
        <f t="shared" si="13"/>
        <v>19</v>
      </c>
    </row>
    <row r="29" spans="1:19" x14ac:dyDescent="0.3">
      <c r="A29" s="63" t="s">
        <v>1641</v>
      </c>
      <c r="B29" s="64">
        <f>VLOOKUP($A29,'Return Data'!$B$7:$R$2292,3,0)</f>
        <v>44609</v>
      </c>
      <c r="C29" s="65">
        <f>VLOOKUP($A29,'Return Data'!$B$7:$R$2292,4,0)</f>
        <v>13.48</v>
      </c>
      <c r="D29" s="65">
        <f>VLOOKUP($A29,'Return Data'!$B$7:$R$2292,10,0)</f>
        <v>-1.3177000000000001</v>
      </c>
      <c r="E29" s="66">
        <f t="shared" si="7"/>
        <v>17</v>
      </c>
      <c r="F29" s="65">
        <f>VLOOKUP($A29,'Return Data'!$B$7:$R$2292,11,0)</f>
        <v>1.6591</v>
      </c>
      <c r="G29" s="66">
        <f t="shared" si="8"/>
        <v>21</v>
      </c>
      <c r="H29" s="65">
        <f>VLOOKUP($A29,'Return Data'!$B$7:$R$2292,12,0)</f>
        <v>6.3930999999999996</v>
      </c>
      <c r="I29" s="66">
        <f t="shared" si="9"/>
        <v>21</v>
      </c>
      <c r="J29" s="65">
        <f>VLOOKUP($A29,'Return Data'!$B$7:$R$2292,13,0)</f>
        <v>6.0582000000000003</v>
      </c>
      <c r="K29" s="66">
        <f t="shared" si="10"/>
        <v>22</v>
      </c>
      <c r="L29" s="65">
        <f>VLOOKUP($A29,'Return Data'!$B$7:$R$2292,17,0)</f>
        <v>9.8405000000000005</v>
      </c>
      <c r="M29" s="66">
        <f t="shared" si="11"/>
        <v>17</v>
      </c>
      <c r="N29" s="65">
        <f>VLOOKUP($A29,'Return Data'!$B$7:$R$2292,14,0)</f>
        <v>9.6045999999999996</v>
      </c>
      <c r="O29" s="66">
        <f t="shared" si="12"/>
        <v>18</v>
      </c>
      <c r="P29" s="65"/>
      <c r="Q29" s="66"/>
      <c r="R29" s="65">
        <f>VLOOKUP($A29,'Return Data'!$B$7:$R$2292,16,0)</f>
        <v>8.8308999999999997</v>
      </c>
      <c r="S29" s="67">
        <f t="shared" si="13"/>
        <v>17</v>
      </c>
    </row>
    <row r="30" spans="1:19" x14ac:dyDescent="0.3">
      <c r="A30" s="63" t="s">
        <v>1642</v>
      </c>
      <c r="B30" s="64">
        <f>VLOOKUP($A30,'Return Data'!$B$7:$R$2292,3,0)</f>
        <v>44609</v>
      </c>
      <c r="C30" s="65">
        <f>VLOOKUP($A30,'Return Data'!$B$7:$R$2292,4,0)</f>
        <v>13.613799999999999</v>
      </c>
      <c r="D30" s="65">
        <f>VLOOKUP($A30,'Return Data'!$B$7:$R$2292,10,0)</f>
        <v>-0.2031</v>
      </c>
      <c r="E30" s="66">
        <f t="shared" si="7"/>
        <v>8</v>
      </c>
      <c r="F30" s="65">
        <f>VLOOKUP($A30,'Return Data'!$B$7:$R$2292,11,0)</f>
        <v>3.9571000000000001</v>
      </c>
      <c r="G30" s="66">
        <f t="shared" si="8"/>
        <v>3</v>
      </c>
      <c r="H30" s="65">
        <f>VLOOKUP($A30,'Return Data'!$B$7:$R$2292,12,0)</f>
        <v>9.1443999999999992</v>
      </c>
      <c r="I30" s="66">
        <f t="shared" si="9"/>
        <v>9</v>
      </c>
      <c r="J30" s="65">
        <f>VLOOKUP($A30,'Return Data'!$B$7:$R$2292,13,0)</f>
        <v>10.030099999999999</v>
      </c>
      <c r="K30" s="66">
        <f t="shared" si="10"/>
        <v>9</v>
      </c>
      <c r="L30" s="65">
        <f>VLOOKUP($A30,'Return Data'!$B$7:$R$2292,17,0)</f>
        <v>13.5914</v>
      </c>
      <c r="M30" s="66">
        <f t="shared" si="11"/>
        <v>6</v>
      </c>
      <c r="N30" s="65">
        <f>VLOOKUP($A30,'Return Data'!$B$7:$R$2292,14,0)</f>
        <v>11.130699999999999</v>
      </c>
      <c r="O30" s="66">
        <f t="shared" si="12"/>
        <v>12</v>
      </c>
      <c r="P30" s="65"/>
      <c r="Q30" s="66"/>
      <c r="R30" s="65">
        <f>VLOOKUP($A30,'Return Data'!$B$7:$R$2292,16,0)</f>
        <v>9.2942</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-0.68018181818181822</v>
      </c>
      <c r="E32" s="74"/>
      <c r="F32" s="75">
        <f>AVERAGE(F8:F30)</f>
        <v>3.0606499999999999</v>
      </c>
      <c r="G32" s="74"/>
      <c r="H32" s="75">
        <f>AVERAGE(H8:H30)</f>
        <v>8.9864681818181804</v>
      </c>
      <c r="I32" s="74"/>
      <c r="J32" s="75">
        <f>AVERAGE(J8:J30)</f>
        <v>9.4619227272727287</v>
      </c>
      <c r="K32" s="74"/>
      <c r="L32" s="75">
        <f>AVERAGE(L8:L30)</f>
        <v>11.636554545454544</v>
      </c>
      <c r="M32" s="74"/>
      <c r="N32" s="75">
        <f>AVERAGE(N8:N30)</f>
        <v>11.129575000000001</v>
      </c>
      <c r="O32" s="74"/>
      <c r="P32" s="75">
        <f>AVERAGE(P8:P30)</f>
        <v>8.9510500000000004</v>
      </c>
      <c r="Q32" s="74"/>
      <c r="R32" s="75">
        <f>AVERAGE(R8:R30)</f>
        <v>9.2654136363636344</v>
      </c>
      <c r="S32" s="76"/>
    </row>
    <row r="33" spans="1:19" x14ac:dyDescent="0.3">
      <c r="A33" s="73" t="s">
        <v>28</v>
      </c>
      <c r="B33" s="74"/>
      <c r="C33" s="74"/>
      <c r="D33" s="75">
        <f>MIN(D8:D30)</f>
        <v>-2.7618999999999998</v>
      </c>
      <c r="E33" s="74"/>
      <c r="F33" s="75">
        <f>MIN(F8:F30)</f>
        <v>1.413</v>
      </c>
      <c r="G33" s="74"/>
      <c r="H33" s="75">
        <f>MIN(H8:H30)</f>
        <v>5.5972999999999997</v>
      </c>
      <c r="I33" s="74"/>
      <c r="J33" s="75">
        <f>MIN(J8:J30)</f>
        <v>6.0582000000000003</v>
      </c>
      <c r="K33" s="74"/>
      <c r="L33" s="75">
        <f>MIN(L8:L30)</f>
        <v>4.3917999999999999</v>
      </c>
      <c r="M33" s="74"/>
      <c r="N33" s="75">
        <f>MIN(N8:N30)</f>
        <v>1.1394</v>
      </c>
      <c r="O33" s="74"/>
      <c r="P33" s="75">
        <f>MIN(P8:P30)</f>
        <v>2.9314</v>
      </c>
      <c r="Q33" s="74"/>
      <c r="R33" s="75">
        <f>MIN(R8:R30)</f>
        <v>4.1924999999999999</v>
      </c>
      <c r="S33" s="76"/>
    </row>
    <row r="34" spans="1:19" ht="15" thickBot="1" x14ac:dyDescent="0.35">
      <c r="A34" s="77" t="s">
        <v>29</v>
      </c>
      <c r="B34" s="78"/>
      <c r="C34" s="78"/>
      <c r="D34" s="79">
        <f>MAX(D8:D30)</f>
        <v>1.516</v>
      </c>
      <c r="E34" s="78"/>
      <c r="F34" s="79">
        <f>MAX(F8:F30)</f>
        <v>6.1340000000000003</v>
      </c>
      <c r="G34" s="78"/>
      <c r="H34" s="79">
        <f>MAX(H8:H30)</f>
        <v>13.722200000000001</v>
      </c>
      <c r="I34" s="78"/>
      <c r="J34" s="79">
        <f>MAX(J8:J30)</f>
        <v>14.1266</v>
      </c>
      <c r="K34" s="78"/>
      <c r="L34" s="79">
        <f>MAX(L8:L30)</f>
        <v>18.1187</v>
      </c>
      <c r="M34" s="78"/>
      <c r="N34" s="79">
        <f>MAX(N8:N30)</f>
        <v>14.997299999999999</v>
      </c>
      <c r="O34" s="78"/>
      <c r="P34" s="79">
        <f>MAX(P8:P30)</f>
        <v>11.1869</v>
      </c>
      <c r="Q34" s="78"/>
      <c r="R34" s="79">
        <f>MAX(R8:R30)</f>
        <v>13.806800000000001</v>
      </c>
      <c r="S34" s="80"/>
    </row>
    <row r="35" spans="1:19" x14ac:dyDescent="0.3">
      <c r="A35" s="112" t="s">
        <v>432</v>
      </c>
    </row>
    <row r="36" spans="1:19" x14ac:dyDescent="0.3">
      <c r="A36" s="14" t="s">
        <v>340</v>
      </c>
    </row>
  </sheetData>
  <sheetProtection algorithmName="SHA-512" hashValue="K8kpJOnoDxCq+rrJxNUcupQWcsLMk7flDmverm5T71IyeCNv8qzwNm2FGIiDlxze4rd3+f7prDtycUf8vGYOnA==" saltValue="n8dxJpZCME4QQNG8F6L57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1643</v>
      </c>
      <c r="B8" s="64">
        <f>VLOOKUP($A8,'Return Data'!$B$7:$R$2292,3,0)</f>
        <v>44609</v>
      </c>
      <c r="C8" s="65">
        <f>VLOOKUP($A8,'Return Data'!$B$7:$R$2292,4,0)</f>
        <v>17.28</v>
      </c>
      <c r="D8" s="65">
        <f>VLOOKUP($A8,'Return Data'!$B$7:$R$2292,10,0)</f>
        <v>-2.9759000000000002</v>
      </c>
      <c r="E8" s="66">
        <f t="shared" ref="E8:E23" si="0">RANK(D8,D$8:D$30,0)</f>
        <v>22</v>
      </c>
      <c r="F8" s="65">
        <f>VLOOKUP($A8,'Return Data'!$B$7:$R$2292,11,0)</f>
        <v>0.87570000000000003</v>
      </c>
      <c r="G8" s="66">
        <f t="shared" ref="G8:G23" si="1">RANK(F8,F$8:F$30,0)</f>
        <v>22</v>
      </c>
      <c r="H8" s="65">
        <f>VLOOKUP($A8,'Return Data'!$B$7:$R$2292,12,0)</f>
        <v>7.2625999999999999</v>
      </c>
      <c r="I8" s="66">
        <f t="shared" ref="I8:I23" si="2">RANK(H8,H$8:H$30,0)</f>
        <v>14</v>
      </c>
      <c r="J8" s="65">
        <f>VLOOKUP($A8,'Return Data'!$B$7:$R$2292,13,0)</f>
        <v>6.4039000000000001</v>
      </c>
      <c r="K8" s="66">
        <f t="shared" ref="K8:K23" si="3">RANK(J8,J$8:J$30,0)</f>
        <v>18</v>
      </c>
      <c r="L8" s="65">
        <f>VLOOKUP($A8,'Return Data'!$B$7:$R$2292,17,0)</f>
        <v>9.6449999999999996</v>
      </c>
      <c r="M8" s="66">
        <f t="shared" ref="M8:M23" si="4">RANK(L8,L$8:L$30,0)</f>
        <v>13</v>
      </c>
      <c r="N8" s="65">
        <f>VLOOKUP($A8,'Return Data'!$B$7:$R$2292,14,0)</f>
        <v>10.692299999999999</v>
      </c>
      <c r="O8" s="66">
        <f>RANK(N8,N$8:N$30,0)</f>
        <v>6</v>
      </c>
      <c r="P8" s="65">
        <f>VLOOKUP($A8,'Return Data'!$B$7:$R$2292,15,0)</f>
        <v>7.6148999999999996</v>
      </c>
      <c r="Q8" s="66">
        <f>RANK(P8,P$8:P$30,0)</f>
        <v>9</v>
      </c>
      <c r="R8" s="65">
        <f>VLOOKUP($A8,'Return Data'!$B$7:$R$2292,16,0)</f>
        <v>7.8616999999999999</v>
      </c>
      <c r="S8" s="67">
        <f t="shared" ref="S8:S23" si="5">RANK(R8,R$8:R$30,0)</f>
        <v>15</v>
      </c>
    </row>
    <row r="9" spans="1:20" x14ac:dyDescent="0.3">
      <c r="A9" s="63" t="s">
        <v>1644</v>
      </c>
      <c r="B9" s="64">
        <f>VLOOKUP($A9,'Return Data'!$B$7:$R$2292,3,0)</f>
        <v>44609</v>
      </c>
      <c r="C9" s="65">
        <f>VLOOKUP($A9,'Return Data'!$B$7:$R$2292,4,0)</f>
        <v>16.71</v>
      </c>
      <c r="D9" s="65">
        <f>VLOOKUP($A9,'Return Data'!$B$7:$R$2292,10,0)</f>
        <v>-2.8488000000000002</v>
      </c>
      <c r="E9" s="66">
        <f t="shared" si="0"/>
        <v>21</v>
      </c>
      <c r="F9" s="65">
        <f>VLOOKUP($A9,'Return Data'!$B$7:$R$2292,11,0)</f>
        <v>1.4572000000000001</v>
      </c>
      <c r="G9" s="66">
        <f t="shared" si="1"/>
        <v>18</v>
      </c>
      <c r="H9" s="65">
        <f>VLOOKUP($A9,'Return Data'!$B$7:$R$2292,12,0)</f>
        <v>9.2157</v>
      </c>
      <c r="I9" s="66">
        <f t="shared" si="2"/>
        <v>6</v>
      </c>
      <c r="J9" s="65">
        <f>VLOOKUP($A9,'Return Data'!$B$7:$R$2292,13,0)</f>
        <v>8.1553000000000004</v>
      </c>
      <c r="K9" s="66">
        <f t="shared" si="3"/>
        <v>12</v>
      </c>
      <c r="L9" s="65">
        <f>VLOOKUP($A9,'Return Data'!$B$7:$R$2292,17,0)</f>
        <v>10.345000000000001</v>
      </c>
      <c r="M9" s="66">
        <f t="shared" si="4"/>
        <v>11</v>
      </c>
      <c r="N9" s="65">
        <f>VLOOKUP($A9,'Return Data'!$B$7:$R$2292,14,0)</f>
        <v>10.6031</v>
      </c>
      <c r="O9" s="66">
        <f>RANK(N9,N$8:N$30,0)</f>
        <v>8</v>
      </c>
      <c r="P9" s="65">
        <f>VLOOKUP($A9,'Return Data'!$B$7:$R$2292,15,0)</f>
        <v>9.4834999999999994</v>
      </c>
      <c r="Q9" s="66">
        <f>RANK(P9,P$8:P$30,0)</f>
        <v>2</v>
      </c>
      <c r="R9" s="65">
        <f>VLOOKUP($A9,'Return Data'!$B$7:$R$2292,16,0)</f>
        <v>8.1958000000000002</v>
      </c>
      <c r="S9" s="67">
        <f t="shared" si="5"/>
        <v>12</v>
      </c>
    </row>
    <row r="10" spans="1:20" x14ac:dyDescent="0.3">
      <c r="A10" s="63" t="s">
        <v>1645</v>
      </c>
      <c r="B10" s="64">
        <f>VLOOKUP($A10,'Return Data'!$B$7:$R$2292,3,0)</f>
        <v>44609</v>
      </c>
      <c r="C10" s="65">
        <f>VLOOKUP($A10,'Return Data'!$B$7:$R$2292,4,0)</f>
        <v>12.29</v>
      </c>
      <c r="D10" s="65">
        <f>VLOOKUP($A10,'Return Data'!$B$7:$R$2292,10,0)</f>
        <v>-0.64670000000000005</v>
      </c>
      <c r="E10" s="66">
        <f t="shared" si="0"/>
        <v>9</v>
      </c>
      <c r="F10" s="65">
        <f>VLOOKUP($A10,'Return Data'!$B$7:$R$2292,11,0)</f>
        <v>1.9071</v>
      </c>
      <c r="G10" s="66">
        <f t="shared" si="1"/>
        <v>15</v>
      </c>
      <c r="H10" s="65">
        <f>VLOOKUP($A10,'Return Data'!$B$7:$R$2292,12,0)</f>
        <v>4.6848000000000001</v>
      </c>
      <c r="I10" s="66">
        <f t="shared" si="2"/>
        <v>22</v>
      </c>
      <c r="J10" s="65">
        <f>VLOOKUP($A10,'Return Data'!$B$7:$R$2292,13,0)</f>
        <v>5.3128000000000002</v>
      </c>
      <c r="K10" s="66">
        <f t="shared" si="3"/>
        <v>22</v>
      </c>
      <c r="L10" s="65">
        <f>VLOOKUP($A10,'Return Data'!$B$7:$R$2292,17,0)</f>
        <v>8.3315999999999999</v>
      </c>
      <c r="M10" s="66">
        <f t="shared" si="4"/>
        <v>18</v>
      </c>
      <c r="N10" s="65"/>
      <c r="O10" s="66"/>
      <c r="P10" s="65"/>
      <c r="Q10" s="66"/>
      <c r="R10" s="65">
        <f>VLOOKUP($A10,'Return Data'!$B$7:$R$2292,16,0)</f>
        <v>8.3544999999999998</v>
      </c>
      <c r="S10" s="67">
        <f t="shared" si="5"/>
        <v>10</v>
      </c>
    </row>
    <row r="11" spans="1:20" x14ac:dyDescent="0.3">
      <c r="A11" s="63" t="s">
        <v>1646</v>
      </c>
      <c r="B11" s="64">
        <f>VLOOKUP($A11,'Return Data'!$B$7:$R$2292,3,0)</f>
        <v>44609</v>
      </c>
      <c r="C11" s="65">
        <f>VLOOKUP($A11,'Return Data'!$B$7:$R$2292,4,0)</f>
        <v>16.065999999999999</v>
      </c>
      <c r="D11" s="65">
        <f>VLOOKUP($A11,'Return Data'!$B$7:$R$2292,10,0)</f>
        <v>0.36230000000000001</v>
      </c>
      <c r="E11" s="66">
        <f t="shared" si="0"/>
        <v>2</v>
      </c>
      <c r="F11" s="65">
        <f>VLOOKUP($A11,'Return Data'!$B$7:$R$2292,11,0)</f>
        <v>1.1713</v>
      </c>
      <c r="G11" s="66">
        <f t="shared" si="1"/>
        <v>20</v>
      </c>
      <c r="H11" s="65">
        <f>VLOOKUP($A11,'Return Data'!$B$7:$R$2292,12,0)</f>
        <v>7.2496999999999998</v>
      </c>
      <c r="I11" s="66">
        <f t="shared" si="2"/>
        <v>15</v>
      </c>
      <c r="J11" s="65">
        <f>VLOOKUP($A11,'Return Data'!$B$7:$R$2292,13,0)</f>
        <v>9.1959</v>
      </c>
      <c r="K11" s="66">
        <f t="shared" si="3"/>
        <v>8</v>
      </c>
      <c r="L11" s="65">
        <f>VLOOKUP($A11,'Return Data'!$B$7:$R$2292,17,0)</f>
        <v>10.0672</v>
      </c>
      <c r="M11" s="66">
        <f t="shared" si="4"/>
        <v>12</v>
      </c>
      <c r="N11" s="65">
        <f>VLOOKUP($A11,'Return Data'!$B$7:$R$2292,14,0)</f>
        <v>10.406700000000001</v>
      </c>
      <c r="O11" s="66">
        <f t="shared" ref="O11:O17" si="6">RANK(N11,N$8:N$30,0)</f>
        <v>10</v>
      </c>
      <c r="P11" s="65">
        <f>VLOOKUP($A11,'Return Data'!$B$7:$R$2292,15,0)</f>
        <v>7.5205000000000002</v>
      </c>
      <c r="Q11" s="66">
        <f>RANK(P11,P$8:P$30,0)</f>
        <v>11</v>
      </c>
      <c r="R11" s="65">
        <f>VLOOKUP($A11,'Return Data'!$B$7:$R$2292,16,0)</f>
        <v>8.3736999999999995</v>
      </c>
      <c r="S11" s="67">
        <f t="shared" si="5"/>
        <v>9</v>
      </c>
    </row>
    <row r="12" spans="1:20" x14ac:dyDescent="0.3">
      <c r="A12" s="63" t="s">
        <v>1647</v>
      </c>
      <c r="B12" s="64">
        <f>VLOOKUP($A12,'Return Data'!$B$7:$R$2292,3,0)</f>
        <v>44609</v>
      </c>
      <c r="C12" s="65">
        <f>VLOOKUP($A12,'Return Data'!$B$7:$R$2292,4,0)</f>
        <v>18.230699999999999</v>
      </c>
      <c r="D12" s="65">
        <f>VLOOKUP($A12,'Return Data'!$B$7:$R$2292,10,0)</f>
        <v>-1.4935</v>
      </c>
      <c r="E12" s="66">
        <f t="shared" si="0"/>
        <v>17</v>
      </c>
      <c r="F12" s="65">
        <f>VLOOKUP($A12,'Return Data'!$B$7:$R$2292,11,0)</f>
        <v>1.4947999999999999</v>
      </c>
      <c r="G12" s="66">
        <f t="shared" si="1"/>
        <v>17</v>
      </c>
      <c r="H12" s="65">
        <f>VLOOKUP($A12,'Return Data'!$B$7:$R$2292,12,0)</f>
        <v>7.6185999999999998</v>
      </c>
      <c r="I12" s="66">
        <f t="shared" si="2"/>
        <v>12</v>
      </c>
      <c r="J12" s="65">
        <f>VLOOKUP($A12,'Return Data'!$B$7:$R$2292,13,0)</f>
        <v>7.3234000000000004</v>
      </c>
      <c r="K12" s="66">
        <f t="shared" si="3"/>
        <v>14</v>
      </c>
      <c r="L12" s="65">
        <f>VLOOKUP($A12,'Return Data'!$B$7:$R$2292,17,0)</f>
        <v>11.469900000000001</v>
      </c>
      <c r="M12" s="66">
        <f t="shared" si="4"/>
        <v>8</v>
      </c>
      <c r="N12" s="65">
        <f>VLOOKUP($A12,'Return Data'!$B$7:$R$2292,14,0)</f>
        <v>10.6662</v>
      </c>
      <c r="O12" s="66">
        <f t="shared" si="6"/>
        <v>7</v>
      </c>
      <c r="P12" s="65">
        <f>VLOOKUP($A12,'Return Data'!$B$7:$R$2292,15,0)</f>
        <v>9.3316999999999997</v>
      </c>
      <c r="Q12" s="66">
        <f>RANK(P12,P$8:P$30,0)</f>
        <v>3</v>
      </c>
      <c r="R12" s="65">
        <f>VLOOKUP($A12,'Return Data'!$B$7:$R$2292,16,0)</f>
        <v>8.5092999999999996</v>
      </c>
      <c r="S12" s="67">
        <f t="shared" si="5"/>
        <v>6</v>
      </c>
    </row>
    <row r="13" spans="1:20" x14ac:dyDescent="0.3">
      <c r="A13" s="63" t="s">
        <v>1648</v>
      </c>
      <c r="B13" s="64">
        <f>VLOOKUP($A13,'Return Data'!$B$7:$R$2292,3,0)</f>
        <v>44609</v>
      </c>
      <c r="C13" s="65">
        <f>VLOOKUP($A13,'Return Data'!$B$7:$R$2292,4,0)</f>
        <v>12.750999999999999</v>
      </c>
      <c r="D13" s="65">
        <f>VLOOKUP($A13,'Return Data'!$B$7:$R$2292,10,0)</f>
        <v>-1.4568000000000001</v>
      </c>
      <c r="E13" s="66">
        <f t="shared" si="0"/>
        <v>15</v>
      </c>
      <c r="F13" s="65">
        <f>VLOOKUP($A13,'Return Data'!$B$7:$R$2292,11,0)</f>
        <v>2.4127000000000001</v>
      </c>
      <c r="G13" s="66">
        <f t="shared" si="1"/>
        <v>11</v>
      </c>
      <c r="H13" s="65">
        <f>VLOOKUP($A13,'Return Data'!$B$7:$R$2292,12,0)</f>
        <v>8.7690999999999999</v>
      </c>
      <c r="I13" s="66">
        <f t="shared" si="2"/>
        <v>8</v>
      </c>
      <c r="J13" s="65">
        <f>VLOOKUP($A13,'Return Data'!$B$7:$R$2292,13,0)</f>
        <v>8.5182000000000002</v>
      </c>
      <c r="K13" s="66">
        <f t="shared" si="3"/>
        <v>11</v>
      </c>
      <c r="L13" s="65">
        <f>VLOOKUP($A13,'Return Data'!$B$7:$R$2292,17,0)</f>
        <v>10.550800000000001</v>
      </c>
      <c r="M13" s="66">
        <f t="shared" si="4"/>
        <v>10</v>
      </c>
      <c r="N13" s="65">
        <f>VLOOKUP($A13,'Return Data'!$B$7:$R$2292,14,0)</f>
        <v>9.1603999999999992</v>
      </c>
      <c r="O13" s="66">
        <f t="shared" si="6"/>
        <v>16</v>
      </c>
      <c r="P13" s="65"/>
      <c r="Q13" s="66"/>
      <c r="R13" s="65">
        <f>VLOOKUP($A13,'Return Data'!$B$7:$R$2292,16,0)</f>
        <v>7.2343000000000002</v>
      </c>
      <c r="S13" s="67">
        <f t="shared" si="5"/>
        <v>19</v>
      </c>
    </row>
    <row r="14" spans="1:20" x14ac:dyDescent="0.3">
      <c r="A14" s="63" t="s">
        <v>1649</v>
      </c>
      <c r="B14" s="64">
        <f>VLOOKUP($A14,'Return Data'!$B$7:$R$2292,3,0)</f>
        <v>44609</v>
      </c>
      <c r="C14" s="65">
        <f>VLOOKUP($A14,'Return Data'!$B$7:$R$2292,4,0)</f>
        <v>48.075000000000003</v>
      </c>
      <c r="D14" s="65">
        <f>VLOOKUP($A14,'Return Data'!$B$7:$R$2292,10,0)</f>
        <v>-0.22409999999999999</v>
      </c>
      <c r="E14" s="66">
        <f t="shared" si="0"/>
        <v>6</v>
      </c>
      <c r="F14" s="65">
        <f>VLOOKUP($A14,'Return Data'!$B$7:$R$2292,11,0)</f>
        <v>3.09</v>
      </c>
      <c r="G14" s="66">
        <f t="shared" si="1"/>
        <v>6</v>
      </c>
      <c r="H14" s="65">
        <f>VLOOKUP($A14,'Return Data'!$B$7:$R$2292,12,0)</f>
        <v>9.9083000000000006</v>
      </c>
      <c r="I14" s="66">
        <f t="shared" si="2"/>
        <v>4</v>
      </c>
      <c r="J14" s="65">
        <f>VLOOKUP($A14,'Return Data'!$B$7:$R$2292,13,0)</f>
        <v>11.5662</v>
      </c>
      <c r="K14" s="66">
        <f t="shared" si="3"/>
        <v>2</v>
      </c>
      <c r="L14" s="65">
        <f>VLOOKUP($A14,'Return Data'!$B$7:$R$2292,17,0)</f>
        <v>13.290699999999999</v>
      </c>
      <c r="M14" s="66">
        <f t="shared" si="4"/>
        <v>4</v>
      </c>
      <c r="N14" s="65">
        <f>VLOOKUP($A14,'Return Data'!$B$7:$R$2292,14,0)</f>
        <v>11.0451</v>
      </c>
      <c r="O14" s="66">
        <f t="shared" si="6"/>
        <v>5</v>
      </c>
      <c r="P14" s="65">
        <f>VLOOKUP($A14,'Return Data'!$B$7:$R$2292,15,0)</f>
        <v>8.7438000000000002</v>
      </c>
      <c r="Q14" s="66">
        <f>RANK(P14,P$8:P$30,0)</f>
        <v>7</v>
      </c>
      <c r="R14" s="65">
        <f>VLOOKUP($A14,'Return Data'!$B$7:$R$2292,16,0)</f>
        <v>9.4266000000000005</v>
      </c>
      <c r="S14" s="67">
        <f t="shared" si="5"/>
        <v>2</v>
      </c>
    </row>
    <row r="15" spans="1:20" x14ac:dyDescent="0.3">
      <c r="A15" s="63" t="s">
        <v>1650</v>
      </c>
      <c r="B15" s="64">
        <f>VLOOKUP($A15,'Return Data'!$B$7:$R$2292,3,0)</f>
        <v>44609</v>
      </c>
      <c r="C15" s="65">
        <f>VLOOKUP($A15,'Return Data'!$B$7:$R$2292,4,0)</f>
        <v>17.13</v>
      </c>
      <c r="D15" s="65">
        <f>VLOOKUP($A15,'Return Data'!$B$7:$R$2292,10,0)</f>
        <v>1.3609</v>
      </c>
      <c r="E15" s="66">
        <f t="shared" si="0"/>
        <v>1</v>
      </c>
      <c r="F15" s="65">
        <f>VLOOKUP($A15,'Return Data'!$B$7:$R$2292,11,0)</f>
        <v>3.4420000000000002</v>
      </c>
      <c r="G15" s="66">
        <f t="shared" si="1"/>
        <v>4</v>
      </c>
      <c r="H15" s="65">
        <f>VLOOKUP($A15,'Return Data'!$B$7:$R$2292,12,0)</f>
        <v>6.2655000000000003</v>
      </c>
      <c r="I15" s="66">
        <f t="shared" si="2"/>
        <v>20</v>
      </c>
      <c r="J15" s="65">
        <f>VLOOKUP($A15,'Return Data'!$B$7:$R$2292,13,0)</f>
        <v>6.9955999999999996</v>
      </c>
      <c r="K15" s="66">
        <f t="shared" si="3"/>
        <v>15</v>
      </c>
      <c r="L15" s="65">
        <f>VLOOKUP($A15,'Return Data'!$B$7:$R$2292,17,0)</f>
        <v>7.5007999999999999</v>
      </c>
      <c r="M15" s="66">
        <f t="shared" si="4"/>
        <v>20</v>
      </c>
      <c r="N15" s="65">
        <f>VLOOKUP($A15,'Return Data'!$B$7:$R$2292,14,0)</f>
        <v>8.9128000000000007</v>
      </c>
      <c r="O15" s="66">
        <f t="shared" si="6"/>
        <v>18</v>
      </c>
      <c r="P15" s="65">
        <f>VLOOKUP($A15,'Return Data'!$B$7:$R$2292,15,0)</f>
        <v>7.4813999999999998</v>
      </c>
      <c r="Q15" s="66">
        <f>RANK(P15,P$8:P$30,0)</f>
        <v>12</v>
      </c>
      <c r="R15" s="65">
        <f>VLOOKUP($A15,'Return Data'!$B$7:$R$2292,16,0)</f>
        <v>7.7530000000000001</v>
      </c>
      <c r="S15" s="67">
        <f t="shared" si="5"/>
        <v>17</v>
      </c>
    </row>
    <row r="16" spans="1:20" x14ac:dyDescent="0.3">
      <c r="A16" s="63" t="s">
        <v>1651</v>
      </c>
      <c r="B16" s="64">
        <f>VLOOKUP($A16,'Return Data'!$B$7:$R$2292,3,0)</f>
        <v>44609</v>
      </c>
      <c r="C16" s="65">
        <f>VLOOKUP($A16,'Return Data'!$B$7:$R$2292,4,0)</f>
        <v>20.927600000000002</v>
      </c>
      <c r="D16" s="65">
        <f>VLOOKUP($A16,'Return Data'!$B$7:$R$2292,10,0)</f>
        <v>-0.97099999999999997</v>
      </c>
      <c r="E16" s="66">
        <f t="shared" si="0"/>
        <v>13</v>
      </c>
      <c r="F16" s="65">
        <f>VLOOKUP($A16,'Return Data'!$B$7:$R$2292,11,0)</f>
        <v>2.6360999999999999</v>
      </c>
      <c r="G16" s="66">
        <f t="shared" si="1"/>
        <v>9</v>
      </c>
      <c r="H16" s="65">
        <f>VLOOKUP($A16,'Return Data'!$B$7:$R$2292,12,0)</f>
        <v>7.1364000000000001</v>
      </c>
      <c r="I16" s="66">
        <f t="shared" si="2"/>
        <v>17</v>
      </c>
      <c r="J16" s="65">
        <f>VLOOKUP($A16,'Return Data'!$B$7:$R$2292,13,0)</f>
        <v>5.6912000000000003</v>
      </c>
      <c r="K16" s="66">
        <f t="shared" si="3"/>
        <v>20</v>
      </c>
      <c r="L16" s="65">
        <f>VLOOKUP($A16,'Return Data'!$B$7:$R$2292,17,0)</f>
        <v>8.3180999999999994</v>
      </c>
      <c r="M16" s="66">
        <f t="shared" si="4"/>
        <v>19</v>
      </c>
      <c r="N16" s="65">
        <f>VLOOKUP($A16,'Return Data'!$B$7:$R$2292,14,0)</f>
        <v>9.6252999999999993</v>
      </c>
      <c r="O16" s="66">
        <f t="shared" si="6"/>
        <v>13</v>
      </c>
      <c r="P16" s="65">
        <f>VLOOKUP($A16,'Return Data'!$B$7:$R$2292,15,0)</f>
        <v>6.2035</v>
      </c>
      <c r="Q16" s="66">
        <f>RANK(P16,P$8:P$30,0)</f>
        <v>15</v>
      </c>
      <c r="R16" s="65">
        <f>VLOOKUP($A16,'Return Data'!$B$7:$R$2292,16,0)</f>
        <v>6.9709000000000003</v>
      </c>
      <c r="S16" s="67">
        <f t="shared" si="5"/>
        <v>20</v>
      </c>
    </row>
    <row r="17" spans="1:19" x14ac:dyDescent="0.3">
      <c r="A17" s="63" t="s">
        <v>1652</v>
      </c>
      <c r="B17" s="64">
        <f>VLOOKUP($A17,'Return Data'!$B$7:$R$2292,3,0)</f>
        <v>44609</v>
      </c>
      <c r="C17" s="65">
        <f>VLOOKUP($A17,'Return Data'!$B$7:$R$2292,4,0)</f>
        <v>24.81</v>
      </c>
      <c r="D17" s="65">
        <f>VLOOKUP($A17,'Return Data'!$B$7:$R$2292,10,0)</f>
        <v>4.0300000000000002E-2</v>
      </c>
      <c r="E17" s="66">
        <f t="shared" si="0"/>
        <v>4</v>
      </c>
      <c r="F17" s="65">
        <f>VLOOKUP($A17,'Return Data'!$B$7:$R$2292,11,0)</f>
        <v>2.1829000000000001</v>
      </c>
      <c r="G17" s="66">
        <f t="shared" si="1"/>
        <v>14</v>
      </c>
      <c r="H17" s="65">
        <f>VLOOKUP($A17,'Return Data'!$B$7:$R$2292,12,0)</f>
        <v>6.8936000000000002</v>
      </c>
      <c r="I17" s="66">
        <f t="shared" si="2"/>
        <v>18</v>
      </c>
      <c r="J17" s="65">
        <f>VLOOKUP($A17,'Return Data'!$B$7:$R$2292,13,0)</f>
        <v>6.4806999999999997</v>
      </c>
      <c r="K17" s="66">
        <f t="shared" si="3"/>
        <v>17</v>
      </c>
      <c r="L17" s="65">
        <f>VLOOKUP($A17,'Return Data'!$B$7:$R$2292,17,0)</f>
        <v>8.9405000000000001</v>
      </c>
      <c r="M17" s="66">
        <f t="shared" si="4"/>
        <v>17</v>
      </c>
      <c r="N17" s="65">
        <f>VLOOKUP($A17,'Return Data'!$B$7:$R$2292,14,0)</f>
        <v>8.7630999999999997</v>
      </c>
      <c r="O17" s="66">
        <f t="shared" si="6"/>
        <v>19</v>
      </c>
      <c r="P17" s="65">
        <f>VLOOKUP($A17,'Return Data'!$B$7:$R$2292,15,0)</f>
        <v>6.4493999999999998</v>
      </c>
      <c r="Q17" s="66">
        <f>RANK(P17,P$8:P$30,0)</f>
        <v>14</v>
      </c>
      <c r="R17" s="65">
        <f>VLOOKUP($A17,'Return Data'!$B$7:$R$2292,16,0)</f>
        <v>6.8567999999999998</v>
      </c>
      <c r="S17" s="67">
        <f t="shared" si="5"/>
        <v>21</v>
      </c>
    </row>
    <row r="18" spans="1:19" x14ac:dyDescent="0.3">
      <c r="A18" s="63" t="s">
        <v>1653</v>
      </c>
      <c r="B18" s="64">
        <f>VLOOKUP($A18,'Return Data'!$B$7:$R$2292,3,0)</f>
        <v>44609</v>
      </c>
      <c r="C18" s="65">
        <f>VLOOKUP($A18,'Return Data'!$B$7:$R$2292,4,0)</f>
        <v>12.466799999999999</v>
      </c>
      <c r="D18" s="65">
        <f>VLOOKUP($A18,'Return Data'!$B$7:$R$2292,10,0)</f>
        <v>-2.1797</v>
      </c>
      <c r="E18" s="66">
        <f t="shared" si="0"/>
        <v>20</v>
      </c>
      <c r="F18" s="65">
        <f>VLOOKUP($A18,'Return Data'!$B$7:$R$2292,11,0)</f>
        <v>1.0104</v>
      </c>
      <c r="G18" s="66">
        <f t="shared" si="1"/>
        <v>21</v>
      </c>
      <c r="H18" s="65">
        <f>VLOOKUP($A18,'Return Data'!$B$7:$R$2292,12,0)</f>
        <v>6.3185000000000002</v>
      </c>
      <c r="I18" s="66">
        <f t="shared" si="2"/>
        <v>19</v>
      </c>
      <c r="J18" s="65">
        <f>VLOOKUP($A18,'Return Data'!$B$7:$R$2292,13,0)</f>
        <v>6.343</v>
      </c>
      <c r="K18" s="66">
        <f t="shared" si="3"/>
        <v>19</v>
      </c>
      <c r="L18" s="65">
        <f>VLOOKUP($A18,'Return Data'!$B$7:$R$2292,17,0)</f>
        <v>7.4507000000000003</v>
      </c>
      <c r="M18" s="66">
        <f t="shared" si="4"/>
        <v>21</v>
      </c>
      <c r="N18" s="65"/>
      <c r="O18" s="66"/>
      <c r="P18" s="65"/>
      <c r="Q18" s="66"/>
      <c r="R18" s="65">
        <f>VLOOKUP($A18,'Return Data'!$B$7:$R$2292,16,0)</f>
        <v>7.7511000000000001</v>
      </c>
      <c r="S18" s="67">
        <f t="shared" si="5"/>
        <v>18</v>
      </c>
    </row>
    <row r="19" spans="1:19" x14ac:dyDescent="0.3">
      <c r="A19" s="63" t="s">
        <v>1654</v>
      </c>
      <c r="B19" s="64">
        <f>VLOOKUP($A19,'Return Data'!$B$7:$R$2292,3,0)</f>
        <v>44609</v>
      </c>
      <c r="C19" s="65">
        <f>VLOOKUP($A19,'Return Data'!$B$7:$R$2292,4,0)</f>
        <v>18.442499999999999</v>
      </c>
      <c r="D19" s="65">
        <f>VLOOKUP($A19,'Return Data'!$B$7:$R$2292,10,0)</f>
        <v>-0.2515</v>
      </c>
      <c r="E19" s="66">
        <f t="shared" si="0"/>
        <v>7</v>
      </c>
      <c r="F19" s="65">
        <f>VLOOKUP($A19,'Return Data'!$B$7:$R$2292,11,0)</f>
        <v>4.7685000000000004</v>
      </c>
      <c r="G19" s="66">
        <f t="shared" si="1"/>
        <v>2</v>
      </c>
      <c r="H19" s="65">
        <f>VLOOKUP($A19,'Return Data'!$B$7:$R$2292,12,0)</f>
        <v>9.2493999999999996</v>
      </c>
      <c r="I19" s="66">
        <f t="shared" si="2"/>
        <v>5</v>
      </c>
      <c r="J19" s="65">
        <f>VLOOKUP($A19,'Return Data'!$B$7:$R$2292,13,0)</f>
        <v>9.4199000000000002</v>
      </c>
      <c r="K19" s="66">
        <f t="shared" si="3"/>
        <v>6</v>
      </c>
      <c r="L19" s="65">
        <f>VLOOKUP($A19,'Return Data'!$B$7:$R$2292,17,0)</f>
        <v>10.5661</v>
      </c>
      <c r="M19" s="66">
        <f t="shared" si="4"/>
        <v>9</v>
      </c>
      <c r="N19" s="65">
        <f>VLOOKUP($A19,'Return Data'!$B$7:$R$2292,14,0)</f>
        <v>10.166600000000001</v>
      </c>
      <c r="O19" s="66">
        <f>RANK(N19,N$8:N$30,0)</f>
        <v>12</v>
      </c>
      <c r="P19" s="65">
        <f>VLOOKUP($A19,'Return Data'!$B$7:$R$2292,15,0)</f>
        <v>8.9855</v>
      </c>
      <c r="Q19" s="66">
        <f>RANK(P19,P$8:P$30,0)</f>
        <v>5</v>
      </c>
      <c r="R19" s="65">
        <f>VLOOKUP($A19,'Return Data'!$B$7:$R$2292,16,0)</f>
        <v>8.6798999999999999</v>
      </c>
      <c r="S19" s="67">
        <f t="shared" si="5"/>
        <v>4</v>
      </c>
    </row>
    <row r="20" spans="1:19" x14ac:dyDescent="0.3">
      <c r="A20" s="63" t="s">
        <v>1655</v>
      </c>
      <c r="B20" s="64">
        <f>VLOOKUP($A20,'Return Data'!$B$7:$R$2292,3,0)</f>
        <v>44609</v>
      </c>
      <c r="C20" s="65">
        <f>VLOOKUP($A20,'Return Data'!$B$7:$R$2292,4,0)</f>
        <v>23.001999999999999</v>
      </c>
      <c r="D20" s="65">
        <f>VLOOKUP($A20,'Return Data'!$B$7:$R$2292,10,0)</f>
        <v>7.3999999999999996E-2</v>
      </c>
      <c r="E20" s="66">
        <f t="shared" si="0"/>
        <v>3</v>
      </c>
      <c r="F20" s="65">
        <f>VLOOKUP($A20,'Return Data'!$B$7:$R$2292,11,0)</f>
        <v>3.0602</v>
      </c>
      <c r="G20" s="66">
        <f t="shared" si="1"/>
        <v>7</v>
      </c>
      <c r="H20" s="65">
        <f>VLOOKUP($A20,'Return Data'!$B$7:$R$2292,12,0)</f>
        <v>9.968</v>
      </c>
      <c r="I20" s="66">
        <f t="shared" si="2"/>
        <v>3</v>
      </c>
      <c r="J20" s="65">
        <f>VLOOKUP($A20,'Return Data'!$B$7:$R$2292,13,0)</f>
        <v>11.2605</v>
      </c>
      <c r="K20" s="66">
        <f t="shared" si="3"/>
        <v>3</v>
      </c>
      <c r="L20" s="65">
        <f>VLOOKUP($A20,'Return Data'!$B$7:$R$2292,17,0)</f>
        <v>12.6225</v>
      </c>
      <c r="M20" s="66">
        <f t="shared" si="4"/>
        <v>6</v>
      </c>
      <c r="N20" s="65">
        <f>VLOOKUP($A20,'Return Data'!$B$7:$R$2292,14,0)</f>
        <v>10.5501</v>
      </c>
      <c r="O20" s="66">
        <f>RANK(N20,N$8:N$30,0)</f>
        <v>9</v>
      </c>
      <c r="P20" s="65">
        <f>VLOOKUP($A20,'Return Data'!$B$7:$R$2292,15,0)</f>
        <v>7.8796999999999997</v>
      </c>
      <c r="Q20" s="66">
        <f>RANK(P20,P$8:P$30,0)</f>
        <v>8</v>
      </c>
      <c r="R20" s="65">
        <f>VLOOKUP($A20,'Return Data'!$B$7:$R$2292,16,0)</f>
        <v>8.3873999999999995</v>
      </c>
      <c r="S20" s="67">
        <f t="shared" si="5"/>
        <v>8</v>
      </c>
    </row>
    <row r="21" spans="1:19" x14ac:dyDescent="0.3">
      <c r="A21" s="63" t="s">
        <v>1656</v>
      </c>
      <c r="B21" s="64">
        <f>VLOOKUP($A21,'Return Data'!$B$7:$R$2292,3,0)</f>
        <v>44609</v>
      </c>
      <c r="C21" s="65">
        <f>VLOOKUP($A21,'Return Data'!$B$7:$R$2292,4,0)</f>
        <v>15.5009</v>
      </c>
      <c r="D21" s="65">
        <f>VLOOKUP($A21,'Return Data'!$B$7:$R$2292,10,0)</f>
        <v>-2.1549999999999998</v>
      </c>
      <c r="E21" s="66">
        <f t="shared" si="0"/>
        <v>19</v>
      </c>
      <c r="F21" s="65">
        <f>VLOOKUP($A21,'Return Data'!$B$7:$R$2292,11,0)</f>
        <v>2.7353000000000001</v>
      </c>
      <c r="G21" s="66">
        <f t="shared" si="1"/>
        <v>8</v>
      </c>
      <c r="H21" s="65">
        <f>VLOOKUP($A21,'Return Data'!$B$7:$R$2292,12,0)</f>
        <v>10.4383</v>
      </c>
      <c r="I21" s="66">
        <f t="shared" si="2"/>
        <v>2</v>
      </c>
      <c r="J21" s="65">
        <f>VLOOKUP($A21,'Return Data'!$B$7:$R$2292,13,0)</f>
        <v>10.4918</v>
      </c>
      <c r="K21" s="66">
        <f t="shared" si="3"/>
        <v>4</v>
      </c>
      <c r="L21" s="65">
        <f>VLOOKUP($A21,'Return Data'!$B$7:$R$2292,17,0)</f>
        <v>13.947800000000001</v>
      </c>
      <c r="M21" s="66">
        <f t="shared" si="4"/>
        <v>3</v>
      </c>
      <c r="N21" s="65">
        <f>VLOOKUP($A21,'Return Data'!$B$7:$R$2292,14,0)</f>
        <v>13.0951</v>
      </c>
      <c r="O21" s="66">
        <f>RANK(N21,N$8:N$30,0)</f>
        <v>2</v>
      </c>
      <c r="P21" s="65">
        <f>VLOOKUP($A21,'Return Data'!$B$7:$R$2292,15,0)</f>
        <v>9.0517000000000003</v>
      </c>
      <c r="Q21" s="66">
        <f>RANK(P21,P$8:P$30,0)</f>
        <v>4</v>
      </c>
      <c r="R21" s="65">
        <f>VLOOKUP($A21,'Return Data'!$B$7:$R$2292,16,0)</f>
        <v>9.0737000000000005</v>
      </c>
      <c r="S21" s="67">
        <f t="shared" si="5"/>
        <v>3</v>
      </c>
    </row>
    <row r="22" spans="1:19" x14ac:dyDescent="0.3">
      <c r="A22" s="63" t="s">
        <v>1657</v>
      </c>
      <c r="B22" s="64">
        <f>VLOOKUP($A22,'Return Data'!$B$7:$R$2292,3,0)</f>
        <v>44609</v>
      </c>
      <c r="C22" s="65">
        <f>VLOOKUP($A22,'Return Data'!$B$7:$R$2292,4,0)</f>
        <v>14.561</v>
      </c>
      <c r="D22" s="65">
        <f>VLOOKUP($A22,'Return Data'!$B$7:$R$2292,10,0)</f>
        <v>-1.288</v>
      </c>
      <c r="E22" s="66">
        <f t="shared" si="0"/>
        <v>14</v>
      </c>
      <c r="F22" s="65">
        <f>VLOOKUP($A22,'Return Data'!$B$7:$R$2292,11,0)</f>
        <v>2.3260999999999998</v>
      </c>
      <c r="G22" s="66">
        <f t="shared" si="1"/>
        <v>13</v>
      </c>
      <c r="H22" s="65">
        <f>VLOOKUP($A22,'Return Data'!$B$7:$R$2292,12,0)</f>
        <v>8.9732000000000003</v>
      </c>
      <c r="I22" s="66">
        <f t="shared" si="2"/>
        <v>7</v>
      </c>
      <c r="J22" s="65">
        <f>VLOOKUP($A22,'Return Data'!$B$7:$R$2292,13,0)</f>
        <v>9.9192</v>
      </c>
      <c r="K22" s="66">
        <f t="shared" si="3"/>
        <v>5</v>
      </c>
      <c r="L22" s="65">
        <f>VLOOKUP($A22,'Return Data'!$B$7:$R$2292,17,0)</f>
        <v>14.174200000000001</v>
      </c>
      <c r="M22" s="66">
        <f t="shared" si="4"/>
        <v>2</v>
      </c>
      <c r="N22" s="65">
        <f>VLOOKUP($A22,'Return Data'!$B$7:$R$2292,14,0)</f>
        <v>13.3765</v>
      </c>
      <c r="O22" s="66">
        <f>RANK(N22,N$8:N$30,0)</f>
        <v>1</v>
      </c>
      <c r="P22" s="65"/>
      <c r="Q22" s="66"/>
      <c r="R22" s="65">
        <f>VLOOKUP($A22,'Return Data'!$B$7:$R$2292,16,0)</f>
        <v>12.5739</v>
      </c>
      <c r="S22" s="67">
        <f t="shared" si="5"/>
        <v>1</v>
      </c>
    </row>
    <row r="23" spans="1:19" x14ac:dyDescent="0.3">
      <c r="A23" s="63" t="s">
        <v>1658</v>
      </c>
      <c r="B23" s="64">
        <f>VLOOKUP($A23,'Return Data'!$B$7:$R$2292,3,0)</f>
        <v>44609</v>
      </c>
      <c r="C23" s="65">
        <f>VLOOKUP($A23,'Return Data'!$B$7:$R$2292,4,0)</f>
        <v>12.3423</v>
      </c>
      <c r="D23" s="65">
        <f>VLOOKUP($A23,'Return Data'!$B$7:$R$2292,10,0)</f>
        <v>-0.86819999999999997</v>
      </c>
      <c r="E23" s="66">
        <f t="shared" si="0"/>
        <v>12</v>
      </c>
      <c r="F23" s="65">
        <f>VLOOKUP($A23,'Return Data'!$B$7:$R$2292,11,0)</f>
        <v>1.8123</v>
      </c>
      <c r="G23" s="66">
        <f t="shared" si="1"/>
        <v>16</v>
      </c>
      <c r="H23" s="65">
        <f>VLOOKUP($A23,'Return Data'!$B$7:$R$2292,12,0)</f>
        <v>7.2431999999999999</v>
      </c>
      <c r="I23" s="66">
        <f t="shared" si="2"/>
        <v>16</v>
      </c>
      <c r="J23" s="65">
        <f>VLOOKUP($A23,'Return Data'!$B$7:$R$2292,13,0)</f>
        <v>7.3253000000000004</v>
      </c>
      <c r="K23" s="66">
        <f t="shared" si="3"/>
        <v>13</v>
      </c>
      <c r="L23" s="65">
        <f>VLOOKUP($A23,'Return Data'!$B$7:$R$2292,17,0)</f>
        <v>3.5089000000000001</v>
      </c>
      <c r="M23" s="66">
        <f t="shared" si="4"/>
        <v>22</v>
      </c>
      <c r="N23" s="65">
        <f>VLOOKUP($A23,'Return Data'!$B$7:$R$2292,14,0)</f>
        <v>0.31140000000000001</v>
      </c>
      <c r="O23" s="66">
        <f>RANK(N23,N$8:N$30,0)</f>
        <v>20</v>
      </c>
      <c r="P23" s="65">
        <f>VLOOKUP($A23,'Return Data'!$B$7:$R$2292,15,0)</f>
        <v>1.9639</v>
      </c>
      <c r="Q23" s="66">
        <f>RANK(P23,P$8:P$30,0)</f>
        <v>16</v>
      </c>
      <c r="R23" s="65">
        <f>VLOOKUP($A23,'Return Data'!$B$7:$R$2292,16,0)</f>
        <v>3.1783000000000001</v>
      </c>
      <c r="S23" s="67">
        <f t="shared" si="5"/>
        <v>22</v>
      </c>
    </row>
    <row r="24" spans="1:19" x14ac:dyDescent="0.3">
      <c r="A24" s="63" t="s">
        <v>1659</v>
      </c>
      <c r="B24" s="64">
        <f>VLOOKUP($A24,'Return Data'!$B$7:$R$2292,3,0)</f>
        <v>44609</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1661</v>
      </c>
      <c r="B25" s="64">
        <f>VLOOKUP($A25,'Return Data'!$B$7:$R$2292,3,0)</f>
        <v>44609</v>
      </c>
      <c r="C25" s="65">
        <f>VLOOKUP($A25,'Return Data'!$B$7:$R$2292,4,0)</f>
        <v>39.705199999999998</v>
      </c>
      <c r="D25" s="65">
        <f>VLOOKUP($A25,'Return Data'!$B$7:$R$2292,10,0)</f>
        <v>-0.21709999999999999</v>
      </c>
      <c r="E25" s="66">
        <f t="shared" ref="E25:E30" si="7">RANK(D25,D$8:D$30,0)</f>
        <v>5</v>
      </c>
      <c r="F25" s="65">
        <f>VLOOKUP($A25,'Return Data'!$B$7:$R$2292,11,0)</f>
        <v>2.6356000000000002</v>
      </c>
      <c r="G25" s="66">
        <f t="shared" ref="G25:G30" si="8">RANK(F25,F$8:F$30,0)</f>
        <v>10</v>
      </c>
      <c r="H25" s="65">
        <f>VLOOKUP($A25,'Return Data'!$B$7:$R$2292,12,0)</f>
        <v>7.9039000000000001</v>
      </c>
      <c r="I25" s="66">
        <f t="shared" ref="I25:I30" si="9">RANK(H25,H$8:H$30,0)</f>
        <v>11</v>
      </c>
      <c r="J25" s="65">
        <f>VLOOKUP($A25,'Return Data'!$B$7:$R$2292,13,0)</f>
        <v>9.2233999999999998</v>
      </c>
      <c r="K25" s="66">
        <f t="shared" ref="K25:K30" si="10">RANK(J25,J$8:J$30,0)</f>
        <v>7</v>
      </c>
      <c r="L25" s="65">
        <f>VLOOKUP($A25,'Return Data'!$B$7:$R$2292,17,0)</f>
        <v>9.1317000000000004</v>
      </c>
      <c r="M25" s="66">
        <f t="shared" ref="M25:M30" si="11">RANK(L25,L$8:L$30,0)</f>
        <v>16</v>
      </c>
      <c r="N25" s="65">
        <f>VLOOKUP($A25,'Return Data'!$B$7:$R$2292,14,0)</f>
        <v>9.1614000000000004</v>
      </c>
      <c r="O25" s="66">
        <f t="shared" ref="O25:O30" si="12">RANK(N25,N$8:N$30,0)</f>
        <v>15</v>
      </c>
      <c r="P25" s="65">
        <f>VLOOKUP($A25,'Return Data'!$B$7:$R$2292,15,0)</f>
        <v>7.5556000000000001</v>
      </c>
      <c r="Q25" s="66">
        <f>RANK(P25,P$8:P$30,0)</f>
        <v>10</v>
      </c>
      <c r="R25" s="65">
        <f>VLOOKUP($A25,'Return Data'!$B$7:$R$2292,16,0)</f>
        <v>7.9402999999999997</v>
      </c>
      <c r="S25" s="67">
        <f t="shared" ref="S25:S30" si="13">RANK(R25,R$8:R$30,0)</f>
        <v>14</v>
      </c>
    </row>
    <row r="26" spans="1:19" x14ac:dyDescent="0.3">
      <c r="A26" s="63" t="s">
        <v>1662</v>
      </c>
      <c r="B26" s="64">
        <f>VLOOKUP($A26,'Return Data'!$B$7:$R$2292,3,0)</f>
        <v>44609</v>
      </c>
      <c r="C26" s="65">
        <f>VLOOKUP($A26,'Return Data'!$B$7:$R$2292,4,0)</f>
        <v>17.350200000000001</v>
      </c>
      <c r="D26" s="65">
        <f>VLOOKUP($A26,'Return Data'!$B$7:$R$2292,10,0)</f>
        <v>-0.67379999999999995</v>
      </c>
      <c r="E26" s="66">
        <f t="shared" si="7"/>
        <v>10</v>
      </c>
      <c r="F26" s="65">
        <f>VLOOKUP($A26,'Return Data'!$B$7:$R$2292,11,0)</f>
        <v>3.2504</v>
      </c>
      <c r="G26" s="66">
        <f t="shared" si="8"/>
        <v>5</v>
      </c>
      <c r="H26" s="65">
        <f>VLOOKUP($A26,'Return Data'!$B$7:$R$2292,12,0)</f>
        <v>8.5968999999999998</v>
      </c>
      <c r="I26" s="66">
        <f t="shared" si="9"/>
        <v>9</v>
      </c>
      <c r="J26" s="65">
        <f>VLOOKUP($A26,'Return Data'!$B$7:$R$2292,13,0)</f>
        <v>8.6771999999999991</v>
      </c>
      <c r="K26" s="66">
        <f t="shared" si="10"/>
        <v>10</v>
      </c>
      <c r="L26" s="65">
        <f>VLOOKUP($A26,'Return Data'!$B$7:$R$2292,17,0)</f>
        <v>11.881600000000001</v>
      </c>
      <c r="M26" s="66">
        <f t="shared" si="11"/>
        <v>7</v>
      </c>
      <c r="N26" s="65">
        <f>VLOOKUP($A26,'Return Data'!$B$7:$R$2292,14,0)</f>
        <v>11.706200000000001</v>
      </c>
      <c r="O26" s="66">
        <f t="shared" si="12"/>
        <v>4</v>
      </c>
      <c r="P26" s="65">
        <f>VLOOKUP($A26,'Return Data'!$B$7:$R$2292,15,0)</f>
        <v>8.8545999999999996</v>
      </c>
      <c r="Q26" s="66">
        <f>RANK(P26,P$8:P$30,0)</f>
        <v>6</v>
      </c>
      <c r="R26" s="65">
        <f>VLOOKUP($A26,'Return Data'!$B$7:$R$2292,16,0)</f>
        <v>8.5264000000000006</v>
      </c>
      <c r="S26" s="67">
        <f t="shared" si="13"/>
        <v>5</v>
      </c>
    </row>
    <row r="27" spans="1:19" x14ac:dyDescent="0.3">
      <c r="A27" s="63" t="s">
        <v>2003</v>
      </c>
      <c r="B27" s="64">
        <f>VLOOKUP($A27,'Return Data'!$B$7:$R$2292,3,0)</f>
        <v>44609</v>
      </c>
      <c r="C27" s="65">
        <f>VLOOKUP($A27,'Return Data'!$B$7:$R$2292,4,0)</f>
        <v>50.175600000000003</v>
      </c>
      <c r="D27" s="65">
        <f>VLOOKUP($A27,'Return Data'!$B$7:$R$2292,10,0)</f>
        <v>-1.7951999999999999</v>
      </c>
      <c r="E27" s="66">
        <f t="shared" si="7"/>
        <v>18</v>
      </c>
      <c r="F27" s="65">
        <f>VLOOKUP($A27,'Return Data'!$B$7:$R$2292,11,0)</f>
        <v>5.2821999999999996</v>
      </c>
      <c r="G27" s="66">
        <f t="shared" si="8"/>
        <v>1</v>
      </c>
      <c r="H27" s="65">
        <f>VLOOKUP($A27,'Return Data'!$B$7:$R$2292,12,0)</f>
        <v>12.4063</v>
      </c>
      <c r="I27" s="66">
        <f t="shared" si="9"/>
        <v>1</v>
      </c>
      <c r="J27" s="65">
        <f>VLOOKUP($A27,'Return Data'!$B$7:$R$2292,13,0)</f>
        <v>12.395300000000001</v>
      </c>
      <c r="K27" s="66">
        <f t="shared" si="10"/>
        <v>1</v>
      </c>
      <c r="L27" s="65">
        <f>VLOOKUP($A27,'Return Data'!$B$7:$R$2292,17,0)</f>
        <v>16.540299999999998</v>
      </c>
      <c r="M27" s="66">
        <f t="shared" si="11"/>
        <v>1</v>
      </c>
      <c r="N27" s="65">
        <f>VLOOKUP($A27,'Return Data'!$B$7:$R$2292,14,0)</f>
        <v>12.873900000000001</v>
      </c>
      <c r="O27" s="66">
        <f t="shared" si="12"/>
        <v>3</v>
      </c>
      <c r="P27" s="65">
        <f>VLOOKUP($A27,'Return Data'!$B$7:$R$2292,15,0)</f>
        <v>9.8215000000000003</v>
      </c>
      <c r="Q27" s="66">
        <f>RANK(P27,P$8:P$30,0)</f>
        <v>1</v>
      </c>
      <c r="R27" s="65">
        <f>VLOOKUP($A27,'Return Data'!$B$7:$R$2292,16,0)</f>
        <v>8.5079999999999991</v>
      </c>
      <c r="S27" s="67">
        <f t="shared" si="13"/>
        <v>7</v>
      </c>
    </row>
    <row r="28" spans="1:19" x14ac:dyDescent="0.3">
      <c r="A28" s="63" t="s">
        <v>1663</v>
      </c>
      <c r="B28" s="64">
        <f>VLOOKUP($A28,'Return Data'!$B$7:$R$2292,3,0)</f>
        <v>44609</v>
      </c>
      <c r="C28" s="65">
        <f>VLOOKUP($A28,'Return Data'!$B$7:$R$2292,4,0)</f>
        <v>54.222888355603502</v>
      </c>
      <c r="D28" s="65">
        <f>VLOOKUP($A28,'Return Data'!$B$7:$R$2292,10,0)</f>
        <v>-0.85109999999999997</v>
      </c>
      <c r="E28" s="66">
        <f t="shared" si="7"/>
        <v>11</v>
      </c>
      <c r="F28" s="65">
        <f>VLOOKUP($A28,'Return Data'!$B$7:$R$2292,11,0)</f>
        <v>2.4117999999999999</v>
      </c>
      <c r="G28" s="66">
        <f t="shared" si="8"/>
        <v>12</v>
      </c>
      <c r="H28" s="65">
        <f>VLOOKUP($A28,'Return Data'!$B$7:$R$2292,12,0)</f>
        <v>7.3125</v>
      </c>
      <c r="I28" s="66">
        <f t="shared" si="9"/>
        <v>13</v>
      </c>
      <c r="J28" s="65">
        <f>VLOOKUP($A28,'Return Data'!$B$7:$R$2292,13,0)</f>
        <v>6.5766999999999998</v>
      </c>
      <c r="K28" s="66">
        <f t="shared" si="10"/>
        <v>16</v>
      </c>
      <c r="L28" s="65">
        <f>VLOOKUP($A28,'Return Data'!$B$7:$R$2292,17,0)</f>
        <v>9.4353999999999996</v>
      </c>
      <c r="M28" s="66">
        <f t="shared" si="11"/>
        <v>14</v>
      </c>
      <c r="N28" s="65">
        <f>VLOOKUP($A28,'Return Data'!$B$7:$R$2292,14,0)</f>
        <v>9.2571999999999992</v>
      </c>
      <c r="O28" s="66">
        <f t="shared" si="12"/>
        <v>14</v>
      </c>
      <c r="P28" s="65">
        <f>VLOOKUP($A28,'Return Data'!$B$7:$R$2292,15,0)</f>
        <v>6.7859999999999996</v>
      </c>
      <c r="Q28" s="66">
        <f>RANK(P28,P$8:P$30,0)</f>
        <v>13</v>
      </c>
      <c r="R28" s="65">
        <f>VLOOKUP($A28,'Return Data'!$B$7:$R$2292,16,0)</f>
        <v>7.82</v>
      </c>
      <c r="S28" s="67">
        <f t="shared" si="13"/>
        <v>16</v>
      </c>
    </row>
    <row r="29" spans="1:19" x14ac:dyDescent="0.3">
      <c r="A29" s="63" t="s">
        <v>1664</v>
      </c>
      <c r="B29" s="64">
        <f>VLOOKUP($A29,'Return Data'!$B$7:$R$2292,3,0)</f>
        <v>44609</v>
      </c>
      <c r="C29" s="65">
        <f>VLOOKUP($A29,'Return Data'!$B$7:$R$2292,4,0)</f>
        <v>13.2</v>
      </c>
      <c r="D29" s="65">
        <f>VLOOKUP($A29,'Return Data'!$B$7:$R$2292,10,0)</f>
        <v>-1.4924999999999999</v>
      </c>
      <c r="E29" s="66">
        <f t="shared" si="7"/>
        <v>16</v>
      </c>
      <c r="F29" s="65">
        <f>VLOOKUP($A29,'Return Data'!$B$7:$R$2292,11,0)</f>
        <v>1.3825000000000001</v>
      </c>
      <c r="G29" s="66">
        <f t="shared" si="8"/>
        <v>19</v>
      </c>
      <c r="H29" s="65">
        <f>VLOOKUP($A29,'Return Data'!$B$7:$R$2292,12,0)</f>
        <v>5.9390000000000001</v>
      </c>
      <c r="I29" s="66">
        <f t="shared" si="9"/>
        <v>21</v>
      </c>
      <c r="J29" s="65">
        <f>VLOOKUP($A29,'Return Data'!$B$7:$R$2292,13,0)</f>
        <v>5.4313000000000002</v>
      </c>
      <c r="K29" s="66">
        <f t="shared" si="10"/>
        <v>21</v>
      </c>
      <c r="L29" s="65">
        <f>VLOOKUP($A29,'Return Data'!$B$7:$R$2292,17,0)</f>
        <v>9.2830999999999992</v>
      </c>
      <c r="M29" s="66">
        <f t="shared" si="11"/>
        <v>15</v>
      </c>
      <c r="N29" s="65">
        <f>VLOOKUP($A29,'Return Data'!$B$7:$R$2292,14,0)</f>
        <v>8.9844000000000008</v>
      </c>
      <c r="O29" s="66">
        <f t="shared" si="12"/>
        <v>17</v>
      </c>
      <c r="P29" s="65"/>
      <c r="Q29" s="66"/>
      <c r="R29" s="65">
        <f>VLOOKUP($A29,'Return Data'!$B$7:$R$2292,16,0)</f>
        <v>8.1853999999999996</v>
      </c>
      <c r="S29" s="67">
        <f t="shared" si="13"/>
        <v>13</v>
      </c>
    </row>
    <row r="30" spans="1:19" x14ac:dyDescent="0.3">
      <c r="A30" s="63" t="s">
        <v>1665</v>
      </c>
      <c r="B30" s="64">
        <f>VLOOKUP($A30,'Return Data'!$B$7:$R$2292,3,0)</f>
        <v>44609</v>
      </c>
      <c r="C30" s="65">
        <f>VLOOKUP($A30,'Return Data'!$B$7:$R$2292,4,0)</f>
        <v>13.1858</v>
      </c>
      <c r="D30" s="65">
        <f>VLOOKUP($A30,'Return Data'!$B$7:$R$2292,10,0)</f>
        <v>-0.41160000000000002</v>
      </c>
      <c r="E30" s="66">
        <f t="shared" si="7"/>
        <v>8</v>
      </c>
      <c r="F30" s="65">
        <f>VLOOKUP($A30,'Return Data'!$B$7:$R$2292,11,0)</f>
        <v>3.5259999999999998</v>
      </c>
      <c r="G30" s="66">
        <f t="shared" si="8"/>
        <v>3</v>
      </c>
      <c r="H30" s="65">
        <f>VLOOKUP($A30,'Return Data'!$B$7:$R$2292,12,0)</f>
        <v>8.4643999999999995</v>
      </c>
      <c r="I30" s="66">
        <f t="shared" si="9"/>
        <v>10</v>
      </c>
      <c r="J30" s="65">
        <f>VLOOKUP($A30,'Return Data'!$B$7:$R$2292,13,0)</f>
        <v>9.1214999999999993</v>
      </c>
      <c r="K30" s="66">
        <f t="shared" si="10"/>
        <v>9</v>
      </c>
      <c r="L30" s="65">
        <f>VLOOKUP($A30,'Return Data'!$B$7:$R$2292,17,0)</f>
        <v>12.661300000000001</v>
      </c>
      <c r="M30" s="66">
        <f t="shared" si="11"/>
        <v>5</v>
      </c>
      <c r="N30" s="65">
        <f>VLOOKUP($A30,'Return Data'!$B$7:$R$2292,14,0)</f>
        <v>10.1944</v>
      </c>
      <c r="O30" s="66">
        <f t="shared" si="12"/>
        <v>11</v>
      </c>
      <c r="P30" s="65"/>
      <c r="Q30" s="66"/>
      <c r="R30" s="65">
        <f>VLOOKUP($A30,'Return Data'!$B$7:$R$2292,16,0)</f>
        <v>8.2929999999999993</v>
      </c>
      <c r="S30" s="67">
        <f t="shared" si="13"/>
        <v>11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-0.95286363636363625</v>
      </c>
      <c r="E32" s="74"/>
      <c r="F32" s="75">
        <f>AVERAGE(F8:F30)</f>
        <v>2.494140909090909</v>
      </c>
      <c r="G32" s="74"/>
      <c r="H32" s="75">
        <f>AVERAGE(H8:H30)</f>
        <v>8.0826318181818184</v>
      </c>
      <c r="I32" s="74"/>
      <c r="J32" s="75">
        <f>AVERAGE(J8:J30)</f>
        <v>8.2649227272727259</v>
      </c>
      <c r="K32" s="74"/>
      <c r="L32" s="75">
        <f>AVERAGE(L8:L30)</f>
        <v>10.439236363636365</v>
      </c>
      <c r="M32" s="74"/>
      <c r="N32" s="75">
        <f>AVERAGE(N8:N30)</f>
        <v>9.9776099999999985</v>
      </c>
      <c r="O32" s="74"/>
      <c r="P32" s="75">
        <f>AVERAGE(P8:P30)</f>
        <v>7.7329499999999989</v>
      </c>
      <c r="Q32" s="74"/>
      <c r="R32" s="75">
        <f>AVERAGE(R8:R30)</f>
        <v>8.1115454545454533</v>
      </c>
      <c r="S32" s="76"/>
    </row>
    <row r="33" spans="1:19" x14ac:dyDescent="0.3">
      <c r="A33" s="73" t="s">
        <v>28</v>
      </c>
      <c r="B33" s="74"/>
      <c r="C33" s="74"/>
      <c r="D33" s="75">
        <f>MIN(D8:D30)</f>
        <v>-2.9759000000000002</v>
      </c>
      <c r="E33" s="74"/>
      <c r="F33" s="75">
        <f>MIN(F8:F30)</f>
        <v>0.87570000000000003</v>
      </c>
      <c r="G33" s="74"/>
      <c r="H33" s="75">
        <f>MIN(H8:H30)</f>
        <v>4.6848000000000001</v>
      </c>
      <c r="I33" s="74"/>
      <c r="J33" s="75">
        <f>MIN(J8:J30)</f>
        <v>5.3128000000000002</v>
      </c>
      <c r="K33" s="74"/>
      <c r="L33" s="75">
        <f>MIN(L8:L30)</f>
        <v>3.5089000000000001</v>
      </c>
      <c r="M33" s="74"/>
      <c r="N33" s="75">
        <f>MIN(N8:N30)</f>
        <v>0.31140000000000001</v>
      </c>
      <c r="O33" s="74"/>
      <c r="P33" s="75">
        <f>MIN(P8:P30)</f>
        <v>1.9639</v>
      </c>
      <c r="Q33" s="74"/>
      <c r="R33" s="75">
        <f>MIN(R8:R30)</f>
        <v>3.1783000000000001</v>
      </c>
      <c r="S33" s="76"/>
    </row>
    <row r="34" spans="1:19" ht="15" thickBot="1" x14ac:dyDescent="0.35">
      <c r="A34" s="77" t="s">
        <v>29</v>
      </c>
      <c r="B34" s="78"/>
      <c r="C34" s="78"/>
      <c r="D34" s="79">
        <f>MAX(D8:D30)</f>
        <v>1.3609</v>
      </c>
      <c r="E34" s="78"/>
      <c r="F34" s="79">
        <f>MAX(F8:F30)</f>
        <v>5.2821999999999996</v>
      </c>
      <c r="G34" s="78"/>
      <c r="H34" s="79">
        <f>MAX(H8:H30)</f>
        <v>12.4063</v>
      </c>
      <c r="I34" s="78"/>
      <c r="J34" s="79">
        <f>MAX(J8:J30)</f>
        <v>12.395300000000001</v>
      </c>
      <c r="K34" s="78"/>
      <c r="L34" s="79">
        <f>MAX(L8:L30)</f>
        <v>16.540299999999998</v>
      </c>
      <c r="M34" s="78"/>
      <c r="N34" s="79">
        <f>MAX(N8:N30)</f>
        <v>13.3765</v>
      </c>
      <c r="O34" s="78"/>
      <c r="P34" s="79">
        <f>MAX(P8:P30)</f>
        <v>9.8215000000000003</v>
      </c>
      <c r="Q34" s="78"/>
      <c r="R34" s="79">
        <f>MAX(R8:R30)</f>
        <v>12.5739</v>
      </c>
      <c r="S34" s="80"/>
    </row>
    <row r="35" spans="1:19" x14ac:dyDescent="0.3">
      <c r="A35" s="112" t="s">
        <v>432</v>
      </c>
    </row>
    <row r="36" spans="1:19" x14ac:dyDescent="0.3">
      <c r="A36" s="14" t="s">
        <v>340</v>
      </c>
    </row>
  </sheetData>
  <sheetProtection algorithmName="SHA-512" hashValue="bTVX3qP0PXhMzsJD5hcKfoucgm1GC6zOwq8e0eieNx+I8rW+R4OfLwGkrn/UDoLKdCQFRYjsajq7P0SL+VcN0Q==" saltValue="2I6ZJJuRb1/im31JP7uhk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1666</v>
      </c>
      <c r="B8" s="64">
        <f>VLOOKUP($A8,'Return Data'!$B$7:$R$2292,3,0)</f>
        <v>44609</v>
      </c>
      <c r="C8" s="65">
        <f>VLOOKUP($A8,'Return Data'!$B$7:$R$2292,4,0)</f>
        <v>22.690200000000001</v>
      </c>
      <c r="D8" s="65">
        <f>VLOOKUP($A8,'Return Data'!$B$7:$R$2292,10,0)</f>
        <v>1.1226</v>
      </c>
      <c r="E8" s="66">
        <f t="shared" ref="E8:E32" si="0">RANK(D8,D$8:D$32,0)</f>
        <v>12</v>
      </c>
      <c r="F8" s="65">
        <f>VLOOKUP($A8,'Return Data'!$B$7:$R$2292,11,0)</f>
        <v>2.0468000000000002</v>
      </c>
      <c r="G8" s="66">
        <f t="shared" ref="G8:G32" si="1">RANK(F8,F$8:F$32,0)</f>
        <v>11</v>
      </c>
      <c r="H8" s="65">
        <f>VLOOKUP($A8,'Return Data'!$B$7:$R$2292,12,0)</f>
        <v>3.5400999999999998</v>
      </c>
      <c r="I8" s="66">
        <f t="shared" ref="I8:I32" si="2">RANK(H8,H$8:H$32,0)</f>
        <v>8</v>
      </c>
      <c r="J8" s="65">
        <f>VLOOKUP($A8,'Return Data'!$B$7:$R$2292,13,0)</f>
        <v>4.7813999999999997</v>
      </c>
      <c r="K8" s="66">
        <f t="shared" ref="K8:K32" si="3">RANK(J8,J$8:J$32,0)</f>
        <v>7</v>
      </c>
      <c r="L8" s="65">
        <f>VLOOKUP($A8,'Return Data'!$B$7:$R$2292,17,0)</f>
        <v>4.5655999999999999</v>
      </c>
      <c r="M8" s="66">
        <f t="shared" ref="M8:M23" si="4">RANK(L8,L$8:L$32,0)</f>
        <v>10</v>
      </c>
      <c r="N8" s="65">
        <f>VLOOKUP($A8,'Return Data'!$B$7:$R$2292,14,0)</f>
        <v>5.3304</v>
      </c>
      <c r="O8" s="66">
        <f t="shared" ref="O8:O18" si="5">RANK(N8,N$8:N$32,0)</f>
        <v>8</v>
      </c>
      <c r="P8" s="65">
        <f>VLOOKUP($A8,'Return Data'!$B$7:$R$2292,15,0)</f>
        <v>5.7891000000000004</v>
      </c>
      <c r="Q8" s="66">
        <f>RANK(P8,P$8:P$32,0)</f>
        <v>7</v>
      </c>
      <c r="R8" s="65">
        <f>VLOOKUP($A8,'Return Data'!$B$7:$R$2292,16,0)</f>
        <v>6.9671000000000003</v>
      </c>
      <c r="S8" s="67">
        <f t="shared" ref="S8:S32" si="6">RANK(R8,R$8:R$32,0)</f>
        <v>4</v>
      </c>
    </row>
    <row r="9" spans="1:20" x14ac:dyDescent="0.3">
      <c r="A9" s="63" t="s">
        <v>1667</v>
      </c>
      <c r="B9" s="64">
        <f>VLOOKUP($A9,'Return Data'!$B$7:$R$2292,3,0)</f>
        <v>44609</v>
      </c>
      <c r="C9" s="65">
        <f>VLOOKUP($A9,'Return Data'!$B$7:$R$2292,4,0)</f>
        <v>16.124700000000001</v>
      </c>
      <c r="D9" s="65">
        <f>VLOOKUP($A9,'Return Data'!$B$7:$R$2292,10,0)</f>
        <v>1.4087000000000001</v>
      </c>
      <c r="E9" s="66">
        <f t="shared" si="0"/>
        <v>1</v>
      </c>
      <c r="F9" s="65">
        <f>VLOOKUP($A9,'Return Data'!$B$7:$R$2292,11,0)</f>
        <v>2.4687999999999999</v>
      </c>
      <c r="G9" s="66">
        <f t="shared" si="1"/>
        <v>1</v>
      </c>
      <c r="H9" s="65">
        <f>VLOOKUP($A9,'Return Data'!$B$7:$R$2292,12,0)</f>
        <v>3.8635000000000002</v>
      </c>
      <c r="I9" s="66">
        <f t="shared" si="2"/>
        <v>1</v>
      </c>
      <c r="J9" s="65">
        <f>VLOOKUP($A9,'Return Data'!$B$7:$R$2292,13,0)</f>
        <v>4.9942000000000002</v>
      </c>
      <c r="K9" s="66">
        <f t="shared" si="3"/>
        <v>1</v>
      </c>
      <c r="L9" s="65">
        <f>VLOOKUP($A9,'Return Data'!$B$7:$R$2292,17,0)</f>
        <v>4.6902999999999997</v>
      </c>
      <c r="M9" s="66">
        <f t="shared" si="4"/>
        <v>7</v>
      </c>
      <c r="N9" s="65">
        <f>VLOOKUP($A9,'Return Data'!$B$7:$R$2292,14,0)</f>
        <v>5.3620999999999999</v>
      </c>
      <c r="O9" s="66">
        <f t="shared" si="5"/>
        <v>6</v>
      </c>
      <c r="P9" s="65">
        <f>VLOOKUP($A9,'Return Data'!$B$7:$R$2292,15,0)</f>
        <v>5.8643999999999998</v>
      </c>
      <c r="Q9" s="66">
        <f>RANK(P9,P$8:P$32,0)</f>
        <v>5</v>
      </c>
      <c r="R9" s="65">
        <f>VLOOKUP($A9,'Return Data'!$B$7:$R$2292,16,0)</f>
        <v>6.5613999999999999</v>
      </c>
      <c r="S9" s="67">
        <f t="shared" si="6"/>
        <v>10</v>
      </c>
    </row>
    <row r="10" spans="1:20" x14ac:dyDescent="0.3">
      <c r="A10" s="63" t="s">
        <v>1668</v>
      </c>
      <c r="B10" s="64">
        <f>VLOOKUP($A10,'Return Data'!$B$7:$R$2292,3,0)</f>
        <v>44609</v>
      </c>
      <c r="C10" s="65">
        <f>VLOOKUP($A10,'Return Data'!$B$7:$R$2292,4,0)</f>
        <v>13.512</v>
      </c>
      <c r="D10" s="65">
        <f>VLOOKUP($A10,'Return Data'!$B$7:$R$2292,10,0)</f>
        <v>1.1074999999999999</v>
      </c>
      <c r="E10" s="66">
        <f t="shared" si="0"/>
        <v>15</v>
      </c>
      <c r="F10" s="65">
        <f>VLOOKUP($A10,'Return Data'!$B$7:$R$2292,11,0)</f>
        <v>2.0312999999999999</v>
      </c>
      <c r="G10" s="66">
        <f t="shared" si="1"/>
        <v>14</v>
      </c>
      <c r="H10" s="65">
        <f>VLOOKUP($A10,'Return Data'!$B$7:$R$2292,12,0)</f>
        <v>3.4609000000000001</v>
      </c>
      <c r="I10" s="66">
        <f t="shared" si="2"/>
        <v>13</v>
      </c>
      <c r="J10" s="65">
        <f>VLOOKUP($A10,'Return Data'!$B$7:$R$2292,13,0)</f>
        <v>4.5982000000000003</v>
      </c>
      <c r="K10" s="66">
        <f t="shared" si="3"/>
        <v>11</v>
      </c>
      <c r="L10" s="65">
        <f>VLOOKUP($A10,'Return Data'!$B$7:$R$2292,17,0)</f>
        <v>4.7023999999999999</v>
      </c>
      <c r="M10" s="66">
        <f t="shared" si="4"/>
        <v>6</v>
      </c>
      <c r="N10" s="65">
        <f>VLOOKUP($A10,'Return Data'!$B$7:$R$2292,14,0)</f>
        <v>5.3994</v>
      </c>
      <c r="O10" s="66">
        <f t="shared" si="5"/>
        <v>4</v>
      </c>
      <c r="P10" s="65">
        <f>VLOOKUP($A10,'Return Data'!$B$7:$R$2292,15,0)</f>
        <v>5.9107000000000003</v>
      </c>
      <c r="Q10" s="66">
        <f>RANK(P10,P$8:P$32,0)</f>
        <v>3</v>
      </c>
      <c r="R10" s="65">
        <f>VLOOKUP($A10,'Return Data'!$B$7:$R$2292,16,0)</f>
        <v>6.0278</v>
      </c>
      <c r="S10" s="67">
        <f t="shared" si="6"/>
        <v>15</v>
      </c>
    </row>
    <row r="11" spans="1:20" x14ac:dyDescent="0.3">
      <c r="A11" s="63" t="s">
        <v>1669</v>
      </c>
      <c r="B11" s="64">
        <f>VLOOKUP($A11,'Return Data'!$B$7:$R$2292,3,0)</f>
        <v>44609</v>
      </c>
      <c r="C11" s="65">
        <f>VLOOKUP($A11,'Return Data'!$B$7:$R$2292,4,0)</f>
        <v>11.7597</v>
      </c>
      <c r="D11" s="65">
        <f>VLOOKUP($A11,'Return Data'!$B$7:$R$2292,10,0)</f>
        <v>0.74099999999999999</v>
      </c>
      <c r="E11" s="66">
        <f t="shared" si="0"/>
        <v>23</v>
      </c>
      <c r="F11" s="65">
        <f>VLOOKUP($A11,'Return Data'!$B$7:$R$2292,11,0)</f>
        <v>1.306</v>
      </c>
      <c r="G11" s="66">
        <f t="shared" si="1"/>
        <v>24</v>
      </c>
      <c r="H11" s="65">
        <f>VLOOKUP($A11,'Return Data'!$B$7:$R$2292,12,0)</f>
        <v>2.2583000000000002</v>
      </c>
      <c r="I11" s="66">
        <f t="shared" si="2"/>
        <v>24</v>
      </c>
      <c r="J11" s="65">
        <f>VLOOKUP($A11,'Return Data'!$B$7:$R$2292,13,0)</f>
        <v>3.0567000000000002</v>
      </c>
      <c r="K11" s="66">
        <f t="shared" si="3"/>
        <v>24</v>
      </c>
      <c r="L11" s="65">
        <f>VLOOKUP($A11,'Return Data'!$B$7:$R$2292,17,0)</f>
        <v>3.2633999999999999</v>
      </c>
      <c r="M11" s="66">
        <f t="shared" si="4"/>
        <v>20</v>
      </c>
      <c r="N11" s="65">
        <f>VLOOKUP($A11,'Return Data'!$B$7:$R$2292,14,0)</f>
        <v>4.1881000000000004</v>
      </c>
      <c r="O11" s="66">
        <f t="shared" si="5"/>
        <v>19</v>
      </c>
      <c r="P11" s="65"/>
      <c r="Q11" s="66"/>
      <c r="R11" s="65">
        <f>VLOOKUP($A11,'Return Data'!$B$7:$R$2292,16,0)</f>
        <v>4.5141999999999998</v>
      </c>
      <c r="S11" s="67">
        <f t="shared" si="6"/>
        <v>21</v>
      </c>
    </row>
    <row r="12" spans="1:20" x14ac:dyDescent="0.3">
      <c r="A12" s="63" t="s">
        <v>1670</v>
      </c>
      <c r="B12" s="64">
        <f>VLOOKUP($A12,'Return Data'!$B$7:$R$2292,3,0)</f>
        <v>44609</v>
      </c>
      <c r="C12" s="65">
        <f>VLOOKUP($A12,'Return Data'!$B$7:$R$2292,4,0)</f>
        <v>12.444000000000001</v>
      </c>
      <c r="D12" s="65">
        <f>VLOOKUP($A12,'Return Data'!$B$7:$R$2292,10,0)</f>
        <v>1.0392999999999999</v>
      </c>
      <c r="E12" s="66">
        <f t="shared" si="0"/>
        <v>19</v>
      </c>
      <c r="F12" s="65">
        <f>VLOOKUP($A12,'Return Data'!$B$7:$R$2292,11,0)</f>
        <v>1.8664000000000001</v>
      </c>
      <c r="G12" s="66">
        <f t="shared" si="1"/>
        <v>19</v>
      </c>
      <c r="H12" s="65">
        <f>VLOOKUP($A12,'Return Data'!$B$7:$R$2292,12,0)</f>
        <v>3.2610999999999999</v>
      </c>
      <c r="I12" s="66">
        <f t="shared" si="2"/>
        <v>19</v>
      </c>
      <c r="J12" s="65">
        <f>VLOOKUP($A12,'Return Data'!$B$7:$R$2292,13,0)</f>
        <v>4.3521999999999998</v>
      </c>
      <c r="K12" s="66">
        <f t="shared" si="3"/>
        <v>19</v>
      </c>
      <c r="L12" s="65">
        <f>VLOOKUP($A12,'Return Data'!$B$7:$R$2292,17,0)</f>
        <v>4.2080000000000002</v>
      </c>
      <c r="M12" s="66">
        <f t="shared" si="4"/>
        <v>15</v>
      </c>
      <c r="N12" s="65">
        <f>VLOOKUP($A12,'Return Data'!$B$7:$R$2292,14,0)</f>
        <v>5.1441999999999997</v>
      </c>
      <c r="O12" s="66">
        <f t="shared" si="5"/>
        <v>13</v>
      </c>
      <c r="P12" s="65"/>
      <c r="Q12" s="66"/>
      <c r="R12" s="65">
        <f>VLOOKUP($A12,'Return Data'!$B$7:$R$2292,16,0)</f>
        <v>5.5251999999999999</v>
      </c>
      <c r="S12" s="67">
        <f t="shared" si="6"/>
        <v>18</v>
      </c>
    </row>
    <row r="13" spans="1:20" x14ac:dyDescent="0.3">
      <c r="A13" s="63" t="s">
        <v>1671</v>
      </c>
      <c r="B13" s="64">
        <f>VLOOKUP($A13,'Return Data'!$B$7:$R$2292,3,0)</f>
        <v>44609</v>
      </c>
      <c r="C13" s="65">
        <f>VLOOKUP($A13,'Return Data'!$B$7:$R$2292,4,0)</f>
        <v>16.431799999999999</v>
      </c>
      <c r="D13" s="65">
        <f>VLOOKUP($A13,'Return Data'!$B$7:$R$2292,10,0)</f>
        <v>1.2084999999999999</v>
      </c>
      <c r="E13" s="66">
        <f t="shared" si="0"/>
        <v>4</v>
      </c>
      <c r="F13" s="65">
        <f>VLOOKUP($A13,'Return Data'!$B$7:$R$2292,11,0)</f>
        <v>2.2488999999999999</v>
      </c>
      <c r="G13" s="66">
        <f t="shared" si="1"/>
        <v>3</v>
      </c>
      <c r="H13" s="65">
        <f>VLOOKUP($A13,'Return Data'!$B$7:$R$2292,12,0)</f>
        <v>3.7656000000000001</v>
      </c>
      <c r="I13" s="66">
        <f t="shared" si="2"/>
        <v>3</v>
      </c>
      <c r="J13" s="65">
        <f>VLOOKUP($A13,'Return Data'!$B$7:$R$2292,13,0)</f>
        <v>4.9029999999999996</v>
      </c>
      <c r="K13" s="66">
        <f t="shared" si="3"/>
        <v>2</v>
      </c>
      <c r="L13" s="65">
        <f>VLOOKUP($A13,'Return Data'!$B$7:$R$2292,17,0)</f>
        <v>4.8874000000000004</v>
      </c>
      <c r="M13" s="66">
        <f t="shared" si="4"/>
        <v>2</v>
      </c>
      <c r="N13" s="65">
        <f>VLOOKUP($A13,'Return Data'!$B$7:$R$2292,14,0)</f>
        <v>5.5659999999999998</v>
      </c>
      <c r="O13" s="66">
        <f t="shared" si="5"/>
        <v>2</v>
      </c>
      <c r="P13" s="65">
        <f>VLOOKUP($A13,'Return Data'!$B$7:$R$2292,15,0)</f>
        <v>6.0033000000000003</v>
      </c>
      <c r="Q13" s="66">
        <f t="shared" ref="Q13:Q18" si="7">RANK(P13,P$8:P$32,0)</f>
        <v>2</v>
      </c>
      <c r="R13" s="65">
        <f>VLOOKUP($A13,'Return Data'!$B$7:$R$2292,16,0)</f>
        <v>6.7079000000000004</v>
      </c>
      <c r="S13" s="67">
        <f t="shared" si="6"/>
        <v>9</v>
      </c>
    </row>
    <row r="14" spans="1:20" x14ac:dyDescent="0.3">
      <c r="A14" s="63" t="s">
        <v>1672</v>
      </c>
      <c r="B14" s="64">
        <f>VLOOKUP($A14,'Return Data'!$B$7:$R$2292,3,0)</f>
        <v>44609</v>
      </c>
      <c r="C14" s="65">
        <f>VLOOKUP($A14,'Return Data'!$B$7:$R$2292,4,0)</f>
        <v>16.04</v>
      </c>
      <c r="D14" s="65">
        <f>VLOOKUP($A14,'Return Data'!$B$7:$R$2292,10,0)</f>
        <v>1.0775999999999999</v>
      </c>
      <c r="E14" s="66">
        <f t="shared" si="0"/>
        <v>17</v>
      </c>
      <c r="F14" s="65">
        <f>VLOOKUP($A14,'Return Data'!$B$7:$R$2292,11,0)</f>
        <v>1.8735999999999999</v>
      </c>
      <c r="G14" s="66">
        <f t="shared" si="1"/>
        <v>18</v>
      </c>
      <c r="H14" s="65">
        <f>VLOOKUP($A14,'Return Data'!$B$7:$R$2292,12,0)</f>
        <v>3.3172000000000001</v>
      </c>
      <c r="I14" s="66">
        <f t="shared" si="2"/>
        <v>18</v>
      </c>
      <c r="J14" s="65">
        <f>VLOOKUP($A14,'Return Data'!$B$7:$R$2292,13,0)</f>
        <v>4.4747000000000003</v>
      </c>
      <c r="K14" s="66">
        <f t="shared" si="3"/>
        <v>17</v>
      </c>
      <c r="L14" s="65">
        <f>VLOOKUP($A14,'Return Data'!$B$7:$R$2292,17,0)</f>
        <v>4.1483999999999996</v>
      </c>
      <c r="M14" s="66">
        <f t="shared" si="4"/>
        <v>16</v>
      </c>
      <c r="N14" s="65">
        <f>VLOOKUP($A14,'Return Data'!$B$7:$R$2292,14,0)</f>
        <v>4.9733000000000001</v>
      </c>
      <c r="O14" s="66">
        <f t="shared" si="5"/>
        <v>15</v>
      </c>
      <c r="P14" s="65">
        <f>VLOOKUP($A14,'Return Data'!$B$7:$R$2292,15,0)</f>
        <v>5.4039000000000001</v>
      </c>
      <c r="Q14" s="66">
        <f t="shared" si="7"/>
        <v>14</v>
      </c>
      <c r="R14" s="65">
        <f>VLOOKUP($A14,'Return Data'!$B$7:$R$2292,16,0)</f>
        <v>6.1711999999999998</v>
      </c>
      <c r="S14" s="67">
        <f t="shared" si="6"/>
        <v>14</v>
      </c>
    </row>
    <row r="15" spans="1:20" x14ac:dyDescent="0.3">
      <c r="A15" s="63" t="s">
        <v>1673</v>
      </c>
      <c r="B15" s="64">
        <f>VLOOKUP($A15,'Return Data'!$B$7:$R$2292,3,0)</f>
        <v>44609</v>
      </c>
      <c r="C15" s="65">
        <f>VLOOKUP($A15,'Return Data'!$B$7:$R$2292,4,0)</f>
        <v>29.214500000000001</v>
      </c>
      <c r="D15" s="65">
        <f>VLOOKUP($A15,'Return Data'!$B$7:$R$2292,10,0)</f>
        <v>1.097</v>
      </c>
      <c r="E15" s="66">
        <f t="shared" si="0"/>
        <v>16</v>
      </c>
      <c r="F15" s="65">
        <f>VLOOKUP($A15,'Return Data'!$B$7:$R$2292,11,0)</f>
        <v>2.0630000000000002</v>
      </c>
      <c r="G15" s="66">
        <f t="shared" si="1"/>
        <v>9</v>
      </c>
      <c r="H15" s="65">
        <f>VLOOKUP($A15,'Return Data'!$B$7:$R$2292,12,0)</f>
        <v>3.5339999999999998</v>
      </c>
      <c r="I15" s="66">
        <f t="shared" si="2"/>
        <v>9</v>
      </c>
      <c r="J15" s="65">
        <f>VLOOKUP($A15,'Return Data'!$B$7:$R$2292,13,0)</f>
        <v>4.6931000000000003</v>
      </c>
      <c r="K15" s="66">
        <f t="shared" si="3"/>
        <v>9</v>
      </c>
      <c r="L15" s="65">
        <f>VLOOKUP($A15,'Return Data'!$B$7:$R$2292,17,0)</f>
        <v>4.5453999999999999</v>
      </c>
      <c r="M15" s="66">
        <f t="shared" si="4"/>
        <v>11</v>
      </c>
      <c r="N15" s="65">
        <f>VLOOKUP($A15,'Return Data'!$B$7:$R$2292,14,0)</f>
        <v>5.2339000000000002</v>
      </c>
      <c r="O15" s="66">
        <f t="shared" si="5"/>
        <v>11</v>
      </c>
      <c r="P15" s="65">
        <f>VLOOKUP($A15,'Return Data'!$B$7:$R$2292,15,0)</f>
        <v>5.7691999999999997</v>
      </c>
      <c r="Q15" s="66">
        <f t="shared" si="7"/>
        <v>10</v>
      </c>
      <c r="R15" s="65">
        <f>VLOOKUP($A15,'Return Data'!$B$7:$R$2292,16,0)</f>
        <v>7.0556999999999999</v>
      </c>
      <c r="S15" s="67">
        <f t="shared" si="6"/>
        <v>3</v>
      </c>
    </row>
    <row r="16" spans="1:20" x14ac:dyDescent="0.3">
      <c r="A16" s="63" t="s">
        <v>1674</v>
      </c>
      <c r="B16" s="64">
        <f>VLOOKUP($A16,'Return Data'!$B$7:$R$2292,3,0)</f>
        <v>44609</v>
      </c>
      <c r="C16" s="65">
        <f>VLOOKUP($A16,'Return Data'!$B$7:$R$2292,4,0)</f>
        <v>27.837199999999999</v>
      </c>
      <c r="D16" s="65">
        <f>VLOOKUP($A16,'Return Data'!$B$7:$R$2292,10,0)</f>
        <v>1.1536999999999999</v>
      </c>
      <c r="E16" s="66">
        <f t="shared" si="0"/>
        <v>7</v>
      </c>
      <c r="F16" s="65">
        <f>VLOOKUP($A16,'Return Data'!$B$7:$R$2292,11,0)</f>
        <v>2.0432999999999999</v>
      </c>
      <c r="G16" s="66">
        <f t="shared" si="1"/>
        <v>12</v>
      </c>
      <c r="H16" s="65">
        <f>VLOOKUP($A16,'Return Data'!$B$7:$R$2292,12,0)</f>
        <v>3.4828999999999999</v>
      </c>
      <c r="I16" s="66">
        <f t="shared" si="2"/>
        <v>11</v>
      </c>
      <c r="J16" s="65">
        <f>VLOOKUP($A16,'Return Data'!$B$7:$R$2292,13,0)</f>
        <v>4.5590999999999999</v>
      </c>
      <c r="K16" s="66">
        <f t="shared" si="3"/>
        <v>14</v>
      </c>
      <c r="L16" s="65">
        <f>VLOOKUP($A16,'Return Data'!$B$7:$R$2292,17,0)</f>
        <v>4.3632999999999997</v>
      </c>
      <c r="M16" s="66">
        <f t="shared" si="4"/>
        <v>13</v>
      </c>
      <c r="N16" s="65">
        <f>VLOOKUP($A16,'Return Data'!$B$7:$R$2292,14,0)</f>
        <v>5.1886999999999999</v>
      </c>
      <c r="O16" s="66">
        <f t="shared" si="5"/>
        <v>12</v>
      </c>
      <c r="P16" s="65">
        <f>VLOOKUP($A16,'Return Data'!$B$7:$R$2292,15,0)</f>
        <v>5.7752999999999997</v>
      </c>
      <c r="Q16" s="66">
        <f t="shared" si="7"/>
        <v>9</v>
      </c>
      <c r="R16" s="65">
        <f>VLOOKUP($A16,'Return Data'!$B$7:$R$2292,16,0)</f>
        <v>6.9245000000000001</v>
      </c>
      <c r="S16" s="67">
        <f t="shared" si="6"/>
        <v>5</v>
      </c>
    </row>
    <row r="17" spans="1:19" x14ac:dyDescent="0.3">
      <c r="A17" s="63" t="s">
        <v>1675</v>
      </c>
      <c r="B17" s="64">
        <f>VLOOKUP($A17,'Return Data'!$B$7:$R$2292,3,0)</f>
        <v>44609</v>
      </c>
      <c r="C17" s="65">
        <f>VLOOKUP($A17,'Return Data'!$B$7:$R$2292,4,0)</f>
        <v>15.2113</v>
      </c>
      <c r="D17" s="65">
        <f>VLOOKUP($A17,'Return Data'!$B$7:$R$2292,10,0)</f>
        <v>0.69510000000000005</v>
      </c>
      <c r="E17" s="66">
        <f t="shared" si="0"/>
        <v>24</v>
      </c>
      <c r="F17" s="65">
        <f>VLOOKUP($A17,'Return Data'!$B$7:$R$2292,11,0)</f>
        <v>1.3992</v>
      </c>
      <c r="G17" s="66">
        <f t="shared" si="1"/>
        <v>22</v>
      </c>
      <c r="H17" s="65">
        <f>VLOOKUP($A17,'Return Data'!$B$7:$R$2292,12,0)</f>
        <v>2.4992999999999999</v>
      </c>
      <c r="I17" s="66">
        <f t="shared" si="2"/>
        <v>23</v>
      </c>
      <c r="J17" s="65">
        <f>VLOOKUP($A17,'Return Data'!$B$7:$R$2292,13,0)</f>
        <v>3.3742000000000001</v>
      </c>
      <c r="K17" s="66">
        <f t="shared" si="3"/>
        <v>23</v>
      </c>
      <c r="L17" s="65">
        <f>VLOOKUP($A17,'Return Data'!$B$7:$R$2292,17,0)</f>
        <v>3.2157</v>
      </c>
      <c r="M17" s="66">
        <f t="shared" si="4"/>
        <v>21</v>
      </c>
      <c r="N17" s="65">
        <f>VLOOKUP($A17,'Return Data'!$B$7:$R$2292,14,0)</f>
        <v>4.3522999999999996</v>
      </c>
      <c r="O17" s="66">
        <f t="shared" si="5"/>
        <v>18</v>
      </c>
      <c r="P17" s="65">
        <f>VLOOKUP($A17,'Return Data'!$B$7:$R$2292,15,0)</f>
        <v>5.0735000000000001</v>
      </c>
      <c r="Q17" s="66">
        <f t="shared" si="7"/>
        <v>15</v>
      </c>
      <c r="R17" s="65">
        <f>VLOOKUP($A17,'Return Data'!$B$7:$R$2292,16,0)</f>
        <v>6.0247000000000002</v>
      </c>
      <c r="S17" s="67">
        <f t="shared" si="6"/>
        <v>16</v>
      </c>
    </row>
    <row r="18" spans="1:19" x14ac:dyDescent="0.3">
      <c r="A18" s="63" t="s">
        <v>1676</v>
      </c>
      <c r="B18" s="64">
        <f>VLOOKUP($A18,'Return Data'!$B$7:$R$2292,3,0)</f>
        <v>44609</v>
      </c>
      <c r="C18" s="65">
        <f>VLOOKUP($A18,'Return Data'!$B$7:$R$2292,4,0)</f>
        <v>27.071999999999999</v>
      </c>
      <c r="D18" s="65">
        <f>VLOOKUP($A18,'Return Data'!$B$7:$R$2292,10,0)</f>
        <v>1.3537999999999999</v>
      </c>
      <c r="E18" s="66">
        <f t="shared" si="0"/>
        <v>2</v>
      </c>
      <c r="F18" s="65">
        <f>VLOOKUP($A18,'Return Data'!$B$7:$R$2292,11,0)</f>
        <v>2.0865</v>
      </c>
      <c r="G18" s="66">
        <f t="shared" si="1"/>
        <v>8</v>
      </c>
      <c r="H18" s="65">
        <f>VLOOKUP($A18,'Return Data'!$B$7:$R$2292,12,0)</f>
        <v>3.4811000000000001</v>
      </c>
      <c r="I18" s="66">
        <f t="shared" si="2"/>
        <v>12</v>
      </c>
      <c r="J18" s="65">
        <f>VLOOKUP($A18,'Return Data'!$B$7:$R$2292,13,0)</f>
        <v>4.5763999999999996</v>
      </c>
      <c r="K18" s="66">
        <f t="shared" si="3"/>
        <v>12</v>
      </c>
      <c r="L18" s="65">
        <f>VLOOKUP($A18,'Return Data'!$B$7:$R$2292,17,0)</f>
        <v>4.5698999999999996</v>
      </c>
      <c r="M18" s="66">
        <f t="shared" si="4"/>
        <v>9</v>
      </c>
      <c r="N18" s="65">
        <f>VLOOKUP($A18,'Return Data'!$B$7:$R$2292,14,0)</f>
        <v>5.2648000000000001</v>
      </c>
      <c r="O18" s="66">
        <f t="shared" si="5"/>
        <v>10</v>
      </c>
      <c r="P18" s="65">
        <f>VLOOKUP($A18,'Return Data'!$B$7:$R$2292,15,0)</f>
        <v>5.7073999999999998</v>
      </c>
      <c r="Q18" s="66">
        <f t="shared" si="7"/>
        <v>11</v>
      </c>
      <c r="R18" s="65">
        <f>VLOOKUP($A18,'Return Data'!$B$7:$R$2292,16,0)</f>
        <v>6.8007999999999997</v>
      </c>
      <c r="S18" s="67">
        <f t="shared" si="6"/>
        <v>6</v>
      </c>
    </row>
    <row r="19" spans="1:19" x14ac:dyDescent="0.3">
      <c r="A19" s="63" t="s">
        <v>1677</v>
      </c>
      <c r="B19" s="64">
        <f>VLOOKUP($A19,'Return Data'!$B$7:$R$2292,3,0)</f>
        <v>44609</v>
      </c>
      <c r="C19" s="65">
        <f>VLOOKUP($A19,'Return Data'!$B$7:$R$2292,4,0)</f>
        <v>10.9594</v>
      </c>
      <c r="D19" s="65">
        <f>VLOOKUP($A19,'Return Data'!$B$7:$R$2292,10,0)</f>
        <v>0.84099999999999997</v>
      </c>
      <c r="E19" s="66">
        <f t="shared" si="0"/>
        <v>22</v>
      </c>
      <c r="F19" s="65">
        <f>VLOOKUP($A19,'Return Data'!$B$7:$R$2292,11,0)</f>
        <v>1.3876999999999999</v>
      </c>
      <c r="G19" s="66">
        <f t="shared" si="1"/>
        <v>23</v>
      </c>
      <c r="H19" s="65">
        <f>VLOOKUP($A19,'Return Data'!$B$7:$R$2292,12,0)</f>
        <v>2.5815000000000001</v>
      </c>
      <c r="I19" s="66">
        <f t="shared" si="2"/>
        <v>22</v>
      </c>
      <c r="J19" s="65">
        <f>VLOOKUP($A19,'Return Data'!$B$7:$R$2292,13,0)</f>
        <v>3.4218000000000002</v>
      </c>
      <c r="K19" s="66">
        <f t="shared" si="3"/>
        <v>22</v>
      </c>
      <c r="L19" s="65">
        <f>VLOOKUP($A19,'Return Data'!$B$7:$R$2292,17,0)</f>
        <v>3.3786999999999998</v>
      </c>
      <c r="M19" s="66">
        <f t="shared" si="4"/>
        <v>19</v>
      </c>
      <c r="N19" s="65"/>
      <c r="O19" s="66"/>
      <c r="P19" s="65"/>
      <c r="Q19" s="66"/>
      <c r="R19" s="65">
        <f>VLOOKUP($A19,'Return Data'!$B$7:$R$2292,16,0)</f>
        <v>3.8199000000000001</v>
      </c>
      <c r="S19" s="67">
        <f t="shared" si="6"/>
        <v>23</v>
      </c>
    </row>
    <row r="20" spans="1:19" x14ac:dyDescent="0.3">
      <c r="A20" s="63" t="s">
        <v>1678</v>
      </c>
      <c r="B20" s="64">
        <f>VLOOKUP($A20,'Return Data'!$B$7:$R$2292,3,0)</f>
        <v>44609</v>
      </c>
      <c r="C20" s="65">
        <f>VLOOKUP($A20,'Return Data'!$B$7:$R$2292,4,0)</f>
        <v>27.896799999999999</v>
      </c>
      <c r="D20" s="65">
        <f>VLOOKUP($A20,'Return Data'!$B$7:$R$2292,10,0)</f>
        <v>0.94189999999999996</v>
      </c>
      <c r="E20" s="66">
        <f t="shared" si="0"/>
        <v>20</v>
      </c>
      <c r="F20" s="65">
        <f>VLOOKUP($A20,'Return Data'!$B$7:$R$2292,11,0)</f>
        <v>1.6702999999999999</v>
      </c>
      <c r="G20" s="66">
        <f t="shared" si="1"/>
        <v>20</v>
      </c>
      <c r="H20" s="65">
        <f>VLOOKUP($A20,'Return Data'!$B$7:$R$2292,12,0)</f>
        <v>2.8445999999999998</v>
      </c>
      <c r="I20" s="66">
        <f t="shared" si="2"/>
        <v>21</v>
      </c>
      <c r="J20" s="65">
        <f>VLOOKUP($A20,'Return Data'!$B$7:$R$2292,13,0)</f>
        <v>3.6057999999999999</v>
      </c>
      <c r="K20" s="66">
        <f t="shared" si="3"/>
        <v>21</v>
      </c>
      <c r="L20" s="65">
        <f>VLOOKUP($A20,'Return Data'!$B$7:$R$2292,17,0)</f>
        <v>3.0444</v>
      </c>
      <c r="M20" s="66">
        <f t="shared" si="4"/>
        <v>22</v>
      </c>
      <c r="N20" s="65">
        <f>VLOOKUP($A20,'Return Data'!$B$7:$R$2292,14,0)</f>
        <v>3.9203000000000001</v>
      </c>
      <c r="O20" s="66">
        <f>RANK(N20,N$8:N$32,0)</f>
        <v>20</v>
      </c>
      <c r="P20" s="65">
        <f>VLOOKUP($A20,'Return Data'!$B$7:$R$2292,15,0)</f>
        <v>4.5918000000000001</v>
      </c>
      <c r="Q20" s="66">
        <f>RANK(P20,P$8:P$32,0)</f>
        <v>16</v>
      </c>
      <c r="R20" s="65">
        <f>VLOOKUP($A20,'Return Data'!$B$7:$R$2292,16,0)</f>
        <v>6.3006000000000002</v>
      </c>
      <c r="S20" s="67">
        <f t="shared" si="6"/>
        <v>12</v>
      </c>
    </row>
    <row r="21" spans="1:19" x14ac:dyDescent="0.3">
      <c r="A21" s="63" t="s">
        <v>1679</v>
      </c>
      <c r="B21" s="64">
        <f>VLOOKUP($A21,'Return Data'!$B$7:$R$2292,3,0)</f>
        <v>44609</v>
      </c>
      <c r="C21" s="65">
        <f>VLOOKUP($A21,'Return Data'!$B$7:$R$2292,4,0)</f>
        <v>31.572199999999999</v>
      </c>
      <c r="D21" s="65">
        <f>VLOOKUP($A21,'Return Data'!$B$7:$R$2292,10,0)</f>
        <v>1.1907000000000001</v>
      </c>
      <c r="E21" s="66">
        <f t="shared" si="0"/>
        <v>6</v>
      </c>
      <c r="F21" s="65">
        <f>VLOOKUP($A21,'Return Data'!$B$7:$R$2292,11,0)</f>
        <v>2.1865999999999999</v>
      </c>
      <c r="G21" s="66">
        <f t="shared" si="1"/>
        <v>6</v>
      </c>
      <c r="H21" s="65">
        <f>VLOOKUP($A21,'Return Data'!$B$7:$R$2292,12,0)</f>
        <v>3.6677</v>
      </c>
      <c r="I21" s="66">
        <f t="shared" si="2"/>
        <v>5</v>
      </c>
      <c r="J21" s="65">
        <f>VLOOKUP($A21,'Return Data'!$B$7:$R$2292,13,0)</f>
        <v>4.8357000000000001</v>
      </c>
      <c r="K21" s="66">
        <f t="shared" si="3"/>
        <v>5</v>
      </c>
      <c r="L21" s="65">
        <f>VLOOKUP($A21,'Return Data'!$B$7:$R$2292,17,0)</f>
        <v>4.7035</v>
      </c>
      <c r="M21" s="66">
        <f t="shared" si="4"/>
        <v>5</v>
      </c>
      <c r="N21" s="65">
        <f>VLOOKUP($A21,'Return Data'!$B$7:$R$2292,14,0)</f>
        <v>5.3516000000000004</v>
      </c>
      <c r="O21" s="66">
        <f>RANK(N21,N$8:N$32,0)</f>
        <v>7</v>
      </c>
      <c r="P21" s="65">
        <f>VLOOKUP($A21,'Return Data'!$B$7:$R$2292,15,0)</f>
        <v>5.8581000000000003</v>
      </c>
      <c r="Q21" s="66">
        <f>RANK(P21,P$8:P$32,0)</f>
        <v>6</v>
      </c>
      <c r="R21" s="65">
        <f>VLOOKUP($A21,'Return Data'!$B$7:$R$2292,16,0)</f>
        <v>7.0564999999999998</v>
      </c>
      <c r="S21" s="67">
        <f t="shared" si="6"/>
        <v>2</v>
      </c>
    </row>
    <row r="22" spans="1:19" x14ac:dyDescent="0.3">
      <c r="A22" s="63" t="s">
        <v>1680</v>
      </c>
      <c r="B22" s="64">
        <f>VLOOKUP($A22,'Return Data'!$B$7:$R$2292,3,0)</f>
        <v>44609</v>
      </c>
      <c r="C22" s="65">
        <f>VLOOKUP($A22,'Return Data'!$B$7:$R$2292,4,0)</f>
        <v>16.207000000000001</v>
      </c>
      <c r="D22" s="65">
        <f>VLOOKUP($A22,'Return Data'!$B$7:$R$2292,10,0)</f>
        <v>1.1105</v>
      </c>
      <c r="E22" s="66">
        <f t="shared" si="0"/>
        <v>14</v>
      </c>
      <c r="F22" s="65">
        <f>VLOOKUP($A22,'Return Data'!$B$7:$R$2292,11,0)</f>
        <v>1.9436</v>
      </c>
      <c r="G22" s="66">
        <f t="shared" si="1"/>
        <v>17</v>
      </c>
      <c r="H22" s="65">
        <f>VLOOKUP($A22,'Return Data'!$B$7:$R$2292,12,0)</f>
        <v>3.4203000000000001</v>
      </c>
      <c r="I22" s="66">
        <f t="shared" si="2"/>
        <v>16</v>
      </c>
      <c r="J22" s="65">
        <f>VLOOKUP($A22,'Return Data'!$B$7:$R$2292,13,0)</f>
        <v>4.6153000000000004</v>
      </c>
      <c r="K22" s="66">
        <f t="shared" si="3"/>
        <v>10</v>
      </c>
      <c r="L22" s="65">
        <f>VLOOKUP($A22,'Return Data'!$B$7:$R$2292,17,0)</f>
        <v>4.7698</v>
      </c>
      <c r="M22" s="66">
        <f t="shared" si="4"/>
        <v>3</v>
      </c>
      <c r="N22" s="65">
        <f>VLOOKUP($A22,'Return Data'!$B$7:$R$2292,14,0)</f>
        <v>5.3935000000000004</v>
      </c>
      <c r="O22" s="66">
        <f>RANK(N22,N$8:N$32,0)</f>
        <v>5</v>
      </c>
      <c r="P22" s="65">
        <f>VLOOKUP($A22,'Return Data'!$B$7:$R$2292,15,0)</f>
        <v>5.8811999999999998</v>
      </c>
      <c r="Q22" s="66">
        <f>RANK(P22,P$8:P$32,0)</f>
        <v>4</v>
      </c>
      <c r="R22" s="65">
        <f>VLOOKUP($A22,'Return Data'!$B$7:$R$2292,16,0)</f>
        <v>6.5232000000000001</v>
      </c>
      <c r="S22" s="67">
        <f t="shared" si="6"/>
        <v>11</v>
      </c>
    </row>
    <row r="23" spans="1:19" x14ac:dyDescent="0.3">
      <c r="A23" s="63" t="s">
        <v>1681</v>
      </c>
      <c r="B23" s="64">
        <f>VLOOKUP($A23,'Return Data'!$B$7:$R$2292,3,0)</f>
        <v>44609</v>
      </c>
      <c r="C23" s="65">
        <f>VLOOKUP($A23,'Return Data'!$B$7:$R$2292,4,0)</f>
        <v>11.566599999999999</v>
      </c>
      <c r="D23" s="65">
        <f>VLOOKUP($A23,'Return Data'!$B$7:$R$2292,10,0)</f>
        <v>1.2491000000000001</v>
      </c>
      <c r="E23" s="66">
        <f t="shared" si="0"/>
        <v>3</v>
      </c>
      <c r="F23" s="65">
        <f>VLOOKUP($A23,'Return Data'!$B$7:$R$2292,11,0)</f>
        <v>2.2307999999999999</v>
      </c>
      <c r="G23" s="66">
        <f t="shared" si="1"/>
        <v>4</v>
      </c>
      <c r="H23" s="65">
        <f>VLOOKUP($A23,'Return Data'!$B$7:$R$2292,12,0)</f>
        <v>3.4830000000000001</v>
      </c>
      <c r="I23" s="66">
        <f t="shared" si="2"/>
        <v>10</v>
      </c>
      <c r="J23" s="65">
        <f>VLOOKUP($A23,'Return Data'!$B$7:$R$2292,13,0)</f>
        <v>4.5038999999999998</v>
      </c>
      <c r="K23" s="66">
        <f t="shared" si="3"/>
        <v>16</v>
      </c>
      <c r="L23" s="65">
        <f>VLOOKUP($A23,'Return Data'!$B$7:$R$2292,17,0)</f>
        <v>4.1372999999999998</v>
      </c>
      <c r="M23" s="66">
        <f t="shared" si="4"/>
        <v>18</v>
      </c>
      <c r="N23" s="65">
        <f>VLOOKUP($A23,'Return Data'!$B$7:$R$2292,14,0)</f>
        <v>4.8125</v>
      </c>
      <c r="O23" s="66">
        <f>RANK(N23,N$8:N$32,0)</f>
        <v>17</v>
      </c>
      <c r="P23" s="65"/>
      <c r="Q23" s="66"/>
      <c r="R23" s="65">
        <f>VLOOKUP($A23,'Return Data'!$B$7:$R$2292,16,0)</f>
        <v>4.8616999999999999</v>
      </c>
      <c r="S23" s="67">
        <f t="shared" si="6"/>
        <v>20</v>
      </c>
    </row>
    <row r="24" spans="1:19" x14ac:dyDescent="0.3">
      <c r="A24" s="63" t="s">
        <v>1682</v>
      </c>
      <c r="B24" s="64">
        <f>VLOOKUP($A24,'Return Data'!$B$7:$R$2292,3,0)</f>
        <v>44609</v>
      </c>
      <c r="C24" s="65">
        <f>VLOOKUP($A24,'Return Data'!$B$7:$R$2292,4,0)</f>
        <v>10.552899999999999</v>
      </c>
      <c r="D24" s="65">
        <f>VLOOKUP($A24,'Return Data'!$B$7:$R$2292,10,0)</f>
        <v>0.87749999999999995</v>
      </c>
      <c r="E24" s="66">
        <f t="shared" si="0"/>
        <v>21</v>
      </c>
      <c r="F24" s="65">
        <f>VLOOKUP($A24,'Return Data'!$B$7:$R$2292,11,0)</f>
        <v>1.6539999999999999</v>
      </c>
      <c r="G24" s="66">
        <f t="shared" si="1"/>
        <v>21</v>
      </c>
      <c r="H24" s="65">
        <f>VLOOKUP($A24,'Return Data'!$B$7:$R$2292,12,0)</f>
        <v>2.9098999999999999</v>
      </c>
      <c r="I24" s="66">
        <f t="shared" si="2"/>
        <v>20</v>
      </c>
      <c r="J24" s="65">
        <f>VLOOKUP($A24,'Return Data'!$B$7:$R$2292,13,0)</f>
        <v>3.8466999999999998</v>
      </c>
      <c r="K24" s="66">
        <f t="shared" si="3"/>
        <v>20</v>
      </c>
      <c r="L24" s="65"/>
      <c r="M24" s="66"/>
      <c r="N24" s="65"/>
      <c r="O24" s="66"/>
      <c r="P24" s="65"/>
      <c r="Q24" s="66"/>
      <c r="R24" s="65">
        <f>VLOOKUP($A24,'Return Data'!$B$7:$R$2292,16,0)</f>
        <v>3.6905999999999999</v>
      </c>
      <c r="S24" s="67">
        <f t="shared" si="6"/>
        <v>24</v>
      </c>
    </row>
    <row r="25" spans="1:19" x14ac:dyDescent="0.3">
      <c r="A25" s="63" t="s">
        <v>1683</v>
      </c>
      <c r="B25" s="64">
        <f>VLOOKUP($A25,'Return Data'!$B$7:$R$2292,3,0)</f>
        <v>44609</v>
      </c>
      <c r="C25" s="65">
        <f>VLOOKUP($A25,'Return Data'!$B$7:$R$2292,4,0)</f>
        <v>10.717000000000001</v>
      </c>
      <c r="D25" s="65">
        <f>VLOOKUP($A25,'Return Data'!$B$7:$R$2292,10,0)</f>
        <v>1.0466</v>
      </c>
      <c r="E25" s="66">
        <f t="shared" si="0"/>
        <v>18</v>
      </c>
      <c r="F25" s="65">
        <f>VLOOKUP($A25,'Return Data'!$B$7:$R$2292,11,0)</f>
        <v>1.9890000000000001</v>
      </c>
      <c r="G25" s="66">
        <f t="shared" si="1"/>
        <v>15</v>
      </c>
      <c r="H25" s="65">
        <f>VLOOKUP($A25,'Return Data'!$B$7:$R$2292,12,0)</f>
        <v>3.4459</v>
      </c>
      <c r="I25" s="66">
        <f t="shared" si="2"/>
        <v>14</v>
      </c>
      <c r="J25" s="65">
        <f>VLOOKUP($A25,'Return Data'!$B$7:$R$2292,13,0)</f>
        <v>4.5458999999999996</v>
      </c>
      <c r="K25" s="66">
        <f t="shared" si="3"/>
        <v>15</v>
      </c>
      <c r="L25" s="65"/>
      <c r="M25" s="66"/>
      <c r="N25" s="65"/>
      <c r="O25" s="66"/>
      <c r="P25" s="65"/>
      <c r="Q25" s="66"/>
      <c r="R25" s="65">
        <f>VLOOKUP($A25,'Return Data'!$B$7:$R$2292,16,0)</f>
        <v>4.2446999999999999</v>
      </c>
      <c r="S25" s="67">
        <f t="shared" si="6"/>
        <v>22</v>
      </c>
    </row>
    <row r="26" spans="1:19" x14ac:dyDescent="0.3">
      <c r="A26" s="63" t="s">
        <v>1684</v>
      </c>
      <c r="B26" s="64">
        <f>VLOOKUP($A26,'Return Data'!$B$7:$R$2292,3,0)</f>
        <v>44609</v>
      </c>
      <c r="C26" s="65">
        <f>VLOOKUP($A26,'Return Data'!$B$7:$R$2292,4,0)</f>
        <v>22.765999999999998</v>
      </c>
      <c r="D26" s="65">
        <f>VLOOKUP($A26,'Return Data'!$B$7:$R$2292,10,0)</f>
        <v>1.2079</v>
      </c>
      <c r="E26" s="66">
        <f t="shared" si="0"/>
        <v>5</v>
      </c>
      <c r="F26" s="65">
        <f>VLOOKUP($A26,'Return Data'!$B$7:$R$2292,11,0)</f>
        <v>2.2143999999999999</v>
      </c>
      <c r="G26" s="66">
        <f t="shared" si="1"/>
        <v>5</v>
      </c>
      <c r="H26" s="65">
        <f>VLOOKUP($A26,'Return Data'!$B$7:$R$2292,12,0)</f>
        <v>3.7029000000000001</v>
      </c>
      <c r="I26" s="66">
        <f t="shared" si="2"/>
        <v>4</v>
      </c>
      <c r="J26" s="65">
        <f>VLOOKUP($A26,'Return Data'!$B$7:$R$2292,13,0)</f>
        <v>4.8487</v>
      </c>
      <c r="K26" s="66">
        <f t="shared" si="3"/>
        <v>4</v>
      </c>
      <c r="L26" s="65">
        <f>VLOOKUP($A26,'Return Data'!$B$7:$R$2292,17,0)</f>
        <v>4.7507000000000001</v>
      </c>
      <c r="M26" s="66">
        <f t="shared" ref="M26:M32" si="8">RANK(L26,L$8:L$32,0)</f>
        <v>4</v>
      </c>
      <c r="N26" s="65">
        <f>VLOOKUP($A26,'Return Data'!$B$7:$R$2292,14,0)</f>
        <v>5.444</v>
      </c>
      <c r="O26" s="66">
        <f>RANK(N26,N$8:N$32,0)</f>
        <v>3</v>
      </c>
      <c r="P26" s="65">
        <f>VLOOKUP($A26,'Return Data'!$B$7:$R$2292,15,0)</f>
        <v>6.0189000000000004</v>
      </c>
      <c r="Q26" s="66">
        <f>RANK(P26,P$8:P$32,0)</f>
        <v>1</v>
      </c>
      <c r="R26" s="65">
        <f>VLOOKUP($A26,'Return Data'!$B$7:$R$2292,16,0)</f>
        <v>7.1289999999999996</v>
      </c>
      <c r="S26" s="67">
        <f t="shared" si="6"/>
        <v>1</v>
      </c>
    </row>
    <row r="27" spans="1:19" x14ac:dyDescent="0.3">
      <c r="A27" s="63" t="s">
        <v>1685</v>
      </c>
      <c r="B27" s="64">
        <f>VLOOKUP($A27,'Return Data'!$B$7:$R$2292,3,0)</f>
        <v>44609</v>
      </c>
      <c r="C27" s="65">
        <f>VLOOKUP($A27,'Return Data'!$B$7:$R$2292,4,0)</f>
        <v>15.7464</v>
      </c>
      <c r="D27" s="65">
        <f>VLOOKUP($A27,'Return Data'!$B$7:$R$2292,10,0)</f>
        <v>1.1128</v>
      </c>
      <c r="E27" s="66">
        <f t="shared" si="0"/>
        <v>13</v>
      </c>
      <c r="F27" s="65">
        <f>VLOOKUP($A27,'Return Data'!$B$7:$R$2292,11,0)</f>
        <v>1.9514</v>
      </c>
      <c r="G27" s="66">
        <f t="shared" si="1"/>
        <v>16</v>
      </c>
      <c r="H27" s="65">
        <f>VLOOKUP($A27,'Return Data'!$B$7:$R$2292,12,0)</f>
        <v>3.411</v>
      </c>
      <c r="I27" s="66">
        <f t="shared" si="2"/>
        <v>17</v>
      </c>
      <c r="J27" s="65">
        <f>VLOOKUP($A27,'Return Data'!$B$7:$R$2292,13,0)</f>
        <v>4.4004000000000003</v>
      </c>
      <c r="K27" s="66">
        <f t="shared" si="3"/>
        <v>18</v>
      </c>
      <c r="L27" s="65">
        <f>VLOOKUP($A27,'Return Data'!$B$7:$R$2292,17,0)</f>
        <v>4.2713000000000001</v>
      </c>
      <c r="M27" s="66">
        <f t="shared" si="8"/>
        <v>14</v>
      </c>
      <c r="N27" s="65">
        <f>VLOOKUP($A27,'Return Data'!$B$7:$R$2292,14,0)</f>
        <v>4.9981</v>
      </c>
      <c r="O27" s="66">
        <f>RANK(N27,N$8:N$32,0)</f>
        <v>14</v>
      </c>
      <c r="P27" s="65">
        <f>VLOOKUP($A27,'Return Data'!$B$7:$R$2292,15,0)</f>
        <v>5.5406000000000004</v>
      </c>
      <c r="Q27" s="66">
        <f>RANK(P27,P$8:P$32,0)</f>
        <v>13</v>
      </c>
      <c r="R27" s="65">
        <f>VLOOKUP($A27,'Return Data'!$B$7:$R$2292,16,0)</f>
        <v>6.2560000000000002</v>
      </c>
      <c r="S27" s="67">
        <f t="shared" si="6"/>
        <v>13</v>
      </c>
    </row>
    <row r="28" spans="1:19" x14ac:dyDescent="0.3">
      <c r="A28" s="63" t="s">
        <v>1686</v>
      </c>
      <c r="B28" s="64">
        <f>VLOOKUP($A28,'Return Data'!$B$7:$R$2292,3,0)</f>
        <v>44609</v>
      </c>
      <c r="C28" s="65">
        <f>VLOOKUP($A28,'Return Data'!$B$7:$R$2292,4,0)</f>
        <v>28.458200000000001</v>
      </c>
      <c r="D28" s="65">
        <f>VLOOKUP($A28,'Return Data'!$B$7:$R$2292,10,0)</f>
        <v>1.1440999999999999</v>
      </c>
      <c r="E28" s="66">
        <f t="shared" si="0"/>
        <v>9</v>
      </c>
      <c r="F28" s="65">
        <f>VLOOKUP($A28,'Return Data'!$B$7:$R$2292,11,0)</f>
        <v>2.3635999999999999</v>
      </c>
      <c r="G28" s="66">
        <f t="shared" si="1"/>
        <v>2</v>
      </c>
      <c r="H28" s="65">
        <f>VLOOKUP($A28,'Return Data'!$B$7:$R$2292,12,0)</f>
        <v>3.7829000000000002</v>
      </c>
      <c r="I28" s="66">
        <f t="shared" si="2"/>
        <v>2</v>
      </c>
      <c r="J28" s="65">
        <f>VLOOKUP($A28,'Return Data'!$B$7:$R$2292,13,0)</f>
        <v>4.8493000000000004</v>
      </c>
      <c r="K28" s="66">
        <f t="shared" si="3"/>
        <v>3</v>
      </c>
      <c r="L28" s="65">
        <f>VLOOKUP($A28,'Return Data'!$B$7:$R$2292,17,0)</f>
        <v>4.1456999999999997</v>
      </c>
      <c r="M28" s="66">
        <f t="shared" si="8"/>
        <v>17</v>
      </c>
      <c r="N28" s="65">
        <f>VLOOKUP($A28,'Return Data'!$B$7:$R$2292,14,0)</f>
        <v>4.9579000000000004</v>
      </c>
      <c r="O28" s="66">
        <f>RANK(N28,N$8:N$32,0)</f>
        <v>16</v>
      </c>
      <c r="P28" s="65">
        <f>VLOOKUP($A28,'Return Data'!$B$7:$R$2292,15,0)</f>
        <v>5.5594999999999999</v>
      </c>
      <c r="Q28" s="66">
        <f>RANK(P28,P$8:P$32,0)</f>
        <v>12</v>
      </c>
      <c r="R28" s="65">
        <f>VLOOKUP($A28,'Return Data'!$B$7:$R$2292,16,0)</f>
        <v>6.7435</v>
      </c>
      <c r="S28" s="67">
        <f t="shared" si="6"/>
        <v>7</v>
      </c>
    </row>
    <row r="29" spans="1:19" x14ac:dyDescent="0.3">
      <c r="A29" s="63" t="s">
        <v>1687</v>
      </c>
      <c r="B29" s="64">
        <f>VLOOKUP($A29,'Return Data'!$B$7:$R$2292,3,0)</f>
        <v>44609</v>
      </c>
      <c r="C29" s="65">
        <f>VLOOKUP($A29,'Return Data'!$B$7:$R$2292,4,0)</f>
        <v>12.2166</v>
      </c>
      <c r="D29" s="65">
        <f>VLOOKUP($A29,'Return Data'!$B$7:$R$2292,10,0)</f>
        <v>0.59699999999999998</v>
      </c>
      <c r="E29" s="66">
        <f t="shared" si="0"/>
        <v>25</v>
      </c>
      <c r="F29" s="65">
        <f>VLOOKUP($A29,'Return Data'!$B$7:$R$2292,11,0)</f>
        <v>1.1769000000000001</v>
      </c>
      <c r="G29" s="66">
        <f t="shared" si="1"/>
        <v>25</v>
      </c>
      <c r="H29" s="65">
        <f>VLOOKUP($A29,'Return Data'!$B$7:$R$2292,12,0)</f>
        <v>2.1659999999999999</v>
      </c>
      <c r="I29" s="66">
        <f t="shared" si="2"/>
        <v>25</v>
      </c>
      <c r="J29" s="65">
        <f>VLOOKUP($A29,'Return Data'!$B$7:$R$2292,13,0)</f>
        <v>3.0127999999999999</v>
      </c>
      <c r="K29" s="66">
        <f t="shared" si="3"/>
        <v>25</v>
      </c>
      <c r="L29" s="65">
        <f>VLOOKUP($A29,'Return Data'!$B$7:$R$2292,17,0)</f>
        <v>2.6219000000000001</v>
      </c>
      <c r="M29" s="66">
        <f t="shared" si="8"/>
        <v>23</v>
      </c>
      <c r="N29" s="65">
        <f>VLOOKUP($A29,'Return Data'!$B$7:$R$2292,14,0)</f>
        <v>3.1919</v>
      </c>
      <c r="O29" s="66">
        <f>RANK(N29,N$8:N$32,0)</f>
        <v>21</v>
      </c>
      <c r="P29" s="65">
        <f>VLOOKUP($A29,'Return Data'!$B$7:$R$2292,15,0)</f>
        <v>2.9529999999999998</v>
      </c>
      <c r="Q29" s="66">
        <f>RANK(P29,P$8:P$32,0)</f>
        <v>17</v>
      </c>
      <c r="R29" s="65">
        <f>VLOOKUP($A29,'Return Data'!$B$7:$R$2292,16,0)</f>
        <v>3.4937</v>
      </c>
      <c r="S29" s="67">
        <f t="shared" si="6"/>
        <v>25</v>
      </c>
    </row>
    <row r="30" spans="1:19" x14ac:dyDescent="0.3">
      <c r="A30" s="63" t="s">
        <v>1688</v>
      </c>
      <c r="B30" s="64">
        <f>VLOOKUP($A30,'Return Data'!$B$7:$R$2292,3,0)</f>
        <v>44609</v>
      </c>
      <c r="C30" s="65">
        <f>VLOOKUP($A30,'Return Data'!$B$7:$R$2292,4,0)</f>
        <v>11.953900000000001</v>
      </c>
      <c r="D30" s="65">
        <f>VLOOKUP($A30,'Return Data'!$B$7:$R$2292,10,0)</f>
        <v>1.1234</v>
      </c>
      <c r="E30" s="66">
        <f t="shared" si="0"/>
        <v>11</v>
      </c>
      <c r="F30" s="65">
        <f>VLOOKUP($A30,'Return Data'!$B$7:$R$2292,11,0)</f>
        <v>2.0470999999999999</v>
      </c>
      <c r="G30" s="66">
        <f t="shared" si="1"/>
        <v>10</v>
      </c>
      <c r="H30" s="65">
        <f>VLOOKUP($A30,'Return Data'!$B$7:$R$2292,12,0)</f>
        <v>3.5714000000000001</v>
      </c>
      <c r="I30" s="66">
        <f t="shared" si="2"/>
        <v>6</v>
      </c>
      <c r="J30" s="65">
        <f>VLOOKUP($A30,'Return Data'!$B$7:$R$2292,13,0)</f>
        <v>4.8136999999999999</v>
      </c>
      <c r="K30" s="66">
        <f t="shared" si="3"/>
        <v>6</v>
      </c>
      <c r="L30" s="65">
        <f>VLOOKUP($A30,'Return Data'!$B$7:$R$2292,17,0)</f>
        <v>5.0613999999999999</v>
      </c>
      <c r="M30" s="66">
        <f t="shared" si="8"/>
        <v>1</v>
      </c>
      <c r="N30" s="65">
        <f>VLOOKUP($A30,'Return Data'!$B$7:$R$2292,14,0)</f>
        <v>5.7538999999999998</v>
      </c>
      <c r="O30" s="66">
        <f>RANK(N30,N$8:N$32,0)</f>
        <v>1</v>
      </c>
      <c r="P30" s="65"/>
      <c r="Q30" s="66"/>
      <c r="R30" s="65">
        <f>VLOOKUP($A30,'Return Data'!$B$7:$R$2292,16,0)</f>
        <v>5.7918000000000003</v>
      </c>
      <c r="S30" s="67">
        <f t="shared" si="6"/>
        <v>17</v>
      </c>
    </row>
    <row r="31" spans="1:19" x14ac:dyDescent="0.3">
      <c r="A31" s="63" t="s">
        <v>1689</v>
      </c>
      <c r="B31" s="64">
        <f>VLOOKUP($A31,'Return Data'!$B$7:$R$2292,3,0)</f>
        <v>44609</v>
      </c>
      <c r="C31" s="65">
        <f>VLOOKUP($A31,'Return Data'!$B$7:$R$2292,4,0)</f>
        <v>11.634399999999999</v>
      </c>
      <c r="D31" s="65">
        <f>VLOOKUP($A31,'Return Data'!$B$7:$R$2292,10,0)</f>
        <v>1.1457999999999999</v>
      </c>
      <c r="E31" s="66">
        <f t="shared" si="0"/>
        <v>8</v>
      </c>
      <c r="F31" s="65">
        <f>VLOOKUP($A31,'Return Data'!$B$7:$R$2292,11,0)</f>
        <v>2.1537999999999999</v>
      </c>
      <c r="G31" s="66">
        <f t="shared" si="1"/>
        <v>7</v>
      </c>
      <c r="H31" s="65">
        <f>VLOOKUP($A31,'Return Data'!$B$7:$R$2292,12,0)</f>
        <v>3.4390000000000001</v>
      </c>
      <c r="I31" s="66">
        <f t="shared" si="2"/>
        <v>15</v>
      </c>
      <c r="J31" s="65">
        <f>VLOOKUP($A31,'Return Data'!$B$7:$R$2292,13,0)</f>
        <v>4.5704000000000002</v>
      </c>
      <c r="K31" s="66">
        <f t="shared" si="3"/>
        <v>13</v>
      </c>
      <c r="L31" s="65">
        <f>VLOOKUP($A31,'Return Data'!$B$7:$R$2292,17,0)</f>
        <v>4.4440999999999997</v>
      </c>
      <c r="M31" s="66">
        <f t="shared" si="8"/>
        <v>12</v>
      </c>
      <c r="N31" s="65"/>
      <c r="O31" s="66"/>
      <c r="P31" s="65"/>
      <c r="Q31" s="66"/>
      <c r="R31" s="65">
        <f>VLOOKUP($A31,'Return Data'!$B$7:$R$2292,16,0)</f>
        <v>5.1852</v>
      </c>
      <c r="S31" s="67">
        <f t="shared" si="6"/>
        <v>19</v>
      </c>
    </row>
    <row r="32" spans="1:19" x14ac:dyDescent="0.3">
      <c r="A32" s="63" t="s">
        <v>1690</v>
      </c>
      <c r="B32" s="64">
        <f>VLOOKUP($A32,'Return Data'!$B$7:$R$2292,3,0)</f>
        <v>44609</v>
      </c>
      <c r="C32" s="65">
        <f>VLOOKUP($A32,'Return Data'!$B$7:$R$2292,4,0)</f>
        <v>29.650700000000001</v>
      </c>
      <c r="D32" s="65">
        <f>VLOOKUP($A32,'Return Data'!$B$7:$R$2292,10,0)</f>
        <v>1.1395999999999999</v>
      </c>
      <c r="E32" s="66">
        <f t="shared" si="0"/>
        <v>10</v>
      </c>
      <c r="F32" s="65">
        <f>VLOOKUP($A32,'Return Data'!$B$7:$R$2292,11,0)</f>
        <v>2.0411000000000001</v>
      </c>
      <c r="G32" s="66">
        <f t="shared" si="1"/>
        <v>13</v>
      </c>
      <c r="H32" s="65">
        <f>VLOOKUP($A32,'Return Data'!$B$7:$R$2292,12,0)</f>
        <v>3.5467</v>
      </c>
      <c r="I32" s="66">
        <f t="shared" si="2"/>
        <v>7</v>
      </c>
      <c r="J32" s="65">
        <f>VLOOKUP($A32,'Return Data'!$B$7:$R$2292,13,0)</f>
        <v>4.7679999999999998</v>
      </c>
      <c r="K32" s="66">
        <f t="shared" si="3"/>
        <v>8</v>
      </c>
      <c r="L32" s="65">
        <f>VLOOKUP($A32,'Return Data'!$B$7:$R$2292,17,0)</f>
        <v>4.6195000000000004</v>
      </c>
      <c r="M32" s="66">
        <f t="shared" si="8"/>
        <v>8</v>
      </c>
      <c r="N32" s="65">
        <f>VLOOKUP($A32,'Return Data'!$B$7:$R$2292,14,0)</f>
        <v>5.3122999999999996</v>
      </c>
      <c r="O32" s="66">
        <f>RANK(N32,N$8:N$32,0)</f>
        <v>9</v>
      </c>
      <c r="P32" s="65">
        <f>VLOOKUP($A32,'Return Data'!$B$7:$R$2292,15,0)</f>
        <v>5.7861000000000002</v>
      </c>
      <c r="Q32" s="66">
        <f>RANK(P32,P$8:P$32,0)</f>
        <v>8</v>
      </c>
      <c r="R32" s="65">
        <f>VLOOKUP($A32,'Return Data'!$B$7:$R$2292,16,0)</f>
        <v>6.7172000000000001</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1.0693080000000001</v>
      </c>
      <c r="E34" s="74"/>
      <c r="F34" s="75">
        <f>AVERAGE(F8:F32)</f>
        <v>1.9377639999999996</v>
      </c>
      <c r="G34" s="74"/>
      <c r="H34" s="75">
        <f>AVERAGE(H8:H32)</f>
        <v>3.2974719999999995</v>
      </c>
      <c r="I34" s="74"/>
      <c r="J34" s="75">
        <f>AVERAGE(J8:J32)</f>
        <v>4.3600640000000004</v>
      </c>
      <c r="K34" s="74"/>
      <c r="L34" s="75">
        <f>AVERAGE(L8:L32)</f>
        <v>4.2220913043478268</v>
      </c>
      <c r="M34" s="74"/>
      <c r="N34" s="75">
        <f>AVERAGE(N8:N32)</f>
        <v>5.0066285714285712</v>
      </c>
      <c r="O34" s="74"/>
      <c r="P34" s="75">
        <f>AVERAGE(P8:P32)</f>
        <v>5.4991764705882362</v>
      </c>
      <c r="Q34" s="74"/>
      <c r="R34" s="75">
        <f>AVERAGE(R8:R32)</f>
        <v>5.8837640000000002</v>
      </c>
      <c r="S34" s="76"/>
    </row>
    <row r="35" spans="1:19" x14ac:dyDescent="0.3">
      <c r="A35" s="73" t="s">
        <v>28</v>
      </c>
      <c r="B35" s="74"/>
      <c r="C35" s="74"/>
      <c r="D35" s="75">
        <f>MIN(D8:D32)</f>
        <v>0.59699999999999998</v>
      </c>
      <c r="E35" s="74"/>
      <c r="F35" s="75">
        <f>MIN(F8:F32)</f>
        <v>1.1769000000000001</v>
      </c>
      <c r="G35" s="74"/>
      <c r="H35" s="75">
        <f>MIN(H8:H32)</f>
        <v>2.1659999999999999</v>
      </c>
      <c r="I35" s="74"/>
      <c r="J35" s="75">
        <f>MIN(J8:J32)</f>
        <v>3.0127999999999999</v>
      </c>
      <c r="K35" s="74"/>
      <c r="L35" s="75">
        <f>MIN(L8:L32)</f>
        <v>2.6219000000000001</v>
      </c>
      <c r="M35" s="74"/>
      <c r="N35" s="75">
        <f>MIN(N8:N32)</f>
        <v>3.1919</v>
      </c>
      <c r="O35" s="74"/>
      <c r="P35" s="75">
        <f>MIN(P8:P32)</f>
        <v>2.9529999999999998</v>
      </c>
      <c r="Q35" s="74"/>
      <c r="R35" s="75">
        <f>MIN(R8:R32)</f>
        <v>3.4937</v>
      </c>
      <c r="S35" s="76"/>
    </row>
    <row r="36" spans="1:19" ht="15" thickBot="1" x14ac:dyDescent="0.35">
      <c r="A36" s="77" t="s">
        <v>29</v>
      </c>
      <c r="B36" s="78"/>
      <c r="C36" s="78"/>
      <c r="D36" s="79">
        <f>MAX(D8:D32)</f>
        <v>1.4087000000000001</v>
      </c>
      <c r="E36" s="78"/>
      <c r="F36" s="79">
        <f>MAX(F8:F32)</f>
        <v>2.4687999999999999</v>
      </c>
      <c r="G36" s="78"/>
      <c r="H36" s="79">
        <f>MAX(H8:H32)</f>
        <v>3.8635000000000002</v>
      </c>
      <c r="I36" s="78"/>
      <c r="J36" s="79">
        <f>MAX(J8:J32)</f>
        <v>4.9942000000000002</v>
      </c>
      <c r="K36" s="78"/>
      <c r="L36" s="79">
        <f>MAX(L8:L32)</f>
        <v>5.0613999999999999</v>
      </c>
      <c r="M36" s="78"/>
      <c r="N36" s="79">
        <f>MAX(N8:N32)</f>
        <v>5.7538999999999998</v>
      </c>
      <c r="O36" s="78"/>
      <c r="P36" s="79">
        <f>MAX(P8:P32)</f>
        <v>6.0189000000000004</v>
      </c>
      <c r="Q36" s="78"/>
      <c r="R36" s="79">
        <f>MAX(R8:R32)</f>
        <v>7.1289999999999996</v>
      </c>
      <c r="S36" s="80"/>
    </row>
    <row r="37" spans="1:19" x14ac:dyDescent="0.3">
      <c r="A37" s="112" t="s">
        <v>432</v>
      </c>
    </row>
    <row r="38" spans="1:19" x14ac:dyDescent="0.3">
      <c r="A38" s="14" t="s">
        <v>340</v>
      </c>
    </row>
  </sheetData>
  <sheetProtection algorithmName="SHA-512" hashValue="X3RQdTf4xFTkfmFsMNP0luPUtK52qlpNZqoQyptFWRT792YZsBrZfMssSlLcbkodnijoImdAEoq1istXApFL5g==" saltValue="Kis6n4wEUUxjQ6GMqlUpb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1691</v>
      </c>
      <c r="B8" s="64">
        <f>VLOOKUP($A8,'Return Data'!$B$7:$R$2292,3,0)</f>
        <v>44609</v>
      </c>
      <c r="C8" s="65">
        <f>VLOOKUP($A8,'Return Data'!$B$7:$R$2292,4,0)</f>
        <v>21.555199999999999</v>
      </c>
      <c r="D8" s="65">
        <f>VLOOKUP($A8,'Return Data'!$B$7:$R$2292,10,0)</f>
        <v>0.94979999999999998</v>
      </c>
      <c r="E8" s="66">
        <f t="shared" ref="E8:E32" si="0">RANK(D8,D$8:D$32,0)</f>
        <v>12</v>
      </c>
      <c r="F8" s="65">
        <f>VLOOKUP($A8,'Return Data'!$B$7:$R$2292,11,0)</f>
        <v>1.698</v>
      </c>
      <c r="G8" s="66">
        <f t="shared" ref="G8:G32" si="1">RANK(F8,F$8:F$32,0)</f>
        <v>11</v>
      </c>
      <c r="H8" s="65">
        <f>VLOOKUP($A8,'Return Data'!$B$7:$R$2292,12,0)</f>
        <v>3.0152000000000001</v>
      </c>
      <c r="I8" s="66">
        <f t="shared" ref="I8:I32" si="2">RANK(H8,H$8:H$32,0)</f>
        <v>9</v>
      </c>
      <c r="J8" s="65">
        <f>VLOOKUP($A8,'Return Data'!$B$7:$R$2292,13,0)</f>
        <v>4.0861000000000001</v>
      </c>
      <c r="K8" s="66">
        <f t="shared" ref="K8:K32" si="3">RANK(J8,J$8:J$32,0)</f>
        <v>9</v>
      </c>
      <c r="L8" s="65">
        <f>VLOOKUP($A8,'Return Data'!$B$7:$R$2292,17,0)</f>
        <v>3.9064000000000001</v>
      </c>
      <c r="M8" s="66">
        <f t="shared" ref="M8:M23" si="4">RANK(L8,L$8:L$32,0)</f>
        <v>11</v>
      </c>
      <c r="N8" s="65">
        <f>VLOOKUP($A8,'Return Data'!$B$7:$R$2292,14,0)</f>
        <v>4.6825999999999999</v>
      </c>
      <c r="O8" s="66">
        <f t="shared" ref="O8:O18" si="5">RANK(N8,N$8:N$32,0)</f>
        <v>8</v>
      </c>
      <c r="P8" s="65">
        <f>VLOOKUP($A8,'Return Data'!$B$7:$R$2292,15,0)</f>
        <v>5.1379999999999999</v>
      </c>
      <c r="Q8" s="66">
        <f>RANK(P8,P$8:P$32,0)</f>
        <v>8</v>
      </c>
      <c r="R8" s="65">
        <f>VLOOKUP($A8,'Return Data'!$B$7:$R$2292,16,0)</f>
        <v>6.2964000000000002</v>
      </c>
      <c r="S8" s="67">
        <f t="shared" ref="S8:S32" si="6">RANK(R8,R$8:R$32,0)</f>
        <v>10</v>
      </c>
    </row>
    <row r="9" spans="1:20" x14ac:dyDescent="0.3">
      <c r="A9" s="63" t="s">
        <v>1692</v>
      </c>
      <c r="B9" s="64">
        <f>VLOOKUP($A9,'Return Data'!$B$7:$R$2292,3,0)</f>
        <v>44609</v>
      </c>
      <c r="C9" s="65">
        <f>VLOOKUP($A9,'Return Data'!$B$7:$R$2292,4,0)</f>
        <v>15.196899999999999</v>
      </c>
      <c r="D9" s="65">
        <f>VLOOKUP($A9,'Return Data'!$B$7:$R$2292,10,0)</f>
        <v>1.2195</v>
      </c>
      <c r="E9" s="66">
        <f t="shared" si="0"/>
        <v>1</v>
      </c>
      <c r="F9" s="65">
        <f>VLOOKUP($A9,'Return Data'!$B$7:$R$2292,11,0)</f>
        <v>2.0872000000000002</v>
      </c>
      <c r="G9" s="66">
        <f t="shared" si="1"/>
        <v>2</v>
      </c>
      <c r="H9" s="65">
        <f>VLOOKUP($A9,'Return Data'!$B$7:$R$2292,12,0)</f>
        <v>3.2833000000000001</v>
      </c>
      <c r="I9" s="66">
        <f t="shared" si="2"/>
        <v>2</v>
      </c>
      <c r="J9" s="65">
        <f>VLOOKUP($A9,'Return Data'!$B$7:$R$2292,13,0)</f>
        <v>4.2161</v>
      </c>
      <c r="K9" s="66">
        <f t="shared" si="3"/>
        <v>3</v>
      </c>
      <c r="L9" s="65">
        <f>VLOOKUP($A9,'Return Data'!$B$7:$R$2292,17,0)</f>
        <v>3.9157000000000002</v>
      </c>
      <c r="M9" s="66">
        <f t="shared" si="4"/>
        <v>10</v>
      </c>
      <c r="N9" s="65">
        <f>VLOOKUP($A9,'Return Data'!$B$7:$R$2292,14,0)</f>
        <v>4.593</v>
      </c>
      <c r="O9" s="66">
        <f t="shared" si="5"/>
        <v>10</v>
      </c>
      <c r="P9" s="65">
        <f>VLOOKUP($A9,'Return Data'!$B$7:$R$2292,15,0)</f>
        <v>5.0617999999999999</v>
      </c>
      <c r="Q9" s="66">
        <f>RANK(P9,P$8:P$32,0)</f>
        <v>9</v>
      </c>
      <c r="R9" s="65">
        <f>VLOOKUP($A9,'Return Data'!$B$7:$R$2292,16,0)</f>
        <v>5.7247000000000003</v>
      </c>
      <c r="S9" s="67">
        <f t="shared" si="6"/>
        <v>13</v>
      </c>
    </row>
    <row r="10" spans="1:20" x14ac:dyDescent="0.3">
      <c r="A10" s="63" t="s">
        <v>1693</v>
      </c>
      <c r="B10" s="64">
        <f>VLOOKUP($A10,'Return Data'!$B$7:$R$2292,3,0)</f>
        <v>44609</v>
      </c>
      <c r="C10" s="65">
        <f>VLOOKUP($A10,'Return Data'!$B$7:$R$2292,4,0)</f>
        <v>13.097</v>
      </c>
      <c r="D10" s="65">
        <f>VLOOKUP($A10,'Return Data'!$B$7:$R$2292,10,0)</f>
        <v>0.91690000000000005</v>
      </c>
      <c r="E10" s="66">
        <f t="shared" si="0"/>
        <v>17</v>
      </c>
      <c r="F10" s="65">
        <f>VLOOKUP($A10,'Return Data'!$B$7:$R$2292,11,0)</f>
        <v>1.6611</v>
      </c>
      <c r="G10" s="66">
        <f t="shared" si="1"/>
        <v>13</v>
      </c>
      <c r="H10" s="65">
        <f>VLOOKUP($A10,'Return Data'!$B$7:$R$2292,12,0)</f>
        <v>2.9234</v>
      </c>
      <c r="I10" s="66">
        <f t="shared" si="2"/>
        <v>14</v>
      </c>
      <c r="J10" s="65">
        <f>VLOOKUP($A10,'Return Data'!$B$7:$R$2292,13,0)</f>
        <v>3.895</v>
      </c>
      <c r="K10" s="66">
        <f t="shared" si="3"/>
        <v>14</v>
      </c>
      <c r="L10" s="65">
        <f>VLOOKUP($A10,'Return Data'!$B$7:$R$2292,17,0)</f>
        <v>4.0284000000000004</v>
      </c>
      <c r="M10" s="66">
        <f t="shared" si="4"/>
        <v>5</v>
      </c>
      <c r="N10" s="65">
        <f>VLOOKUP($A10,'Return Data'!$B$7:$R$2292,14,0)</f>
        <v>4.7576999999999998</v>
      </c>
      <c r="O10" s="66">
        <f t="shared" si="5"/>
        <v>5</v>
      </c>
      <c r="P10" s="65">
        <f>VLOOKUP($A10,'Return Data'!$B$7:$R$2292,15,0)</f>
        <v>5.2689000000000004</v>
      </c>
      <c r="Q10" s="66">
        <f>RANK(P10,P$8:P$32,0)</f>
        <v>4</v>
      </c>
      <c r="R10" s="65">
        <f>VLOOKUP($A10,'Return Data'!$B$7:$R$2292,16,0)</f>
        <v>5.3864999999999998</v>
      </c>
      <c r="S10" s="67">
        <f t="shared" si="6"/>
        <v>15</v>
      </c>
    </row>
    <row r="11" spans="1:20" x14ac:dyDescent="0.3">
      <c r="A11" s="63" t="s">
        <v>1694</v>
      </c>
      <c r="B11" s="64">
        <f>VLOOKUP($A11,'Return Data'!$B$7:$R$2292,3,0)</f>
        <v>44609</v>
      </c>
      <c r="C11" s="65">
        <f>VLOOKUP($A11,'Return Data'!$B$7:$R$2292,4,0)</f>
        <v>11.4832</v>
      </c>
      <c r="D11" s="65">
        <f>VLOOKUP($A11,'Return Data'!$B$7:$R$2292,10,0)</f>
        <v>0.63270000000000004</v>
      </c>
      <c r="E11" s="66">
        <f t="shared" si="0"/>
        <v>23</v>
      </c>
      <c r="F11" s="65">
        <f>VLOOKUP($A11,'Return Data'!$B$7:$R$2292,11,0)</f>
        <v>1.0818000000000001</v>
      </c>
      <c r="G11" s="66">
        <f t="shared" si="1"/>
        <v>22</v>
      </c>
      <c r="H11" s="65">
        <f>VLOOKUP($A11,'Return Data'!$B$7:$R$2292,12,0)</f>
        <v>1.9135</v>
      </c>
      <c r="I11" s="66">
        <f t="shared" si="2"/>
        <v>24</v>
      </c>
      <c r="J11" s="65">
        <f>VLOOKUP($A11,'Return Data'!$B$7:$R$2292,13,0)</f>
        <v>2.5257999999999998</v>
      </c>
      <c r="K11" s="66">
        <f t="shared" si="3"/>
        <v>25</v>
      </c>
      <c r="L11" s="65">
        <f>VLOOKUP($A11,'Return Data'!$B$7:$R$2292,17,0)</f>
        <v>2.5987</v>
      </c>
      <c r="M11" s="66">
        <f t="shared" si="4"/>
        <v>21</v>
      </c>
      <c r="N11" s="65">
        <f>VLOOKUP($A11,'Return Data'!$B$7:$R$2292,14,0)</f>
        <v>3.4891999999999999</v>
      </c>
      <c r="O11" s="66">
        <f t="shared" si="5"/>
        <v>20</v>
      </c>
      <c r="P11" s="65"/>
      <c r="Q11" s="66"/>
      <c r="R11" s="65">
        <f>VLOOKUP($A11,'Return Data'!$B$7:$R$2292,16,0)</f>
        <v>3.839</v>
      </c>
      <c r="S11" s="67">
        <f t="shared" si="6"/>
        <v>21</v>
      </c>
    </row>
    <row r="12" spans="1:20" x14ac:dyDescent="0.3">
      <c r="A12" s="63" t="s">
        <v>1695</v>
      </c>
      <c r="B12" s="64">
        <f>VLOOKUP($A12,'Return Data'!$B$7:$R$2292,3,0)</f>
        <v>44609</v>
      </c>
      <c r="C12" s="65">
        <f>VLOOKUP($A12,'Return Data'!$B$7:$R$2292,4,0)</f>
        <v>12.143000000000001</v>
      </c>
      <c r="D12" s="65">
        <f>VLOOKUP($A12,'Return Data'!$B$7:$R$2292,10,0)</f>
        <v>0.88060000000000005</v>
      </c>
      <c r="E12" s="66">
        <f t="shared" si="0"/>
        <v>18</v>
      </c>
      <c r="F12" s="65">
        <f>VLOOKUP($A12,'Return Data'!$B$7:$R$2292,11,0)</f>
        <v>1.5556000000000001</v>
      </c>
      <c r="G12" s="66">
        <f t="shared" si="1"/>
        <v>19</v>
      </c>
      <c r="H12" s="65">
        <f>VLOOKUP($A12,'Return Data'!$B$7:$R$2292,12,0)</f>
        <v>2.7848000000000002</v>
      </c>
      <c r="I12" s="66">
        <f t="shared" si="2"/>
        <v>19</v>
      </c>
      <c r="J12" s="65">
        <f>VLOOKUP($A12,'Return Data'!$B$7:$R$2292,13,0)</f>
        <v>3.7330999999999999</v>
      </c>
      <c r="K12" s="66">
        <f t="shared" si="3"/>
        <v>17</v>
      </c>
      <c r="L12" s="65">
        <f>VLOOKUP($A12,'Return Data'!$B$7:$R$2292,17,0)</f>
        <v>3.5937999999999999</v>
      </c>
      <c r="M12" s="66">
        <f t="shared" si="4"/>
        <v>16</v>
      </c>
      <c r="N12" s="65">
        <f>VLOOKUP($A12,'Return Data'!$B$7:$R$2292,14,0)</f>
        <v>4.5294999999999996</v>
      </c>
      <c r="O12" s="66">
        <f t="shared" si="5"/>
        <v>12</v>
      </c>
      <c r="P12" s="65"/>
      <c r="Q12" s="66"/>
      <c r="R12" s="65">
        <f>VLOOKUP($A12,'Return Data'!$B$7:$R$2292,16,0)</f>
        <v>4.8916000000000004</v>
      </c>
      <c r="S12" s="67">
        <f t="shared" si="6"/>
        <v>18</v>
      </c>
    </row>
    <row r="13" spans="1:20" x14ac:dyDescent="0.3">
      <c r="A13" s="63" t="s">
        <v>1696</v>
      </c>
      <c r="B13" s="64">
        <f>VLOOKUP($A13,'Return Data'!$B$7:$R$2292,3,0)</f>
        <v>44609</v>
      </c>
      <c r="C13" s="65">
        <f>VLOOKUP($A13,'Return Data'!$B$7:$R$2292,4,0)</f>
        <v>15.675800000000001</v>
      </c>
      <c r="D13" s="65">
        <f>VLOOKUP($A13,'Return Data'!$B$7:$R$2292,10,0)</f>
        <v>1.0246999999999999</v>
      </c>
      <c r="E13" s="66">
        <f t="shared" si="0"/>
        <v>7</v>
      </c>
      <c r="F13" s="65">
        <f>VLOOKUP($A13,'Return Data'!$B$7:$R$2292,11,0)</f>
        <v>1.8802000000000001</v>
      </c>
      <c r="G13" s="66">
        <f t="shared" si="1"/>
        <v>4</v>
      </c>
      <c r="H13" s="65">
        <f>VLOOKUP($A13,'Return Data'!$B$7:$R$2292,12,0)</f>
        <v>3.1960999999999999</v>
      </c>
      <c r="I13" s="66">
        <f t="shared" si="2"/>
        <v>4</v>
      </c>
      <c r="J13" s="65">
        <f>VLOOKUP($A13,'Return Data'!$B$7:$R$2292,13,0)</f>
        <v>4.1449999999999996</v>
      </c>
      <c r="K13" s="66">
        <f t="shared" si="3"/>
        <v>5</v>
      </c>
      <c r="L13" s="65">
        <f>VLOOKUP($A13,'Return Data'!$B$7:$R$2292,17,0)</f>
        <v>4.1307</v>
      </c>
      <c r="M13" s="66">
        <f t="shared" si="4"/>
        <v>2</v>
      </c>
      <c r="N13" s="65">
        <f>VLOOKUP($A13,'Return Data'!$B$7:$R$2292,14,0)</f>
        <v>4.8086000000000002</v>
      </c>
      <c r="O13" s="66">
        <f t="shared" si="5"/>
        <v>2</v>
      </c>
      <c r="P13" s="65">
        <f>VLOOKUP($A13,'Return Data'!$B$7:$R$2292,15,0)</f>
        <v>5.2732999999999999</v>
      </c>
      <c r="Q13" s="66">
        <f t="shared" ref="Q13:Q18" si="7">RANK(P13,P$8:P$32,0)</f>
        <v>3</v>
      </c>
      <c r="R13" s="65">
        <f>VLOOKUP($A13,'Return Data'!$B$7:$R$2292,16,0)</f>
        <v>6.0529000000000002</v>
      </c>
      <c r="S13" s="67">
        <f t="shared" si="6"/>
        <v>11</v>
      </c>
    </row>
    <row r="14" spans="1:20" x14ac:dyDescent="0.3">
      <c r="A14" s="63" t="s">
        <v>1697</v>
      </c>
      <c r="B14" s="64">
        <f>VLOOKUP($A14,'Return Data'!$B$7:$R$2292,3,0)</f>
        <v>44609</v>
      </c>
      <c r="C14" s="65">
        <f>VLOOKUP($A14,'Return Data'!$B$7:$R$2292,4,0)</f>
        <v>24.802</v>
      </c>
      <c r="D14" s="65">
        <f>VLOOKUP($A14,'Return Data'!$B$7:$R$2292,10,0)</f>
        <v>0.93600000000000005</v>
      </c>
      <c r="E14" s="66">
        <f t="shared" si="0"/>
        <v>15</v>
      </c>
      <c r="F14" s="65">
        <f>VLOOKUP($A14,'Return Data'!$B$7:$R$2292,11,0)</f>
        <v>1.5892999999999999</v>
      </c>
      <c r="G14" s="66">
        <f t="shared" si="1"/>
        <v>18</v>
      </c>
      <c r="H14" s="65">
        <f>VLOOKUP($A14,'Return Data'!$B$7:$R$2292,12,0)</f>
        <v>2.8872</v>
      </c>
      <c r="I14" s="66">
        <f t="shared" si="2"/>
        <v>17</v>
      </c>
      <c r="J14" s="65">
        <f>VLOOKUP($A14,'Return Data'!$B$7:$R$2292,13,0)</f>
        <v>3.9001000000000001</v>
      </c>
      <c r="K14" s="66">
        <f t="shared" si="3"/>
        <v>13</v>
      </c>
      <c r="L14" s="65">
        <f>VLOOKUP($A14,'Return Data'!$B$7:$R$2292,17,0)</f>
        <v>3.5754000000000001</v>
      </c>
      <c r="M14" s="66">
        <f t="shared" si="4"/>
        <v>17</v>
      </c>
      <c r="N14" s="65">
        <f>VLOOKUP($A14,'Return Data'!$B$7:$R$2292,14,0)</f>
        <v>4.4138999999999999</v>
      </c>
      <c r="O14" s="66">
        <f t="shared" si="5"/>
        <v>15</v>
      </c>
      <c r="P14" s="65">
        <f>VLOOKUP($A14,'Return Data'!$B$7:$R$2292,15,0)</f>
        <v>4.8498999999999999</v>
      </c>
      <c r="Q14" s="66">
        <f t="shared" si="7"/>
        <v>14</v>
      </c>
      <c r="R14" s="65">
        <f>VLOOKUP($A14,'Return Data'!$B$7:$R$2292,16,0)</f>
        <v>6.5431999999999997</v>
      </c>
      <c r="S14" s="67">
        <f t="shared" si="6"/>
        <v>8</v>
      </c>
    </row>
    <row r="15" spans="1:20" x14ac:dyDescent="0.3">
      <c r="A15" s="63" t="s">
        <v>1698</v>
      </c>
      <c r="B15" s="64">
        <f>VLOOKUP($A15,'Return Data'!$B$7:$R$2292,3,0)</f>
        <v>44609</v>
      </c>
      <c r="C15" s="65">
        <f>VLOOKUP($A15,'Return Data'!$B$7:$R$2292,4,0)</f>
        <v>27.778500000000001</v>
      </c>
      <c r="D15" s="65">
        <f>VLOOKUP($A15,'Return Data'!$B$7:$R$2292,10,0)</f>
        <v>0.95660000000000001</v>
      </c>
      <c r="E15" s="66">
        <f t="shared" si="0"/>
        <v>11</v>
      </c>
      <c r="F15" s="65">
        <f>VLOOKUP($A15,'Return Data'!$B$7:$R$2292,11,0)</f>
        <v>1.7851999999999999</v>
      </c>
      <c r="G15" s="66">
        <f t="shared" si="1"/>
        <v>8</v>
      </c>
      <c r="H15" s="65">
        <f>VLOOKUP($A15,'Return Data'!$B$7:$R$2292,12,0)</f>
        <v>3.1143999999999998</v>
      </c>
      <c r="I15" s="66">
        <f t="shared" si="2"/>
        <v>6</v>
      </c>
      <c r="J15" s="65">
        <f>VLOOKUP($A15,'Return Data'!$B$7:$R$2292,13,0)</f>
        <v>4.1341000000000001</v>
      </c>
      <c r="K15" s="66">
        <f t="shared" si="3"/>
        <v>7</v>
      </c>
      <c r="L15" s="65">
        <f>VLOOKUP($A15,'Return Data'!$B$7:$R$2292,17,0)</f>
        <v>3.9962</v>
      </c>
      <c r="M15" s="66">
        <f t="shared" si="4"/>
        <v>8</v>
      </c>
      <c r="N15" s="65">
        <f>VLOOKUP($A15,'Return Data'!$B$7:$R$2292,14,0)</f>
        <v>4.6627000000000001</v>
      </c>
      <c r="O15" s="66">
        <f t="shared" si="5"/>
        <v>9</v>
      </c>
      <c r="P15" s="65">
        <f>VLOOKUP($A15,'Return Data'!$B$7:$R$2292,15,0)</f>
        <v>5.1637000000000004</v>
      </c>
      <c r="Q15" s="66">
        <f t="shared" si="7"/>
        <v>7</v>
      </c>
      <c r="R15" s="65">
        <f>VLOOKUP($A15,'Return Data'!$B$7:$R$2292,16,0)</f>
        <v>6.9786000000000001</v>
      </c>
      <c r="S15" s="67">
        <f t="shared" si="6"/>
        <v>2</v>
      </c>
    </row>
    <row r="16" spans="1:20" x14ac:dyDescent="0.3">
      <c r="A16" s="63" t="s">
        <v>1699</v>
      </c>
      <c r="B16" s="64">
        <f>VLOOKUP($A16,'Return Data'!$B$7:$R$2292,3,0)</f>
        <v>44609</v>
      </c>
      <c r="C16" s="65">
        <f>VLOOKUP($A16,'Return Data'!$B$7:$R$2292,4,0)</f>
        <v>26.3401</v>
      </c>
      <c r="D16" s="65">
        <f>VLOOKUP($A16,'Return Data'!$B$7:$R$2292,10,0)</f>
        <v>0.9718</v>
      </c>
      <c r="E16" s="66">
        <f t="shared" si="0"/>
        <v>10</v>
      </c>
      <c r="F16" s="65">
        <f>VLOOKUP($A16,'Return Data'!$B$7:$R$2292,11,0)</f>
        <v>1.6839</v>
      </c>
      <c r="G16" s="66">
        <f t="shared" si="1"/>
        <v>12</v>
      </c>
      <c r="H16" s="65">
        <f>VLOOKUP($A16,'Return Data'!$B$7:$R$2292,12,0)</f>
        <v>2.9417</v>
      </c>
      <c r="I16" s="66">
        <f t="shared" si="2"/>
        <v>12</v>
      </c>
      <c r="J16" s="65">
        <f>VLOOKUP($A16,'Return Data'!$B$7:$R$2292,13,0)</f>
        <v>3.8525</v>
      </c>
      <c r="K16" s="66">
        <f t="shared" si="3"/>
        <v>15</v>
      </c>
      <c r="L16" s="65">
        <f>VLOOKUP($A16,'Return Data'!$B$7:$R$2292,17,0)</f>
        <v>3.6162999999999998</v>
      </c>
      <c r="M16" s="66">
        <f t="shared" si="4"/>
        <v>14</v>
      </c>
      <c r="N16" s="65">
        <f>VLOOKUP($A16,'Return Data'!$B$7:$R$2292,14,0)</f>
        <v>4.4508000000000001</v>
      </c>
      <c r="O16" s="66">
        <f t="shared" si="5"/>
        <v>14</v>
      </c>
      <c r="P16" s="65">
        <f>VLOOKUP($A16,'Return Data'!$B$7:$R$2292,15,0)</f>
        <v>5.0494000000000003</v>
      </c>
      <c r="Q16" s="66">
        <f t="shared" si="7"/>
        <v>10</v>
      </c>
      <c r="R16" s="65">
        <f>VLOOKUP($A16,'Return Data'!$B$7:$R$2292,16,0)</f>
        <v>6.5926</v>
      </c>
      <c r="S16" s="67">
        <f t="shared" si="6"/>
        <v>6</v>
      </c>
    </row>
    <row r="17" spans="1:19" x14ac:dyDescent="0.3">
      <c r="A17" s="63" t="s">
        <v>1700</v>
      </c>
      <c r="B17" s="64">
        <f>VLOOKUP($A17,'Return Data'!$B$7:$R$2292,3,0)</f>
        <v>44609</v>
      </c>
      <c r="C17" s="65">
        <f>VLOOKUP($A17,'Return Data'!$B$7:$R$2292,4,0)</f>
        <v>14.560600000000001</v>
      </c>
      <c r="D17" s="65">
        <f>VLOOKUP($A17,'Return Data'!$B$7:$R$2292,10,0)</f>
        <v>0.5171</v>
      </c>
      <c r="E17" s="66">
        <f t="shared" si="0"/>
        <v>24</v>
      </c>
      <c r="F17" s="65">
        <f>VLOOKUP($A17,'Return Data'!$B$7:$R$2292,11,0)</f>
        <v>1.0416000000000001</v>
      </c>
      <c r="G17" s="66">
        <f t="shared" si="1"/>
        <v>23</v>
      </c>
      <c r="H17" s="65">
        <f>VLOOKUP($A17,'Return Data'!$B$7:$R$2292,12,0)</f>
        <v>1.9578</v>
      </c>
      <c r="I17" s="66">
        <f t="shared" si="2"/>
        <v>23</v>
      </c>
      <c r="J17" s="65">
        <f>VLOOKUP($A17,'Return Data'!$B$7:$R$2292,13,0)</f>
        <v>2.6522000000000001</v>
      </c>
      <c r="K17" s="66">
        <f t="shared" si="3"/>
        <v>22</v>
      </c>
      <c r="L17" s="65">
        <f>VLOOKUP($A17,'Return Data'!$B$7:$R$2292,17,0)</f>
        <v>2.4958</v>
      </c>
      <c r="M17" s="66">
        <f t="shared" si="4"/>
        <v>22</v>
      </c>
      <c r="N17" s="65">
        <f>VLOOKUP($A17,'Return Data'!$B$7:$R$2292,14,0)</f>
        <v>3.6918000000000002</v>
      </c>
      <c r="O17" s="66">
        <f t="shared" si="5"/>
        <v>18</v>
      </c>
      <c r="P17" s="65">
        <f>VLOOKUP($A17,'Return Data'!$B$7:$R$2292,15,0)</f>
        <v>4.4638</v>
      </c>
      <c r="Q17" s="66">
        <f t="shared" si="7"/>
        <v>15</v>
      </c>
      <c r="R17" s="65">
        <f>VLOOKUP($A17,'Return Data'!$B$7:$R$2292,16,0)</f>
        <v>5.3802000000000003</v>
      </c>
      <c r="S17" s="67">
        <f t="shared" si="6"/>
        <v>16</v>
      </c>
    </row>
    <row r="18" spans="1:19" x14ac:dyDescent="0.3">
      <c r="A18" s="63" t="s">
        <v>1701</v>
      </c>
      <c r="B18" s="64">
        <f>VLOOKUP($A18,'Return Data'!$B$7:$R$2292,3,0)</f>
        <v>44609</v>
      </c>
      <c r="C18" s="65">
        <f>VLOOKUP($A18,'Return Data'!$B$7:$R$2292,4,0)</f>
        <v>25.607099999999999</v>
      </c>
      <c r="D18" s="65">
        <f>VLOOKUP($A18,'Return Data'!$B$7:$R$2292,10,0)</f>
        <v>1.1890000000000001</v>
      </c>
      <c r="E18" s="66">
        <f t="shared" si="0"/>
        <v>2</v>
      </c>
      <c r="F18" s="65">
        <f>VLOOKUP($A18,'Return Data'!$B$7:$R$2292,11,0)</f>
        <v>1.7665</v>
      </c>
      <c r="G18" s="66">
        <f t="shared" si="1"/>
        <v>9</v>
      </c>
      <c r="H18" s="65">
        <f>VLOOKUP($A18,'Return Data'!$B$7:$R$2292,12,0)</f>
        <v>2.9969000000000001</v>
      </c>
      <c r="I18" s="66">
        <f t="shared" si="2"/>
        <v>10</v>
      </c>
      <c r="J18" s="65">
        <f>VLOOKUP($A18,'Return Data'!$B$7:$R$2292,13,0)</f>
        <v>3.9097</v>
      </c>
      <c r="K18" s="66">
        <f t="shared" si="3"/>
        <v>12</v>
      </c>
      <c r="L18" s="65">
        <f>VLOOKUP($A18,'Return Data'!$B$7:$R$2292,17,0)</f>
        <v>3.8683000000000001</v>
      </c>
      <c r="M18" s="66">
        <f t="shared" si="4"/>
        <v>12</v>
      </c>
      <c r="N18" s="65">
        <f>VLOOKUP($A18,'Return Data'!$B$7:$R$2292,14,0)</f>
        <v>4.5816999999999997</v>
      </c>
      <c r="O18" s="66">
        <f t="shared" si="5"/>
        <v>11</v>
      </c>
      <c r="P18" s="65">
        <f>VLOOKUP($A18,'Return Data'!$B$7:$R$2292,15,0)</f>
        <v>5.0430000000000001</v>
      </c>
      <c r="Q18" s="66">
        <f t="shared" si="7"/>
        <v>11</v>
      </c>
      <c r="R18" s="65">
        <f>VLOOKUP($A18,'Return Data'!$B$7:$R$2292,16,0)</f>
        <v>6.5532000000000004</v>
      </c>
      <c r="S18" s="67">
        <f t="shared" si="6"/>
        <v>7</v>
      </c>
    </row>
    <row r="19" spans="1:19" x14ac:dyDescent="0.3">
      <c r="A19" s="63" t="s">
        <v>1702</v>
      </c>
      <c r="B19" s="64">
        <f>VLOOKUP($A19,'Return Data'!$B$7:$R$2292,3,0)</f>
        <v>44609</v>
      </c>
      <c r="C19" s="65">
        <f>VLOOKUP($A19,'Return Data'!$B$7:$R$2292,4,0)</f>
        <v>10.760400000000001</v>
      </c>
      <c r="D19" s="65">
        <f>VLOOKUP($A19,'Return Data'!$B$7:$R$2292,10,0)</f>
        <v>0.65010000000000001</v>
      </c>
      <c r="E19" s="66">
        <f t="shared" si="0"/>
        <v>22</v>
      </c>
      <c r="F19" s="65">
        <f>VLOOKUP($A19,'Return Data'!$B$7:$R$2292,11,0)</f>
        <v>1.0044</v>
      </c>
      <c r="G19" s="66">
        <f t="shared" si="1"/>
        <v>24</v>
      </c>
      <c r="H19" s="65">
        <f>VLOOKUP($A19,'Return Data'!$B$7:$R$2292,12,0)</f>
        <v>2.0001000000000002</v>
      </c>
      <c r="I19" s="66">
        <f t="shared" si="2"/>
        <v>22</v>
      </c>
      <c r="J19" s="65">
        <f>VLOOKUP($A19,'Return Data'!$B$7:$R$2292,13,0)</f>
        <v>2.6490999999999998</v>
      </c>
      <c r="K19" s="66">
        <f t="shared" si="3"/>
        <v>23</v>
      </c>
      <c r="L19" s="65">
        <f>VLOOKUP($A19,'Return Data'!$B$7:$R$2292,17,0)</f>
        <v>2.6076999999999999</v>
      </c>
      <c r="M19" s="66">
        <f t="shared" si="4"/>
        <v>20</v>
      </c>
      <c r="N19" s="65"/>
      <c r="O19" s="66"/>
      <c r="P19" s="65"/>
      <c r="Q19" s="66"/>
      <c r="R19" s="65">
        <f>VLOOKUP($A19,'Return Data'!$B$7:$R$2292,16,0)</f>
        <v>3.0442999999999998</v>
      </c>
      <c r="S19" s="67">
        <f t="shared" si="6"/>
        <v>23</v>
      </c>
    </row>
    <row r="20" spans="1:19" x14ac:dyDescent="0.3">
      <c r="A20" s="63" t="s">
        <v>1703</v>
      </c>
      <c r="B20" s="64">
        <f>VLOOKUP($A20,'Return Data'!$B$7:$R$2292,3,0)</f>
        <v>44609</v>
      </c>
      <c r="C20" s="65">
        <f>VLOOKUP($A20,'Return Data'!$B$7:$R$2292,4,0)</f>
        <v>26.7652</v>
      </c>
      <c r="D20" s="65">
        <f>VLOOKUP($A20,'Return Data'!$B$7:$R$2292,10,0)</f>
        <v>0.81850000000000001</v>
      </c>
      <c r="E20" s="66">
        <f t="shared" si="0"/>
        <v>20</v>
      </c>
      <c r="F20" s="65">
        <f>VLOOKUP($A20,'Return Data'!$B$7:$R$2292,11,0)</f>
        <v>1.4437</v>
      </c>
      <c r="G20" s="66">
        <f t="shared" si="1"/>
        <v>20</v>
      </c>
      <c r="H20" s="65">
        <f>VLOOKUP($A20,'Return Data'!$B$7:$R$2292,12,0)</f>
        <v>2.5116999999999998</v>
      </c>
      <c r="I20" s="66">
        <f t="shared" si="2"/>
        <v>20</v>
      </c>
      <c r="J20" s="65">
        <f>VLOOKUP($A20,'Return Data'!$B$7:$R$2292,13,0)</f>
        <v>3.1701000000000001</v>
      </c>
      <c r="K20" s="66">
        <f t="shared" si="3"/>
        <v>20</v>
      </c>
      <c r="L20" s="65">
        <f>VLOOKUP($A20,'Return Data'!$B$7:$R$2292,17,0)</f>
        <v>2.6221000000000001</v>
      </c>
      <c r="M20" s="66">
        <f t="shared" si="4"/>
        <v>19</v>
      </c>
      <c r="N20" s="65">
        <f>VLOOKUP($A20,'Return Data'!$B$7:$R$2292,14,0)</f>
        <v>3.4984000000000002</v>
      </c>
      <c r="O20" s="66">
        <f>RANK(N20,N$8:N$32,0)</f>
        <v>19</v>
      </c>
      <c r="P20" s="65">
        <f>VLOOKUP($A20,'Return Data'!$B$7:$R$2292,15,0)</f>
        <v>4.1772999999999998</v>
      </c>
      <c r="Q20" s="66">
        <f>RANK(P20,P$8:P$32,0)</f>
        <v>16</v>
      </c>
      <c r="R20" s="65">
        <f>VLOOKUP($A20,'Return Data'!$B$7:$R$2292,16,0)</f>
        <v>6.5156000000000001</v>
      </c>
      <c r="S20" s="67">
        <f t="shared" si="6"/>
        <v>9</v>
      </c>
    </row>
    <row r="21" spans="1:19" x14ac:dyDescent="0.3">
      <c r="A21" s="63" t="s">
        <v>1704</v>
      </c>
      <c r="B21" s="64">
        <f>VLOOKUP($A21,'Return Data'!$B$7:$R$2292,3,0)</f>
        <v>44609</v>
      </c>
      <c r="C21" s="65">
        <f>VLOOKUP($A21,'Return Data'!$B$7:$R$2292,4,0)</f>
        <v>30.1374</v>
      </c>
      <c r="D21" s="65">
        <f>VLOOKUP($A21,'Return Data'!$B$7:$R$2292,10,0)</f>
        <v>1.042</v>
      </c>
      <c r="E21" s="66">
        <f t="shared" si="0"/>
        <v>3</v>
      </c>
      <c r="F21" s="65">
        <f>VLOOKUP($A21,'Return Data'!$B$7:$R$2292,11,0)</f>
        <v>1.8889</v>
      </c>
      <c r="G21" s="66">
        <f t="shared" si="1"/>
        <v>3</v>
      </c>
      <c r="H21" s="65">
        <f>VLOOKUP($A21,'Return Data'!$B$7:$R$2292,12,0)</f>
        <v>3.2162999999999999</v>
      </c>
      <c r="I21" s="66">
        <f t="shared" si="2"/>
        <v>3</v>
      </c>
      <c r="J21" s="65">
        <f>VLOOKUP($A21,'Return Data'!$B$7:$R$2292,13,0)</f>
        <v>4.2301000000000002</v>
      </c>
      <c r="K21" s="66">
        <f t="shared" si="3"/>
        <v>2</v>
      </c>
      <c r="L21" s="65">
        <f>VLOOKUP($A21,'Return Data'!$B$7:$R$2292,17,0)</f>
        <v>4.1104000000000003</v>
      </c>
      <c r="M21" s="66">
        <f t="shared" si="4"/>
        <v>4</v>
      </c>
      <c r="N21" s="65">
        <f>VLOOKUP($A21,'Return Data'!$B$7:$R$2292,14,0)</f>
        <v>4.7779999999999996</v>
      </c>
      <c r="O21" s="66">
        <f>RANK(N21,N$8:N$32,0)</f>
        <v>4</v>
      </c>
      <c r="P21" s="65">
        <f>VLOOKUP($A21,'Return Data'!$B$7:$R$2292,15,0)</f>
        <v>5.3109000000000002</v>
      </c>
      <c r="Q21" s="66">
        <f>RANK(P21,P$8:P$32,0)</f>
        <v>2</v>
      </c>
      <c r="R21" s="65">
        <f>VLOOKUP($A21,'Return Data'!$B$7:$R$2292,16,0)</f>
        <v>6.9592999999999998</v>
      </c>
      <c r="S21" s="67">
        <f t="shared" si="6"/>
        <v>3</v>
      </c>
    </row>
    <row r="22" spans="1:19" x14ac:dyDescent="0.3">
      <c r="A22" s="63" t="s">
        <v>1705</v>
      </c>
      <c r="B22" s="64">
        <f>VLOOKUP($A22,'Return Data'!$B$7:$R$2292,3,0)</f>
        <v>44609</v>
      </c>
      <c r="C22" s="65">
        <f>VLOOKUP($A22,'Return Data'!$B$7:$R$2292,4,0)</f>
        <v>15.484</v>
      </c>
      <c r="D22" s="65">
        <f>VLOOKUP($A22,'Return Data'!$B$7:$R$2292,10,0)</f>
        <v>0.93869999999999998</v>
      </c>
      <c r="E22" s="66">
        <f t="shared" si="0"/>
        <v>14</v>
      </c>
      <c r="F22" s="65">
        <f>VLOOKUP($A22,'Return Data'!$B$7:$R$2292,11,0)</f>
        <v>1.601</v>
      </c>
      <c r="G22" s="66">
        <f t="shared" si="1"/>
        <v>17</v>
      </c>
      <c r="H22" s="65">
        <f>VLOOKUP($A22,'Return Data'!$B$7:$R$2292,12,0)</f>
        <v>2.8974000000000002</v>
      </c>
      <c r="I22" s="66">
        <f t="shared" si="2"/>
        <v>16</v>
      </c>
      <c r="J22" s="65">
        <f>VLOOKUP($A22,'Return Data'!$B$7:$R$2292,13,0)</f>
        <v>3.9125000000000001</v>
      </c>
      <c r="K22" s="66">
        <f t="shared" si="3"/>
        <v>11</v>
      </c>
      <c r="L22" s="65">
        <f>VLOOKUP($A22,'Return Data'!$B$7:$R$2292,17,0)</f>
        <v>4.1283000000000003</v>
      </c>
      <c r="M22" s="66">
        <f t="shared" si="4"/>
        <v>3</v>
      </c>
      <c r="N22" s="65">
        <f>VLOOKUP($A22,'Return Data'!$B$7:$R$2292,14,0)</f>
        <v>4.7824</v>
      </c>
      <c r="O22" s="66">
        <f>RANK(N22,N$8:N$32,0)</f>
        <v>3</v>
      </c>
      <c r="P22" s="65">
        <f>VLOOKUP($A22,'Return Data'!$B$7:$R$2292,15,0)</f>
        <v>5.2535999999999996</v>
      </c>
      <c r="Q22" s="66">
        <f>RANK(P22,P$8:P$32,0)</f>
        <v>5</v>
      </c>
      <c r="R22" s="65">
        <f>VLOOKUP($A22,'Return Data'!$B$7:$R$2292,16,0)</f>
        <v>5.8888999999999996</v>
      </c>
      <c r="S22" s="67">
        <f t="shared" si="6"/>
        <v>12</v>
      </c>
    </row>
    <row r="23" spans="1:19" x14ac:dyDescent="0.3">
      <c r="A23" s="63" t="s">
        <v>1706</v>
      </c>
      <c r="B23" s="64">
        <f>VLOOKUP($A23,'Return Data'!$B$7:$R$2292,3,0)</f>
        <v>44609</v>
      </c>
      <c r="C23" s="65">
        <f>VLOOKUP($A23,'Return Data'!$B$7:$R$2292,4,0)</f>
        <v>11.332800000000001</v>
      </c>
      <c r="D23" s="65">
        <f>VLOOKUP($A23,'Return Data'!$B$7:$R$2292,10,0)</f>
        <v>1.0297000000000001</v>
      </c>
      <c r="E23" s="66">
        <f t="shared" si="0"/>
        <v>5</v>
      </c>
      <c r="F23" s="65">
        <f>VLOOKUP($A23,'Return Data'!$B$7:$R$2292,11,0)</f>
        <v>1.7909999999999999</v>
      </c>
      <c r="G23" s="66">
        <f t="shared" si="1"/>
        <v>7</v>
      </c>
      <c r="H23" s="65">
        <f>VLOOKUP($A23,'Return Data'!$B$7:$R$2292,12,0)</f>
        <v>2.8393999999999999</v>
      </c>
      <c r="I23" s="66">
        <f t="shared" si="2"/>
        <v>18</v>
      </c>
      <c r="J23" s="65">
        <f>VLOOKUP($A23,'Return Data'!$B$7:$R$2292,13,0)</f>
        <v>3.7136999999999998</v>
      </c>
      <c r="K23" s="66">
        <f t="shared" si="3"/>
        <v>19</v>
      </c>
      <c r="L23" s="65">
        <f>VLOOKUP($A23,'Return Data'!$B$7:$R$2292,17,0)</f>
        <v>3.4369999999999998</v>
      </c>
      <c r="M23" s="66">
        <f t="shared" si="4"/>
        <v>18</v>
      </c>
      <c r="N23" s="65">
        <f>VLOOKUP($A23,'Return Data'!$B$7:$R$2292,14,0)</f>
        <v>4.1169000000000002</v>
      </c>
      <c r="O23" s="66">
        <f>RANK(N23,N$8:N$32,0)</f>
        <v>17</v>
      </c>
      <c r="P23" s="65"/>
      <c r="Q23" s="66"/>
      <c r="R23" s="65">
        <f>VLOOKUP($A23,'Return Data'!$B$7:$R$2292,16,0)</f>
        <v>4.1654999999999998</v>
      </c>
      <c r="S23" s="67">
        <f t="shared" si="6"/>
        <v>20</v>
      </c>
    </row>
    <row r="24" spans="1:19" x14ac:dyDescent="0.3">
      <c r="A24" s="63" t="s">
        <v>1707</v>
      </c>
      <c r="B24" s="64">
        <f>VLOOKUP($A24,'Return Data'!$B$7:$R$2292,3,0)</f>
        <v>44609</v>
      </c>
      <c r="C24" s="65">
        <f>VLOOKUP($A24,'Return Data'!$B$7:$R$2292,4,0)</f>
        <v>10.421099999999999</v>
      </c>
      <c r="D24" s="65">
        <f>VLOOKUP($A24,'Return Data'!$B$7:$R$2292,10,0)</f>
        <v>0.66359999999999997</v>
      </c>
      <c r="E24" s="66">
        <f t="shared" si="0"/>
        <v>21</v>
      </c>
      <c r="F24" s="65">
        <f>VLOOKUP($A24,'Return Data'!$B$7:$R$2292,11,0)</f>
        <v>1.2249000000000001</v>
      </c>
      <c r="G24" s="66">
        <f t="shared" si="1"/>
        <v>21</v>
      </c>
      <c r="H24" s="65">
        <f>VLOOKUP($A24,'Return Data'!$B$7:$R$2292,12,0)</f>
        <v>2.2578999999999998</v>
      </c>
      <c r="I24" s="66">
        <f t="shared" si="2"/>
        <v>21</v>
      </c>
      <c r="J24" s="65">
        <f>VLOOKUP($A24,'Return Data'!$B$7:$R$2292,13,0)</f>
        <v>2.9763000000000002</v>
      </c>
      <c r="K24" s="66">
        <f t="shared" si="3"/>
        <v>21</v>
      </c>
      <c r="L24" s="65"/>
      <c r="M24" s="66"/>
      <c r="N24" s="65"/>
      <c r="O24" s="66"/>
      <c r="P24" s="65"/>
      <c r="Q24" s="66"/>
      <c r="R24" s="65">
        <f>VLOOKUP($A24,'Return Data'!$B$7:$R$2292,16,0)</f>
        <v>2.8167</v>
      </c>
      <c r="S24" s="67">
        <f t="shared" si="6"/>
        <v>25</v>
      </c>
    </row>
    <row r="25" spans="1:19" x14ac:dyDescent="0.3">
      <c r="A25" s="63" t="s">
        <v>1708</v>
      </c>
      <c r="B25" s="64">
        <f>VLOOKUP($A25,'Return Data'!$B$7:$R$2292,3,0)</f>
        <v>44609</v>
      </c>
      <c r="C25" s="65">
        <f>VLOOKUP($A25,'Return Data'!$B$7:$R$2292,4,0)</f>
        <v>10.596</v>
      </c>
      <c r="D25" s="65">
        <f>VLOOKUP($A25,'Return Data'!$B$7:$R$2292,10,0)</f>
        <v>0.87590000000000001</v>
      </c>
      <c r="E25" s="66">
        <f t="shared" si="0"/>
        <v>19</v>
      </c>
      <c r="F25" s="65">
        <f>VLOOKUP($A25,'Return Data'!$B$7:$R$2292,11,0)</f>
        <v>1.6305000000000001</v>
      </c>
      <c r="G25" s="66">
        <f t="shared" si="1"/>
        <v>15</v>
      </c>
      <c r="H25" s="65">
        <f>VLOOKUP($A25,'Return Data'!$B$7:$R$2292,12,0)</f>
        <v>2.9237000000000002</v>
      </c>
      <c r="I25" s="66">
        <f t="shared" si="2"/>
        <v>13</v>
      </c>
      <c r="J25" s="65">
        <f>VLOOKUP($A25,'Return Data'!$B$7:$R$2292,13,0)</f>
        <v>3.8416000000000001</v>
      </c>
      <c r="K25" s="66">
        <f t="shared" si="3"/>
        <v>16</v>
      </c>
      <c r="L25" s="65"/>
      <c r="M25" s="66"/>
      <c r="N25" s="65"/>
      <c r="O25" s="66"/>
      <c r="P25" s="65"/>
      <c r="Q25" s="66"/>
      <c r="R25" s="65">
        <f>VLOOKUP($A25,'Return Data'!$B$7:$R$2292,16,0)</f>
        <v>3.5365000000000002</v>
      </c>
      <c r="S25" s="67">
        <f t="shared" si="6"/>
        <v>22</v>
      </c>
    </row>
    <row r="26" spans="1:19" x14ac:dyDescent="0.3">
      <c r="A26" s="63" t="s">
        <v>1709</v>
      </c>
      <c r="B26" s="64">
        <f>VLOOKUP($A26,'Return Data'!$B$7:$R$2292,3,0)</f>
        <v>44609</v>
      </c>
      <c r="C26" s="65">
        <f>VLOOKUP($A26,'Return Data'!$B$7:$R$2292,4,0)</f>
        <v>21.5946</v>
      </c>
      <c r="D26" s="65">
        <f>VLOOKUP($A26,'Return Data'!$B$7:$R$2292,10,0)</f>
        <v>1.0310999999999999</v>
      </c>
      <c r="E26" s="66">
        <f t="shared" si="0"/>
        <v>4</v>
      </c>
      <c r="F26" s="65">
        <f>VLOOKUP($A26,'Return Data'!$B$7:$R$2292,11,0)</f>
        <v>1.8636999999999999</v>
      </c>
      <c r="G26" s="66">
        <f t="shared" si="1"/>
        <v>6</v>
      </c>
      <c r="H26" s="65">
        <f>VLOOKUP($A26,'Return Data'!$B$7:$R$2292,12,0)</f>
        <v>3.1724000000000001</v>
      </c>
      <c r="I26" s="66">
        <f t="shared" si="2"/>
        <v>5</v>
      </c>
      <c r="J26" s="65">
        <f>VLOOKUP($A26,'Return Data'!$B$7:$R$2292,13,0)</f>
        <v>4.1421000000000001</v>
      </c>
      <c r="K26" s="66">
        <f t="shared" si="3"/>
        <v>6</v>
      </c>
      <c r="L26" s="65">
        <f>VLOOKUP($A26,'Return Data'!$B$7:$R$2292,17,0)</f>
        <v>4.0183999999999997</v>
      </c>
      <c r="M26" s="66">
        <f t="shared" ref="M26:M32" si="8">RANK(L26,L$8:L$32,0)</f>
        <v>7</v>
      </c>
      <c r="N26" s="65">
        <f>VLOOKUP($A26,'Return Data'!$B$7:$R$2292,14,0)</f>
        <v>4.726</v>
      </c>
      <c r="O26" s="66">
        <f>RANK(N26,N$8:N$32,0)</f>
        <v>7</v>
      </c>
      <c r="P26" s="65">
        <f>VLOOKUP($A26,'Return Data'!$B$7:$R$2292,15,0)</f>
        <v>5.3192000000000004</v>
      </c>
      <c r="Q26" s="66">
        <f>RANK(P26,P$8:P$32,0)</f>
        <v>1</v>
      </c>
      <c r="R26" s="65">
        <f>VLOOKUP($A26,'Return Data'!$B$7:$R$2292,16,0)</f>
        <v>7.016</v>
      </c>
      <c r="S26" s="67">
        <f t="shared" si="6"/>
        <v>1</v>
      </c>
    </row>
    <row r="27" spans="1:19" x14ac:dyDescent="0.3">
      <c r="A27" s="63" t="s">
        <v>1710</v>
      </c>
      <c r="B27" s="64">
        <f>VLOOKUP($A27,'Return Data'!$B$7:$R$2292,3,0)</f>
        <v>44609</v>
      </c>
      <c r="C27" s="65">
        <f>VLOOKUP($A27,'Return Data'!$B$7:$R$2292,4,0)</f>
        <v>15.0861</v>
      </c>
      <c r="D27" s="65">
        <f>VLOOKUP($A27,'Return Data'!$B$7:$R$2292,10,0)</f>
        <v>0.94620000000000004</v>
      </c>
      <c r="E27" s="66">
        <f t="shared" si="0"/>
        <v>13</v>
      </c>
      <c r="F27" s="65">
        <f>VLOOKUP($A27,'Return Data'!$B$7:$R$2292,11,0)</f>
        <v>1.6186</v>
      </c>
      <c r="G27" s="66">
        <f t="shared" si="1"/>
        <v>16</v>
      </c>
      <c r="H27" s="65">
        <f>VLOOKUP($A27,'Return Data'!$B$7:$R$2292,12,0)</f>
        <v>2.9079999999999999</v>
      </c>
      <c r="I27" s="66">
        <f t="shared" si="2"/>
        <v>15</v>
      </c>
      <c r="J27" s="65">
        <f>VLOOKUP($A27,'Return Data'!$B$7:$R$2292,13,0)</f>
        <v>3.7323</v>
      </c>
      <c r="K27" s="66">
        <f t="shared" si="3"/>
        <v>18</v>
      </c>
      <c r="L27" s="65">
        <f>VLOOKUP($A27,'Return Data'!$B$7:$R$2292,17,0)</f>
        <v>3.6151</v>
      </c>
      <c r="M27" s="66">
        <f t="shared" si="8"/>
        <v>15</v>
      </c>
      <c r="N27" s="65">
        <f>VLOOKUP($A27,'Return Data'!$B$7:$R$2292,14,0)</f>
        <v>4.3906999999999998</v>
      </c>
      <c r="O27" s="66">
        <f>RANK(N27,N$8:N$32,0)</f>
        <v>16</v>
      </c>
      <c r="P27" s="65">
        <f>VLOOKUP($A27,'Return Data'!$B$7:$R$2292,15,0)</f>
        <v>4.9268000000000001</v>
      </c>
      <c r="Q27" s="66">
        <f>RANK(P27,P$8:P$32,0)</f>
        <v>13</v>
      </c>
      <c r="R27" s="65">
        <f>VLOOKUP($A27,'Return Data'!$B$7:$R$2292,16,0)</f>
        <v>5.6494</v>
      </c>
      <c r="S27" s="67">
        <f t="shared" si="6"/>
        <v>14</v>
      </c>
    </row>
    <row r="28" spans="1:19" x14ac:dyDescent="0.3">
      <c r="A28" s="63" t="s">
        <v>1711</v>
      </c>
      <c r="B28" s="64">
        <f>VLOOKUP($A28,'Return Data'!$B$7:$R$2292,3,0)</f>
        <v>44609</v>
      </c>
      <c r="C28" s="65">
        <f>VLOOKUP($A28,'Return Data'!$B$7:$R$2292,4,0)</f>
        <v>27.224599999999999</v>
      </c>
      <c r="D28" s="65">
        <f>VLOOKUP($A28,'Return Data'!$B$7:$R$2292,10,0)</f>
        <v>1.0271999999999999</v>
      </c>
      <c r="E28" s="66">
        <f t="shared" si="0"/>
        <v>6</v>
      </c>
      <c r="F28" s="65">
        <f>VLOOKUP($A28,'Return Data'!$B$7:$R$2292,11,0)</f>
        <v>2.1288999999999998</v>
      </c>
      <c r="G28" s="66">
        <f t="shared" si="1"/>
        <v>1</v>
      </c>
      <c r="H28" s="65">
        <f>VLOOKUP($A28,'Return Data'!$B$7:$R$2292,12,0)</f>
        <v>3.4275000000000002</v>
      </c>
      <c r="I28" s="66">
        <f t="shared" si="2"/>
        <v>1</v>
      </c>
      <c r="J28" s="65">
        <f>VLOOKUP($A28,'Return Data'!$B$7:$R$2292,13,0)</f>
        <v>4.3756000000000004</v>
      </c>
      <c r="K28" s="66">
        <f t="shared" si="3"/>
        <v>1</v>
      </c>
      <c r="L28" s="65">
        <f>VLOOKUP($A28,'Return Data'!$B$7:$R$2292,17,0)</f>
        <v>3.6772999999999998</v>
      </c>
      <c r="M28" s="66">
        <f t="shared" si="8"/>
        <v>13</v>
      </c>
      <c r="N28" s="65">
        <f>VLOOKUP($A28,'Return Data'!$B$7:$R$2292,14,0)</f>
        <v>4.4856999999999996</v>
      </c>
      <c r="O28" s="66">
        <f>RANK(N28,N$8:N$32,0)</f>
        <v>13</v>
      </c>
      <c r="P28" s="65">
        <f>VLOOKUP($A28,'Return Data'!$B$7:$R$2292,15,0)</f>
        <v>5.0347999999999997</v>
      </c>
      <c r="Q28" s="66">
        <f>RANK(P28,P$8:P$32,0)</f>
        <v>12</v>
      </c>
      <c r="R28" s="65">
        <f>VLOOKUP($A28,'Return Data'!$B$7:$R$2292,16,0)</f>
        <v>6.7644000000000002</v>
      </c>
      <c r="S28" s="67">
        <f t="shared" si="6"/>
        <v>5</v>
      </c>
    </row>
    <row r="29" spans="1:19" x14ac:dyDescent="0.3">
      <c r="A29" s="63" t="s">
        <v>1992</v>
      </c>
      <c r="B29" s="64">
        <f>VLOOKUP($A29,'Return Data'!$B$7:$R$2292,3,0)</f>
        <v>44609</v>
      </c>
      <c r="C29" s="65">
        <f>VLOOKUP($A29,'Return Data'!$B$7:$R$2292,4,0)</f>
        <v>11.836600000000001</v>
      </c>
      <c r="D29" s="65">
        <f>VLOOKUP($A29,'Return Data'!$B$7:$R$2292,10,0)</f>
        <v>0.45229999999999998</v>
      </c>
      <c r="E29" s="66">
        <f t="shared" si="0"/>
        <v>25</v>
      </c>
      <c r="F29" s="65">
        <f>VLOOKUP($A29,'Return Data'!$B$7:$R$2292,11,0)</f>
        <v>0.92169999999999996</v>
      </c>
      <c r="G29" s="66">
        <f t="shared" si="1"/>
        <v>25</v>
      </c>
      <c r="H29" s="65">
        <f>VLOOKUP($A29,'Return Data'!$B$7:$R$2292,12,0)</f>
        <v>1.7983</v>
      </c>
      <c r="I29" s="66">
        <f t="shared" si="2"/>
        <v>25</v>
      </c>
      <c r="J29" s="65">
        <f>VLOOKUP($A29,'Return Data'!$B$7:$R$2292,13,0)</f>
        <v>2.5347</v>
      </c>
      <c r="K29" s="66">
        <f t="shared" si="3"/>
        <v>24</v>
      </c>
      <c r="L29" s="65">
        <f>VLOOKUP($A29,'Return Data'!$B$7:$R$2292,17,0)</f>
        <v>2.1549999999999998</v>
      </c>
      <c r="M29" s="66">
        <f t="shared" si="8"/>
        <v>23</v>
      </c>
      <c r="N29" s="65">
        <f>VLOOKUP($A29,'Return Data'!$B$7:$R$2292,14,0)</f>
        <v>2.7305999999999999</v>
      </c>
      <c r="O29" s="66">
        <f>RANK(N29,N$8:N$32,0)</f>
        <v>21</v>
      </c>
      <c r="P29" s="65">
        <f>VLOOKUP($A29,'Return Data'!$B$7:$R$2292,15,0)</f>
        <v>2.4228999999999998</v>
      </c>
      <c r="Q29" s="66">
        <f>RANK(P29,P$8:P$32,0)</f>
        <v>17</v>
      </c>
      <c r="R29" s="65">
        <f>VLOOKUP($A29,'Return Data'!$B$7:$R$2292,16,0)</f>
        <v>2.9342999999999999</v>
      </c>
      <c r="S29" s="67">
        <f t="shared" si="6"/>
        <v>24</v>
      </c>
    </row>
    <row r="30" spans="1:19" x14ac:dyDescent="0.3">
      <c r="A30" s="63" t="s">
        <v>1712</v>
      </c>
      <c r="B30" s="64">
        <f>VLOOKUP($A30,'Return Data'!$B$7:$R$2292,3,0)</f>
        <v>44609</v>
      </c>
      <c r="C30" s="65">
        <f>VLOOKUP($A30,'Return Data'!$B$7:$R$2292,4,0)</f>
        <v>11.669499999999999</v>
      </c>
      <c r="D30" s="65">
        <f>VLOOKUP($A30,'Return Data'!$B$7:$R$2292,10,0)</f>
        <v>0.92279999999999995</v>
      </c>
      <c r="E30" s="66">
        <f t="shared" si="0"/>
        <v>16</v>
      </c>
      <c r="F30" s="65">
        <f>VLOOKUP($A30,'Return Data'!$B$7:$R$2292,11,0)</f>
        <v>1.6427</v>
      </c>
      <c r="G30" s="66">
        <f t="shared" si="1"/>
        <v>14</v>
      </c>
      <c r="H30" s="65">
        <f>VLOOKUP($A30,'Return Data'!$B$7:$R$2292,12,0)</f>
        <v>2.9601000000000002</v>
      </c>
      <c r="I30" s="66">
        <f t="shared" si="2"/>
        <v>11</v>
      </c>
      <c r="J30" s="65">
        <f>VLOOKUP($A30,'Return Data'!$B$7:$R$2292,13,0)</f>
        <v>3.9979</v>
      </c>
      <c r="K30" s="66">
        <f t="shared" si="3"/>
        <v>10</v>
      </c>
      <c r="L30" s="65">
        <f>VLOOKUP($A30,'Return Data'!$B$7:$R$2292,17,0)</f>
        <v>4.2563000000000004</v>
      </c>
      <c r="M30" s="66">
        <f t="shared" si="8"/>
        <v>1</v>
      </c>
      <c r="N30" s="65">
        <f>VLOOKUP($A30,'Return Data'!$B$7:$R$2292,14,0)</f>
        <v>4.9478</v>
      </c>
      <c r="O30" s="66">
        <f>RANK(N30,N$8:N$32,0)</f>
        <v>1</v>
      </c>
      <c r="P30" s="65"/>
      <c r="Q30" s="66"/>
      <c r="R30" s="65">
        <f>VLOOKUP($A30,'Return Data'!$B$7:$R$2292,16,0)</f>
        <v>4.9912000000000001</v>
      </c>
      <c r="S30" s="67">
        <f t="shared" si="6"/>
        <v>17</v>
      </c>
    </row>
    <row r="31" spans="1:19" x14ac:dyDescent="0.3">
      <c r="A31" s="63" t="s">
        <v>1713</v>
      </c>
      <c r="B31" s="64">
        <f>VLOOKUP($A31,'Return Data'!$B$7:$R$2292,3,0)</f>
        <v>44609</v>
      </c>
      <c r="C31" s="65">
        <f>VLOOKUP($A31,'Return Data'!$B$7:$R$2292,4,0)</f>
        <v>11.465199999999999</v>
      </c>
      <c r="D31" s="65">
        <f>VLOOKUP($A31,'Return Data'!$B$7:$R$2292,10,0)</f>
        <v>0.98380000000000001</v>
      </c>
      <c r="E31" s="66">
        <f t="shared" si="0"/>
        <v>9</v>
      </c>
      <c r="F31" s="65">
        <f>VLOOKUP($A31,'Return Data'!$B$7:$R$2292,11,0)</f>
        <v>1.8703000000000001</v>
      </c>
      <c r="G31" s="66">
        <f t="shared" si="1"/>
        <v>5</v>
      </c>
      <c r="H31" s="65">
        <f>VLOOKUP($A31,'Return Data'!$B$7:$R$2292,12,0)</f>
        <v>3.0747</v>
      </c>
      <c r="I31" s="66">
        <f t="shared" si="2"/>
        <v>8</v>
      </c>
      <c r="J31" s="65">
        <f>VLOOKUP($A31,'Return Data'!$B$7:$R$2292,13,0)</f>
        <v>4.1201999999999996</v>
      </c>
      <c r="K31" s="66">
        <f t="shared" si="3"/>
        <v>8</v>
      </c>
      <c r="L31" s="65">
        <f>VLOOKUP($A31,'Return Data'!$B$7:$R$2292,17,0)</f>
        <v>3.97</v>
      </c>
      <c r="M31" s="66">
        <f t="shared" si="8"/>
        <v>9</v>
      </c>
      <c r="N31" s="65"/>
      <c r="O31" s="66"/>
      <c r="P31" s="65"/>
      <c r="Q31" s="66"/>
      <c r="R31" s="65">
        <f>VLOOKUP($A31,'Return Data'!$B$7:$R$2292,16,0)</f>
        <v>4.6718999999999999</v>
      </c>
      <c r="S31" s="67">
        <f t="shared" si="6"/>
        <v>19</v>
      </c>
    </row>
    <row r="32" spans="1:19" x14ac:dyDescent="0.3">
      <c r="A32" s="63" t="s">
        <v>1714</v>
      </c>
      <c r="B32" s="64">
        <f>VLOOKUP($A32,'Return Data'!$B$7:$R$2292,3,0)</f>
        <v>44609</v>
      </c>
      <c r="C32" s="65">
        <f>VLOOKUP($A32,'Return Data'!$B$7:$R$2292,4,0)</f>
        <v>28.372900000000001</v>
      </c>
      <c r="D32" s="65">
        <f>VLOOKUP($A32,'Return Data'!$B$7:$R$2292,10,0)</f>
        <v>0.98950000000000005</v>
      </c>
      <c r="E32" s="66">
        <f t="shared" si="0"/>
        <v>8</v>
      </c>
      <c r="F32" s="65">
        <f>VLOOKUP($A32,'Return Data'!$B$7:$R$2292,11,0)</f>
        <v>1.7398</v>
      </c>
      <c r="G32" s="66">
        <f t="shared" si="1"/>
        <v>10</v>
      </c>
      <c r="H32" s="65">
        <f>VLOOKUP($A32,'Return Data'!$B$7:$R$2292,12,0)</f>
        <v>3.0853000000000002</v>
      </c>
      <c r="I32" s="66">
        <f t="shared" si="2"/>
        <v>7</v>
      </c>
      <c r="J32" s="65">
        <f>VLOOKUP($A32,'Return Data'!$B$7:$R$2292,13,0)</f>
        <v>4.1562999999999999</v>
      </c>
      <c r="K32" s="66">
        <f t="shared" si="3"/>
        <v>4</v>
      </c>
      <c r="L32" s="65">
        <f>VLOOKUP($A32,'Return Data'!$B$7:$R$2292,17,0)</f>
        <v>4.0232000000000001</v>
      </c>
      <c r="M32" s="66">
        <f t="shared" si="8"/>
        <v>6</v>
      </c>
      <c r="N32" s="65">
        <f>VLOOKUP($A32,'Return Data'!$B$7:$R$2292,14,0)</f>
        <v>4.7426000000000004</v>
      </c>
      <c r="O32" s="66">
        <f>RANK(N32,N$8:N$32,0)</f>
        <v>6</v>
      </c>
      <c r="P32" s="65">
        <f>VLOOKUP($A32,'Return Data'!$B$7:$R$2292,15,0)</f>
        <v>5.2347000000000001</v>
      </c>
      <c r="Q32" s="66">
        <f>RANK(P32,P$8:P$32,0)</f>
        <v>6</v>
      </c>
      <c r="R32" s="65">
        <f>VLOOKUP($A32,'Return Data'!$B$7:$R$2292,16,0)</f>
        <v>6.8909000000000002</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0.902644</v>
      </c>
      <c r="E34" s="74"/>
      <c r="F34" s="75">
        <f>AVERAGE(F8:F32)</f>
        <v>1.6080200000000002</v>
      </c>
      <c r="G34" s="74"/>
      <c r="H34" s="75">
        <f>AVERAGE(H8:H32)</f>
        <v>2.8034840000000001</v>
      </c>
      <c r="I34" s="74"/>
      <c r="J34" s="75">
        <f>AVERAGE(J8:J32)</f>
        <v>3.7040880000000005</v>
      </c>
      <c r="K34" s="74"/>
      <c r="L34" s="75">
        <f>AVERAGE(L8:L32)</f>
        <v>3.5802826086956525</v>
      </c>
      <c r="M34" s="74"/>
      <c r="N34" s="75">
        <f>AVERAGE(N8:N32)</f>
        <v>4.3743142857142843</v>
      </c>
      <c r="O34" s="74"/>
      <c r="P34" s="75">
        <f>AVERAGE(P8:P32)</f>
        <v>4.8818823529411768</v>
      </c>
      <c r="Q34" s="74"/>
      <c r="R34" s="75">
        <f>AVERAGE(R8:R32)</f>
        <v>5.4433519999999991</v>
      </c>
      <c r="S34" s="76"/>
    </row>
    <row r="35" spans="1:19" x14ac:dyDescent="0.3">
      <c r="A35" s="73" t="s">
        <v>28</v>
      </c>
      <c r="B35" s="74"/>
      <c r="C35" s="74"/>
      <c r="D35" s="75">
        <f>MIN(D8:D32)</f>
        <v>0.45229999999999998</v>
      </c>
      <c r="E35" s="74"/>
      <c r="F35" s="75">
        <f>MIN(F8:F32)</f>
        <v>0.92169999999999996</v>
      </c>
      <c r="G35" s="74"/>
      <c r="H35" s="75">
        <f>MIN(H8:H32)</f>
        <v>1.7983</v>
      </c>
      <c r="I35" s="74"/>
      <c r="J35" s="75">
        <f>MIN(J8:J32)</f>
        <v>2.5257999999999998</v>
      </c>
      <c r="K35" s="74"/>
      <c r="L35" s="75">
        <f>MIN(L8:L32)</f>
        <v>2.1549999999999998</v>
      </c>
      <c r="M35" s="74"/>
      <c r="N35" s="75">
        <f>MIN(N8:N32)</f>
        <v>2.7305999999999999</v>
      </c>
      <c r="O35" s="74"/>
      <c r="P35" s="75">
        <f>MIN(P8:P32)</f>
        <v>2.4228999999999998</v>
      </c>
      <c r="Q35" s="74"/>
      <c r="R35" s="75">
        <f>MIN(R8:R32)</f>
        <v>2.8167</v>
      </c>
      <c r="S35" s="76"/>
    </row>
    <row r="36" spans="1:19" ht="15" thickBot="1" x14ac:dyDescent="0.35">
      <c r="A36" s="77" t="s">
        <v>29</v>
      </c>
      <c r="B36" s="78"/>
      <c r="C36" s="78"/>
      <c r="D36" s="79">
        <f>MAX(D8:D32)</f>
        <v>1.2195</v>
      </c>
      <c r="E36" s="78"/>
      <c r="F36" s="79">
        <f>MAX(F8:F32)</f>
        <v>2.1288999999999998</v>
      </c>
      <c r="G36" s="78"/>
      <c r="H36" s="79">
        <f>MAX(H8:H32)</f>
        <v>3.4275000000000002</v>
      </c>
      <c r="I36" s="78"/>
      <c r="J36" s="79">
        <f>MAX(J8:J32)</f>
        <v>4.3756000000000004</v>
      </c>
      <c r="K36" s="78"/>
      <c r="L36" s="79">
        <f>MAX(L8:L32)</f>
        <v>4.2563000000000004</v>
      </c>
      <c r="M36" s="78"/>
      <c r="N36" s="79">
        <f>MAX(N8:N32)</f>
        <v>4.9478</v>
      </c>
      <c r="O36" s="78"/>
      <c r="P36" s="79">
        <f>MAX(P8:P32)</f>
        <v>5.3192000000000004</v>
      </c>
      <c r="Q36" s="78"/>
      <c r="R36" s="79">
        <f>MAX(R8:R32)</f>
        <v>7.016</v>
      </c>
      <c r="S36" s="80"/>
    </row>
    <row r="37" spans="1:19" x14ac:dyDescent="0.3">
      <c r="A37" s="112" t="s">
        <v>432</v>
      </c>
    </row>
    <row r="38" spans="1:19" x14ac:dyDescent="0.3">
      <c r="A38" s="14" t="s">
        <v>340</v>
      </c>
    </row>
  </sheetData>
  <sheetProtection algorithmName="SHA-512" hashValue="u9N4IaSY8j73eRIPycdUcaX4wFmx90E1Vou5ougtO8O/FFNivcudu16It0crlLklhKVR0qAlk0qVKpTNlMVAFg==" saltValue="clauaGi6lqrHrIPdwguze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44609</v>
      </c>
      <c r="C8" s="65">
        <f>VLOOKUP($A8,'Return Data'!$B$7:$R$2292,4,0)</f>
        <v>85.39</v>
      </c>
      <c r="D8" s="65">
        <f>VLOOKUP($A8,'Return Data'!$B$7:$R$2292,10,0)</f>
        <v>-4.6773999999999996</v>
      </c>
      <c r="E8" s="66">
        <f>RANK(D8,D$8:D$10,0)</f>
        <v>3</v>
      </c>
      <c r="F8" s="65">
        <f>VLOOKUP($A8,'Return Data'!$B$7:$R$2292,11,0)</f>
        <v>3.8176000000000001</v>
      </c>
      <c r="G8" s="66">
        <f>RANK(F8,F$8:F$10,0)</f>
        <v>3</v>
      </c>
      <c r="H8" s="65">
        <f>VLOOKUP($A8,'Return Data'!$B$7:$R$2292,12,0)</f>
        <v>17.165199999999999</v>
      </c>
      <c r="I8" s="66">
        <f>RANK(H8,H$8:H$10,0)</f>
        <v>3</v>
      </c>
      <c r="J8" s="65">
        <f>VLOOKUP($A8,'Return Data'!$B$7:$R$2292,13,0)</f>
        <v>16.764700000000001</v>
      </c>
      <c r="K8" s="66">
        <f>RANK(J8,J$8:J$10,0)</f>
        <v>3</v>
      </c>
      <c r="L8" s="65">
        <f>VLOOKUP($A8,'Return Data'!$B$7:$R$2292,17,0)</f>
        <v>23.1738</v>
      </c>
      <c r="M8" s="66">
        <f>RANK(L8,L$8:L$10,0)</f>
        <v>2</v>
      </c>
      <c r="N8" s="65">
        <f>VLOOKUP($A8,'Return Data'!$B$7:$R$2292,14,0)</f>
        <v>21.543900000000001</v>
      </c>
      <c r="O8" s="66">
        <f>RANK(N8,N$8:N$10,0)</f>
        <v>2</v>
      </c>
      <c r="P8" s="65">
        <f>VLOOKUP($A8,'Return Data'!$B$7:$R$2292,15,0)</f>
        <v>17.616700000000002</v>
      </c>
      <c r="Q8" s="66">
        <f>RANK(P8,P$8:P$10,0)</f>
        <v>2</v>
      </c>
      <c r="R8" s="65">
        <f>VLOOKUP($A8,'Return Data'!$B$7:$R$2292,16,0)</f>
        <v>18.963999999999999</v>
      </c>
      <c r="S8" s="67">
        <f>RANK(R8,R$8:R$10,0)</f>
        <v>1</v>
      </c>
    </row>
    <row r="9" spans="1:20" x14ac:dyDescent="0.3">
      <c r="A9" s="63" t="s">
        <v>604</v>
      </c>
      <c r="B9" s="64">
        <f>VLOOKUP($A9,'Return Data'!$B$7:$R$2292,3,0)</f>
        <v>44609</v>
      </c>
      <c r="C9" s="65">
        <f>VLOOKUP($A9,'Return Data'!$B$7:$R$2292,4,0)</f>
        <v>92.787000000000006</v>
      </c>
      <c r="D9" s="65">
        <f>VLOOKUP($A9,'Return Data'!$B$7:$R$2292,10,0)</f>
        <v>-2.6594000000000002</v>
      </c>
      <c r="E9" s="66">
        <f>RANK(D9,D$8:D$10,0)</f>
        <v>1</v>
      </c>
      <c r="F9" s="65">
        <f>VLOOKUP($A9,'Return Data'!$B$7:$R$2292,11,0)</f>
        <v>4.4922000000000004</v>
      </c>
      <c r="G9" s="66">
        <f>RANK(F9,F$8:F$10,0)</f>
        <v>2</v>
      </c>
      <c r="H9" s="65">
        <f>VLOOKUP($A9,'Return Data'!$B$7:$R$2292,12,0)</f>
        <v>18.048100000000002</v>
      </c>
      <c r="I9" s="66">
        <f>RANK(H9,H$8:H$10,0)</f>
        <v>2</v>
      </c>
      <c r="J9" s="65">
        <f>VLOOKUP($A9,'Return Data'!$B$7:$R$2292,13,0)</f>
        <v>16.771999999999998</v>
      </c>
      <c r="K9" s="66">
        <f>RANK(J9,J$8:J$10,0)</f>
        <v>2</v>
      </c>
      <c r="L9" s="65">
        <f>VLOOKUP($A9,'Return Data'!$B$7:$R$2292,17,0)</f>
        <v>22.806899999999999</v>
      </c>
      <c r="M9" s="66">
        <f>RANK(L9,L$8:L$10,0)</f>
        <v>3</v>
      </c>
      <c r="N9" s="65">
        <f>VLOOKUP($A9,'Return Data'!$B$7:$R$2292,14,0)</f>
        <v>20.535799999999998</v>
      </c>
      <c r="O9" s="66">
        <f>RANK(N9,N$8:N$10,0)</f>
        <v>3</v>
      </c>
      <c r="P9" s="65">
        <f>VLOOKUP($A9,'Return Data'!$B$7:$R$2292,15,0)</f>
        <v>17.682400000000001</v>
      </c>
      <c r="Q9" s="66">
        <f>RANK(P9,P$8:P$10,0)</f>
        <v>1</v>
      </c>
      <c r="R9" s="65">
        <f>VLOOKUP($A9,'Return Data'!$B$7:$R$2292,16,0)</f>
        <v>16.257899999999999</v>
      </c>
      <c r="S9" s="67">
        <f>RANK(R9,R$8:R$10,0)</f>
        <v>2</v>
      </c>
    </row>
    <row r="10" spans="1:20" x14ac:dyDescent="0.3">
      <c r="A10" s="63" t="s">
        <v>1807</v>
      </c>
      <c r="B10" s="64">
        <f>VLOOKUP($A10,'Return Data'!$B$7:$R$2292,3,0)</f>
        <v>44609</v>
      </c>
      <c r="C10" s="65">
        <f>VLOOKUP($A10,'Return Data'!$B$7:$R$2292,4,0)</f>
        <v>210.2055</v>
      </c>
      <c r="D10" s="65">
        <f>VLOOKUP($A10,'Return Data'!$B$7:$R$2292,10,0)</f>
        <v>-3.2755999999999998</v>
      </c>
      <c r="E10" s="66">
        <f>RANK(D10,D$8:D$10,0)</f>
        <v>2</v>
      </c>
      <c r="F10" s="65">
        <f>VLOOKUP($A10,'Return Data'!$B$7:$R$2292,11,0)</f>
        <v>10.2933</v>
      </c>
      <c r="G10" s="66">
        <f>RANK(F10,F$8:F$10,0)</f>
        <v>1</v>
      </c>
      <c r="H10" s="65">
        <f>VLOOKUP($A10,'Return Data'!$B$7:$R$2292,12,0)</f>
        <v>24.156300000000002</v>
      </c>
      <c r="I10" s="66">
        <f>RANK(H10,H$8:H$10,0)</f>
        <v>1</v>
      </c>
      <c r="J10" s="65">
        <f>VLOOKUP($A10,'Return Data'!$B$7:$R$2292,13,0)</f>
        <v>29.229099999999999</v>
      </c>
      <c r="K10" s="66">
        <f>RANK(J10,J$8:J$10,0)</f>
        <v>1</v>
      </c>
      <c r="L10" s="65">
        <f>VLOOKUP($A10,'Return Data'!$B$7:$R$2292,17,0)</f>
        <v>39.018799999999999</v>
      </c>
      <c r="M10" s="66">
        <f>RANK(L10,L$8:L$10,0)</f>
        <v>1</v>
      </c>
      <c r="N10" s="65">
        <f>VLOOKUP($A10,'Return Data'!$B$7:$R$2292,14,0)</f>
        <v>26.604399999999998</v>
      </c>
      <c r="O10" s="66">
        <f>RANK(N10,N$8:N$10,0)</f>
        <v>1</v>
      </c>
      <c r="P10" s="65">
        <f>VLOOKUP($A10,'Return Data'!$B$7:$R$2292,15,0)</f>
        <v>16.680599999999998</v>
      </c>
      <c r="Q10" s="66">
        <f>RANK(P10,P$8:P$10,0)</f>
        <v>3</v>
      </c>
      <c r="R10" s="65">
        <f>VLOOKUP($A10,'Return Data'!$B$7:$R$2292,16,0)</f>
        <v>14.904400000000001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-3.537466666666667</v>
      </c>
      <c r="E12" s="74"/>
      <c r="F12" s="75">
        <f>AVERAGE(F8:F10)</f>
        <v>6.2010333333333341</v>
      </c>
      <c r="G12" s="74"/>
      <c r="H12" s="75">
        <f>AVERAGE(H8:H10)</f>
        <v>19.789866666666668</v>
      </c>
      <c r="I12" s="74"/>
      <c r="J12" s="75">
        <f>AVERAGE(J8:J10)</f>
        <v>20.921933333333332</v>
      </c>
      <c r="K12" s="74"/>
      <c r="L12" s="75">
        <f>AVERAGE(L8:L10)</f>
        <v>28.333166666666667</v>
      </c>
      <c r="M12" s="74"/>
      <c r="N12" s="75">
        <f>AVERAGE(N8:N10)</f>
        <v>22.8947</v>
      </c>
      <c r="O12" s="74"/>
      <c r="P12" s="75">
        <f>AVERAGE(P8:P10)</f>
        <v>17.326566666666668</v>
      </c>
      <c r="Q12" s="74"/>
      <c r="R12" s="75">
        <f>AVERAGE(R8:R10)</f>
        <v>16.708766666666666</v>
      </c>
      <c r="S12" s="76"/>
    </row>
    <row r="13" spans="1:20" x14ac:dyDescent="0.3">
      <c r="A13" s="73" t="s">
        <v>28</v>
      </c>
      <c r="B13" s="74"/>
      <c r="C13" s="74"/>
      <c r="D13" s="75">
        <f>MIN(D8:D10)</f>
        <v>-4.6773999999999996</v>
      </c>
      <c r="E13" s="74"/>
      <c r="F13" s="75">
        <f>MIN(F8:F10)</f>
        <v>3.8176000000000001</v>
      </c>
      <c r="G13" s="74"/>
      <c r="H13" s="75">
        <f>MIN(H8:H10)</f>
        <v>17.165199999999999</v>
      </c>
      <c r="I13" s="74"/>
      <c r="J13" s="75">
        <f>MIN(J8:J10)</f>
        <v>16.764700000000001</v>
      </c>
      <c r="K13" s="74"/>
      <c r="L13" s="75">
        <f>MIN(L8:L10)</f>
        <v>22.806899999999999</v>
      </c>
      <c r="M13" s="74"/>
      <c r="N13" s="75">
        <f>MIN(N8:N10)</f>
        <v>20.535799999999998</v>
      </c>
      <c r="O13" s="74"/>
      <c r="P13" s="75">
        <f>MIN(P8:P10)</f>
        <v>16.680599999999998</v>
      </c>
      <c r="Q13" s="74"/>
      <c r="R13" s="75">
        <f>MIN(R8:R10)</f>
        <v>14.904400000000001</v>
      </c>
      <c r="S13" s="76"/>
    </row>
    <row r="14" spans="1:20" ht="15" thickBot="1" x14ac:dyDescent="0.35">
      <c r="A14" s="77" t="s">
        <v>29</v>
      </c>
      <c r="B14" s="78"/>
      <c r="C14" s="78"/>
      <c r="D14" s="79">
        <f>MAX(D8:D10)</f>
        <v>-2.6594000000000002</v>
      </c>
      <c r="E14" s="78"/>
      <c r="F14" s="79">
        <f>MAX(F8:F10)</f>
        <v>10.2933</v>
      </c>
      <c r="G14" s="78"/>
      <c r="H14" s="79">
        <f>MAX(H8:H10)</f>
        <v>24.156300000000002</v>
      </c>
      <c r="I14" s="78"/>
      <c r="J14" s="79">
        <f>MAX(J8:J10)</f>
        <v>29.229099999999999</v>
      </c>
      <c r="K14" s="78"/>
      <c r="L14" s="79">
        <f>MAX(L8:L10)</f>
        <v>39.018799999999999</v>
      </c>
      <c r="M14" s="78"/>
      <c r="N14" s="79">
        <f>MAX(N8:N10)</f>
        <v>26.604399999999998</v>
      </c>
      <c r="O14" s="78"/>
      <c r="P14" s="79">
        <f>MAX(P8:P10)</f>
        <v>17.682400000000001</v>
      </c>
      <c r="Q14" s="78"/>
      <c r="R14" s="79">
        <f>MAX(R8:R10)</f>
        <v>18.963999999999999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44609</v>
      </c>
      <c r="C8" s="65">
        <f>VLOOKUP($A8,'Return Data'!$B$7:$R$2292,4,0)</f>
        <v>75.8</v>
      </c>
      <c r="D8" s="65">
        <f>VLOOKUP($A8,'Return Data'!$B$7:$R$2292,10,0)</f>
        <v>-4.9767999999999999</v>
      </c>
      <c r="E8" s="66">
        <f>RANK(D8,D$8:D$10,0)</f>
        <v>3</v>
      </c>
      <c r="F8" s="65">
        <f>VLOOKUP($A8,'Return Data'!$B$7:$R$2292,11,0)</f>
        <v>3.1573000000000002</v>
      </c>
      <c r="G8" s="66">
        <f>RANK(F8,F$8:F$10,0)</f>
        <v>3</v>
      </c>
      <c r="H8" s="65">
        <f>VLOOKUP($A8,'Return Data'!$B$7:$R$2292,12,0)</f>
        <v>16.026299999999999</v>
      </c>
      <c r="I8" s="66">
        <f>RANK(H8,H$8:H$10,0)</f>
        <v>3</v>
      </c>
      <c r="J8" s="65">
        <f>VLOOKUP($A8,'Return Data'!$B$7:$R$2292,13,0)</f>
        <v>15.2676</v>
      </c>
      <c r="K8" s="66">
        <f>RANK(J8,J$8:J$10,0)</f>
        <v>2</v>
      </c>
      <c r="L8" s="65">
        <f>VLOOKUP($A8,'Return Data'!$B$7:$R$2292,17,0)</f>
        <v>21.6419</v>
      </c>
      <c r="M8" s="66">
        <f>RANK(L8,L$8:L$10,0)</f>
        <v>2</v>
      </c>
      <c r="N8" s="65">
        <f>VLOOKUP($A8,'Return Data'!$B$7:$R$2292,14,0)</f>
        <v>20.1004</v>
      </c>
      <c r="O8" s="66">
        <f>RANK(N8,N$8:N$10,0)</f>
        <v>2</v>
      </c>
      <c r="P8" s="65">
        <f>VLOOKUP($A8,'Return Data'!$B$7:$R$2292,15,0)</f>
        <v>16.0868</v>
      </c>
      <c r="Q8" s="66">
        <f>RANK(P8,P$8:P$10,0)</f>
        <v>1</v>
      </c>
      <c r="R8" s="65">
        <f>VLOOKUP($A8,'Return Data'!$B$7:$R$2292,16,0)</f>
        <v>14.597300000000001</v>
      </c>
      <c r="S8" s="67">
        <f>RANK(R8,R$8:R$10,0)</f>
        <v>2</v>
      </c>
    </row>
    <row r="9" spans="1:20" x14ac:dyDescent="0.3">
      <c r="A9" s="63" t="s">
        <v>603</v>
      </c>
      <c r="B9" s="64">
        <f>VLOOKUP($A9,'Return Data'!$B$7:$R$2292,3,0)</f>
        <v>44609</v>
      </c>
      <c r="C9" s="65">
        <f>VLOOKUP($A9,'Return Data'!$B$7:$R$2292,4,0)</f>
        <v>82.393000000000001</v>
      </c>
      <c r="D9" s="65">
        <f>VLOOKUP($A9,'Return Data'!$B$7:$R$2292,10,0)</f>
        <v>-2.9883000000000002</v>
      </c>
      <c r="E9" s="66">
        <f>RANK(D9,D$8:D$10,0)</f>
        <v>1</v>
      </c>
      <c r="F9" s="65">
        <f>VLOOKUP($A9,'Return Data'!$B$7:$R$2292,11,0)</f>
        <v>3.7865000000000002</v>
      </c>
      <c r="G9" s="66">
        <f>RANK(F9,F$8:F$10,0)</f>
        <v>2</v>
      </c>
      <c r="H9" s="65">
        <f>VLOOKUP($A9,'Return Data'!$B$7:$R$2292,12,0)</f>
        <v>16.843</v>
      </c>
      <c r="I9" s="66">
        <f>RANK(H9,H$8:H$10,0)</f>
        <v>2</v>
      </c>
      <c r="J9" s="65">
        <f>VLOOKUP($A9,'Return Data'!$B$7:$R$2292,13,0)</f>
        <v>15.2044</v>
      </c>
      <c r="K9" s="66">
        <f>RANK(J9,J$8:J$10,0)</f>
        <v>3</v>
      </c>
      <c r="L9" s="65">
        <f>VLOOKUP($A9,'Return Data'!$B$7:$R$2292,17,0)</f>
        <v>21.171299999999999</v>
      </c>
      <c r="M9" s="66">
        <f>RANK(L9,L$8:L$10,0)</f>
        <v>3</v>
      </c>
      <c r="N9" s="65">
        <f>VLOOKUP($A9,'Return Data'!$B$7:$R$2292,14,0)</f>
        <v>18.891200000000001</v>
      </c>
      <c r="O9" s="66">
        <f>RANK(N9,N$8:N$10,0)</f>
        <v>3</v>
      </c>
      <c r="P9" s="65">
        <f>VLOOKUP($A9,'Return Data'!$B$7:$R$2292,15,0)</f>
        <v>16.033999999999999</v>
      </c>
      <c r="Q9" s="66">
        <f>RANK(P9,P$8:P$10,0)</f>
        <v>2</v>
      </c>
      <c r="R9" s="65">
        <f>VLOOKUP($A9,'Return Data'!$B$7:$R$2292,16,0)</f>
        <v>13.570399999999999</v>
      </c>
      <c r="S9" s="67">
        <f>RANK(R9,R$8:R$10,0)</f>
        <v>3</v>
      </c>
    </row>
    <row r="10" spans="1:20" x14ac:dyDescent="0.3">
      <c r="A10" s="63" t="s">
        <v>1808</v>
      </c>
      <c r="B10" s="64">
        <f>VLOOKUP($A10,'Return Data'!$B$7:$R$2292,3,0)</f>
        <v>44609</v>
      </c>
      <c r="C10" s="65">
        <f>VLOOKUP($A10,'Return Data'!$B$7:$R$2292,4,0)</f>
        <v>502.06645074252299</v>
      </c>
      <c r="D10" s="65">
        <f>VLOOKUP($A10,'Return Data'!$B$7:$R$2292,10,0)</f>
        <v>-3.4681999999999999</v>
      </c>
      <c r="E10" s="66">
        <f>RANK(D10,D$8:D$10,0)</f>
        <v>2</v>
      </c>
      <c r="F10" s="65">
        <f>VLOOKUP($A10,'Return Data'!$B$7:$R$2292,11,0)</f>
        <v>9.8796999999999997</v>
      </c>
      <c r="G10" s="66">
        <f>RANK(F10,F$8:F$10,0)</f>
        <v>1</v>
      </c>
      <c r="H10" s="65">
        <f>VLOOKUP($A10,'Return Data'!$B$7:$R$2292,12,0)</f>
        <v>23.452000000000002</v>
      </c>
      <c r="I10" s="66">
        <f>RANK(H10,H$8:H$10,0)</f>
        <v>1</v>
      </c>
      <c r="J10" s="65">
        <f>VLOOKUP($A10,'Return Data'!$B$7:$R$2292,13,0)</f>
        <v>28.2959</v>
      </c>
      <c r="K10" s="66">
        <f>RANK(J10,J$8:J$10,0)</f>
        <v>1</v>
      </c>
      <c r="L10" s="65">
        <f>VLOOKUP($A10,'Return Data'!$B$7:$R$2292,17,0)</f>
        <v>38.109499999999997</v>
      </c>
      <c r="M10" s="66">
        <f>RANK(L10,L$8:L$10,0)</f>
        <v>1</v>
      </c>
      <c r="N10" s="65">
        <f>VLOOKUP($A10,'Return Data'!$B$7:$R$2292,14,0)</f>
        <v>25.815300000000001</v>
      </c>
      <c r="O10" s="66">
        <f>RANK(N10,N$8:N$10,0)</f>
        <v>1</v>
      </c>
      <c r="P10" s="65">
        <f>VLOOKUP($A10,'Return Data'!$B$7:$R$2292,15,0)</f>
        <v>15.9114</v>
      </c>
      <c r="Q10" s="66">
        <f>RANK(P10,P$8:P$10,0)</f>
        <v>3</v>
      </c>
      <c r="R10" s="65">
        <f>VLOOKUP($A10,'Return Data'!$B$7:$R$2292,16,0)</f>
        <v>18.412199999999999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-3.8110999999999997</v>
      </c>
      <c r="E12" s="74"/>
      <c r="F12" s="75">
        <f>AVERAGE(F8:F10)</f>
        <v>5.6078333333333328</v>
      </c>
      <c r="G12" s="74"/>
      <c r="H12" s="75">
        <f>AVERAGE(H8:H10)</f>
        <v>18.773766666666663</v>
      </c>
      <c r="I12" s="74"/>
      <c r="J12" s="75">
        <f>AVERAGE(J8:J10)</f>
        <v>19.589299999999998</v>
      </c>
      <c r="K12" s="74"/>
      <c r="L12" s="75">
        <f>AVERAGE(L8:L10)</f>
        <v>26.974233333333331</v>
      </c>
      <c r="M12" s="74"/>
      <c r="N12" s="75">
        <f>AVERAGE(N8:N10)</f>
        <v>21.602300000000003</v>
      </c>
      <c r="O12" s="74"/>
      <c r="P12" s="75">
        <f>AVERAGE(P8:P10)</f>
        <v>16.010733333333334</v>
      </c>
      <c r="Q12" s="74"/>
      <c r="R12" s="75">
        <f>AVERAGE(R8:R10)</f>
        <v>15.526633333333331</v>
      </c>
      <c r="S12" s="76"/>
    </row>
    <row r="13" spans="1:20" x14ac:dyDescent="0.3">
      <c r="A13" s="73" t="s">
        <v>28</v>
      </c>
      <c r="B13" s="74"/>
      <c r="C13" s="74"/>
      <c r="D13" s="75">
        <f>MIN(D8:D10)</f>
        <v>-4.9767999999999999</v>
      </c>
      <c r="E13" s="74"/>
      <c r="F13" s="75">
        <f>MIN(F8:F10)</f>
        <v>3.1573000000000002</v>
      </c>
      <c r="G13" s="74"/>
      <c r="H13" s="75">
        <f>MIN(H8:H10)</f>
        <v>16.026299999999999</v>
      </c>
      <c r="I13" s="74"/>
      <c r="J13" s="75">
        <f>MIN(J8:J10)</f>
        <v>15.2044</v>
      </c>
      <c r="K13" s="74"/>
      <c r="L13" s="75">
        <f>MIN(L8:L10)</f>
        <v>21.171299999999999</v>
      </c>
      <c r="M13" s="74"/>
      <c r="N13" s="75">
        <f>MIN(N8:N10)</f>
        <v>18.891200000000001</v>
      </c>
      <c r="O13" s="74"/>
      <c r="P13" s="75">
        <f>MIN(P8:P10)</f>
        <v>15.9114</v>
      </c>
      <c r="Q13" s="74"/>
      <c r="R13" s="75">
        <f>MIN(R8:R10)</f>
        <v>13.570399999999999</v>
      </c>
      <c r="S13" s="76"/>
    </row>
    <row r="14" spans="1:20" ht="15" thickBot="1" x14ac:dyDescent="0.35">
      <c r="A14" s="77" t="s">
        <v>29</v>
      </c>
      <c r="B14" s="78"/>
      <c r="C14" s="78"/>
      <c r="D14" s="79">
        <f>MAX(D8:D10)</f>
        <v>-2.9883000000000002</v>
      </c>
      <c r="E14" s="78"/>
      <c r="F14" s="79">
        <f>MAX(F8:F10)</f>
        <v>9.8796999999999997</v>
      </c>
      <c r="G14" s="78"/>
      <c r="H14" s="79">
        <f>MAX(H8:H10)</f>
        <v>23.452000000000002</v>
      </c>
      <c r="I14" s="78"/>
      <c r="J14" s="79">
        <f>MAX(J8:J10)</f>
        <v>28.2959</v>
      </c>
      <c r="K14" s="78"/>
      <c r="L14" s="79">
        <f>MAX(L8:L10)</f>
        <v>38.109499999999997</v>
      </c>
      <c r="M14" s="78"/>
      <c r="N14" s="79">
        <f>MAX(N8:N10)</f>
        <v>25.815300000000001</v>
      </c>
      <c r="O14" s="78"/>
      <c r="P14" s="79">
        <f>MAX(P8:P10)</f>
        <v>16.0868</v>
      </c>
      <c r="Q14" s="78"/>
      <c r="R14" s="79">
        <f>MAX(R8:R10)</f>
        <v>18.412199999999999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44609</v>
      </c>
      <c r="C8" s="65">
        <f>VLOOKUP($A8,'Return Data'!$B$7:$R$2292,4,0)</f>
        <v>77.385400000000004</v>
      </c>
      <c r="D8" s="65">
        <f>VLOOKUP($A8,'Return Data'!$B$7:$R$2292,10,0)</f>
        <v>-5.0891000000000002</v>
      </c>
      <c r="E8" s="66">
        <f t="shared" ref="E8:E21" si="0">RANK(D8,D$8:D$21,0)</f>
        <v>13</v>
      </c>
      <c r="F8" s="65">
        <f>VLOOKUP($A8,'Return Data'!$B$7:$R$2292,11,0)</f>
        <v>2.0371999999999999</v>
      </c>
      <c r="G8" s="66">
        <f t="shared" ref="G8:G21" si="1">RANK(F8,F$8:F$21,0)</f>
        <v>13</v>
      </c>
      <c r="H8" s="65">
        <f>VLOOKUP($A8,'Return Data'!$B$7:$R$2292,12,0)</f>
        <v>10.7247</v>
      </c>
      <c r="I8" s="66">
        <f t="shared" ref="I8:I21" si="2">RANK(H8,H$8:H$21,0)</f>
        <v>13</v>
      </c>
      <c r="J8" s="65">
        <f>VLOOKUP($A8,'Return Data'!$B$7:$R$2292,13,0)</f>
        <v>19.195699999999999</v>
      </c>
      <c r="K8" s="66">
        <f t="shared" ref="K8:K21" si="3">RANK(J8,J$8:J$21,0)</f>
        <v>8</v>
      </c>
      <c r="L8" s="65">
        <f>VLOOKUP($A8,'Return Data'!$B$7:$R$2292,17,0)</f>
        <v>25.5306</v>
      </c>
      <c r="M8" s="66">
        <f t="shared" ref="M8:M21" si="4">RANK(L8,L$8:L$21,0)</f>
        <v>5</v>
      </c>
      <c r="N8" s="65">
        <f>VLOOKUP($A8,'Return Data'!$B$7:$R$2292,14,0)</f>
        <v>16.5687</v>
      </c>
      <c r="O8" s="66">
        <f t="shared" ref="O8:O19" si="5">RANK(N8,N$8:N$21,0)</f>
        <v>12</v>
      </c>
      <c r="P8" s="65">
        <f>VLOOKUP($A8,'Return Data'!$B$7:$R$2292,15,0)</f>
        <v>8.8514999999999997</v>
      </c>
      <c r="Q8" s="66">
        <f>RANK(P8,P$8:P$21,0)</f>
        <v>12</v>
      </c>
      <c r="R8" s="65">
        <f>VLOOKUP($A8,'Return Data'!$B$7:$R$2292,16,0)</f>
        <v>17.003599999999999</v>
      </c>
      <c r="S8" s="67">
        <f t="shared" ref="S8:S21" si="6">RANK(R8,R$8:R$21,0)</f>
        <v>5</v>
      </c>
    </row>
    <row r="9" spans="1:19" s="68" customFormat="1" x14ac:dyDescent="0.3">
      <c r="A9" s="63" t="s">
        <v>12</v>
      </c>
      <c r="B9" s="64">
        <f>VLOOKUP($A9,'Return Data'!$B$7:$R$2292,3,0)</f>
        <v>44609</v>
      </c>
      <c r="C9" s="65">
        <f>VLOOKUP($A9,'Return Data'!$B$7:$R$2292,4,0)</f>
        <v>464.73599999999999</v>
      </c>
      <c r="D9" s="65">
        <f>VLOOKUP($A9,'Return Data'!$B$7:$R$2292,10,0)</f>
        <v>-4.0328999999999997</v>
      </c>
      <c r="E9" s="66">
        <f t="shared" si="0"/>
        <v>7</v>
      </c>
      <c r="F9" s="65">
        <f>VLOOKUP($A9,'Return Data'!$B$7:$R$2292,11,0)</f>
        <v>5.4348999999999998</v>
      </c>
      <c r="G9" s="66">
        <f t="shared" si="1"/>
        <v>7</v>
      </c>
      <c r="H9" s="65">
        <f>VLOOKUP($A9,'Return Data'!$B$7:$R$2292,12,0)</f>
        <v>20.6646</v>
      </c>
      <c r="I9" s="66">
        <f t="shared" si="2"/>
        <v>6</v>
      </c>
      <c r="J9" s="65">
        <f>VLOOKUP($A9,'Return Data'!$B$7:$R$2292,13,0)</f>
        <v>20.305399999999999</v>
      </c>
      <c r="K9" s="66">
        <f t="shared" si="3"/>
        <v>7</v>
      </c>
      <c r="L9" s="65">
        <f>VLOOKUP($A9,'Return Data'!$B$7:$R$2292,17,0)</f>
        <v>24.571200000000001</v>
      </c>
      <c r="M9" s="66">
        <f t="shared" si="4"/>
        <v>8</v>
      </c>
      <c r="N9" s="65">
        <f>VLOOKUP($A9,'Return Data'!$B$7:$R$2292,14,0)</f>
        <v>17.45</v>
      </c>
      <c r="O9" s="66">
        <f t="shared" si="5"/>
        <v>10</v>
      </c>
      <c r="P9" s="65">
        <f>VLOOKUP($A9,'Return Data'!$B$7:$R$2292,15,0)</f>
        <v>14.206799999999999</v>
      </c>
      <c r="Q9" s="66">
        <f>RANK(P9,P$8:P$21,0)</f>
        <v>6</v>
      </c>
      <c r="R9" s="65">
        <f>VLOOKUP($A9,'Return Data'!$B$7:$R$2292,16,0)</f>
        <v>16.3187</v>
      </c>
      <c r="S9" s="67">
        <f t="shared" si="6"/>
        <v>7</v>
      </c>
    </row>
    <row r="10" spans="1:19" s="68" customFormat="1" x14ac:dyDescent="0.3">
      <c r="A10" s="63" t="s">
        <v>13</v>
      </c>
      <c r="B10" s="64">
        <f>VLOOKUP($A10,'Return Data'!$B$7:$R$2292,3,0)</f>
        <v>44609</v>
      </c>
      <c r="C10" s="65">
        <f>VLOOKUP($A10,'Return Data'!$B$7:$R$2292,4,0)</f>
        <v>273.5</v>
      </c>
      <c r="D10" s="65">
        <f>VLOOKUP($A10,'Return Data'!$B$7:$R$2292,10,0)</f>
        <v>1.5369999999999999</v>
      </c>
      <c r="E10" s="66">
        <f t="shared" si="0"/>
        <v>1</v>
      </c>
      <c r="F10" s="65">
        <f>VLOOKUP($A10,'Return Data'!$B$7:$R$2292,11,0)</f>
        <v>12.3065</v>
      </c>
      <c r="G10" s="66">
        <f t="shared" si="1"/>
        <v>1</v>
      </c>
      <c r="H10" s="65">
        <f>VLOOKUP($A10,'Return Data'!$B$7:$R$2292,12,0)</f>
        <v>23.7501</v>
      </c>
      <c r="I10" s="66">
        <f t="shared" si="2"/>
        <v>2</v>
      </c>
      <c r="J10" s="65">
        <f>VLOOKUP($A10,'Return Data'!$B$7:$R$2292,13,0)</f>
        <v>30.817399999999999</v>
      </c>
      <c r="K10" s="66">
        <f t="shared" si="3"/>
        <v>2</v>
      </c>
      <c r="L10" s="65">
        <f>VLOOKUP($A10,'Return Data'!$B$7:$R$2292,17,0)</f>
        <v>35.151000000000003</v>
      </c>
      <c r="M10" s="66">
        <f t="shared" si="4"/>
        <v>2</v>
      </c>
      <c r="N10" s="65">
        <f>VLOOKUP($A10,'Return Data'!$B$7:$R$2292,14,0)</f>
        <v>24.3718</v>
      </c>
      <c r="O10" s="66">
        <f t="shared" si="5"/>
        <v>2</v>
      </c>
      <c r="P10" s="65">
        <f>VLOOKUP($A10,'Return Data'!$B$7:$R$2292,15,0)</f>
        <v>15.501300000000001</v>
      </c>
      <c r="Q10" s="66">
        <f>RANK(P10,P$8:P$21,0)</f>
        <v>3</v>
      </c>
      <c r="R10" s="65">
        <f>VLOOKUP($A10,'Return Data'!$B$7:$R$2292,16,0)</f>
        <v>18.496099999999998</v>
      </c>
      <c r="S10" s="67">
        <f t="shared" si="6"/>
        <v>2</v>
      </c>
    </row>
    <row r="11" spans="1:19" s="68" customFormat="1" x14ac:dyDescent="0.3">
      <c r="A11" s="63" t="s">
        <v>14</v>
      </c>
      <c r="B11" s="64">
        <f>VLOOKUP($A11,'Return Data'!$B$7:$R$2292,3,0)</f>
        <v>44609</v>
      </c>
      <c r="C11" s="65">
        <f>VLOOKUP($A11,'Return Data'!$B$7:$R$2292,4,0)</f>
        <v>16.38</v>
      </c>
      <c r="D11" s="65">
        <f>VLOOKUP($A11,'Return Data'!$B$7:$R$2292,10,0)</f>
        <v>-3.8168000000000002</v>
      </c>
      <c r="E11" s="66">
        <f t="shared" si="0"/>
        <v>6</v>
      </c>
      <c r="F11" s="65">
        <f>VLOOKUP($A11,'Return Data'!$B$7:$R$2292,11,0)</f>
        <v>5</v>
      </c>
      <c r="G11" s="66">
        <f t="shared" si="1"/>
        <v>8</v>
      </c>
      <c r="H11" s="65">
        <f>VLOOKUP($A11,'Return Data'!$B$7:$R$2292,12,0)</f>
        <v>16.7498</v>
      </c>
      <c r="I11" s="66">
        <f t="shared" si="2"/>
        <v>12</v>
      </c>
      <c r="J11" s="65">
        <f>VLOOKUP($A11,'Return Data'!$B$7:$R$2292,13,0)</f>
        <v>20.441199999999998</v>
      </c>
      <c r="K11" s="66">
        <f t="shared" si="3"/>
        <v>6</v>
      </c>
      <c r="L11" s="65">
        <f>VLOOKUP($A11,'Return Data'!$B$7:$R$2292,17,0)</f>
        <v>22.552700000000002</v>
      </c>
      <c r="M11" s="66">
        <f t="shared" si="4"/>
        <v>10</v>
      </c>
      <c r="N11" s="65">
        <f>VLOOKUP($A11,'Return Data'!$B$7:$R$2292,14,0)</f>
        <v>17.865600000000001</v>
      </c>
      <c r="O11" s="66">
        <f t="shared" si="5"/>
        <v>8</v>
      </c>
      <c r="P11" s="65"/>
      <c r="Q11" s="66"/>
      <c r="R11" s="65">
        <f>VLOOKUP($A11,'Return Data'!$B$7:$R$2292,16,0)</f>
        <v>15.148</v>
      </c>
      <c r="S11" s="67">
        <f t="shared" si="6"/>
        <v>10</v>
      </c>
    </row>
    <row r="12" spans="1:19" s="68" customFormat="1" x14ac:dyDescent="0.3">
      <c r="A12" s="63" t="s">
        <v>15</v>
      </c>
      <c r="B12" s="64">
        <f>VLOOKUP($A12,'Return Data'!$B$7:$R$2292,3,0)</f>
        <v>44609</v>
      </c>
      <c r="C12" s="65">
        <f>VLOOKUP($A12,'Return Data'!$B$7:$R$2292,4,0)</f>
        <v>96.04</v>
      </c>
      <c r="D12" s="65">
        <f>VLOOKUP($A12,'Return Data'!$B$7:$R$2292,10,0)</f>
        <v>-0.80559999999999998</v>
      </c>
      <c r="E12" s="66">
        <f t="shared" si="0"/>
        <v>2</v>
      </c>
      <c r="F12" s="65">
        <f>VLOOKUP($A12,'Return Data'!$B$7:$R$2292,11,0)</f>
        <v>9.3849999999999998</v>
      </c>
      <c r="G12" s="66">
        <f t="shared" si="1"/>
        <v>3</v>
      </c>
      <c r="H12" s="65">
        <f>VLOOKUP($A12,'Return Data'!$B$7:$R$2292,12,0)</f>
        <v>27.188500000000001</v>
      </c>
      <c r="I12" s="66">
        <f t="shared" si="2"/>
        <v>1</v>
      </c>
      <c r="J12" s="65">
        <f>VLOOKUP($A12,'Return Data'!$B$7:$R$2292,13,0)</f>
        <v>39.107799999999997</v>
      </c>
      <c r="K12" s="66">
        <f t="shared" si="3"/>
        <v>1</v>
      </c>
      <c r="L12" s="65">
        <f>VLOOKUP($A12,'Return Data'!$B$7:$R$2292,17,0)</f>
        <v>35.571399999999997</v>
      </c>
      <c r="M12" s="66">
        <f t="shared" si="4"/>
        <v>1</v>
      </c>
      <c r="N12" s="65">
        <f>VLOOKUP($A12,'Return Data'!$B$7:$R$2292,14,0)</f>
        <v>25.626300000000001</v>
      </c>
      <c r="O12" s="66">
        <f t="shared" si="5"/>
        <v>1</v>
      </c>
      <c r="P12" s="65">
        <f>VLOOKUP($A12,'Return Data'!$B$7:$R$2292,15,0)</f>
        <v>17.7576</v>
      </c>
      <c r="Q12" s="66">
        <f t="shared" ref="Q12:Q19" si="7">RANK(P12,P$8:P$21,0)</f>
        <v>1</v>
      </c>
      <c r="R12" s="65">
        <f>VLOOKUP($A12,'Return Data'!$B$7:$R$2292,16,0)</f>
        <v>17.572299999999998</v>
      </c>
      <c r="S12" s="67">
        <f t="shared" si="6"/>
        <v>4</v>
      </c>
    </row>
    <row r="13" spans="1:19" s="68" customFormat="1" x14ac:dyDescent="0.3">
      <c r="A13" s="63" t="s">
        <v>16</v>
      </c>
      <c r="B13" s="64">
        <f>VLOOKUP($A13,'Return Data'!$B$7:$R$2292,3,0)</f>
        <v>44609</v>
      </c>
      <c r="C13" s="65">
        <f>VLOOKUP($A13,'Return Data'!$B$7:$R$2292,4,0)</f>
        <v>19.202999999999999</v>
      </c>
      <c r="D13" s="65">
        <f>VLOOKUP($A13,'Return Data'!$B$7:$R$2292,10,0)</f>
        <v>-4.6746999999999996</v>
      </c>
      <c r="E13" s="66">
        <f t="shared" si="0"/>
        <v>10</v>
      </c>
      <c r="F13" s="65">
        <f>VLOOKUP($A13,'Return Data'!$B$7:$R$2292,11,0)</f>
        <v>4.7649999999999997</v>
      </c>
      <c r="G13" s="66">
        <f t="shared" si="1"/>
        <v>10</v>
      </c>
      <c r="H13" s="65">
        <f>VLOOKUP($A13,'Return Data'!$B$7:$R$2292,12,0)</f>
        <v>19.6568</v>
      </c>
      <c r="I13" s="66">
        <f t="shared" si="2"/>
        <v>8</v>
      </c>
      <c r="J13" s="65">
        <f>VLOOKUP($A13,'Return Data'!$B$7:$R$2292,13,0)</f>
        <v>18.610299999999999</v>
      </c>
      <c r="K13" s="66">
        <f t="shared" si="3"/>
        <v>10</v>
      </c>
      <c r="L13" s="65">
        <f>VLOOKUP($A13,'Return Data'!$B$7:$R$2292,17,0)</f>
        <v>21.841799999999999</v>
      </c>
      <c r="M13" s="66">
        <f t="shared" si="4"/>
        <v>12</v>
      </c>
      <c r="N13" s="65">
        <f>VLOOKUP($A13,'Return Data'!$B$7:$R$2292,14,0)</f>
        <v>17.581700000000001</v>
      </c>
      <c r="O13" s="66">
        <f t="shared" si="5"/>
        <v>9</v>
      </c>
      <c r="P13" s="65">
        <f>VLOOKUP($A13,'Return Data'!$B$7:$R$2292,15,0)</f>
        <v>9.5932999999999993</v>
      </c>
      <c r="Q13" s="66">
        <f t="shared" si="7"/>
        <v>11</v>
      </c>
      <c r="R13" s="65">
        <f>VLOOKUP($A13,'Return Data'!$B$7:$R$2292,16,0)</f>
        <v>10.6418</v>
      </c>
      <c r="S13" s="67">
        <f t="shared" si="6"/>
        <v>14</v>
      </c>
    </row>
    <row r="14" spans="1:19" s="68" customFormat="1" x14ac:dyDescent="0.3">
      <c r="A14" s="63" t="s">
        <v>17</v>
      </c>
      <c r="B14" s="64">
        <f>VLOOKUP($A14,'Return Data'!$B$7:$R$2292,3,0)</f>
        <v>44609</v>
      </c>
      <c r="C14" s="65">
        <f>VLOOKUP($A14,'Return Data'!$B$7:$R$2292,4,0)</f>
        <v>55.495899999999999</v>
      </c>
      <c r="D14" s="65">
        <f>VLOOKUP($A14,'Return Data'!$B$7:$R$2292,10,0)</f>
        <v>-4.6482999999999999</v>
      </c>
      <c r="E14" s="66">
        <f t="shared" si="0"/>
        <v>9</v>
      </c>
      <c r="F14" s="65">
        <f>VLOOKUP($A14,'Return Data'!$B$7:$R$2292,11,0)</f>
        <v>6.4048999999999996</v>
      </c>
      <c r="G14" s="66">
        <f t="shared" si="1"/>
        <v>4</v>
      </c>
      <c r="H14" s="65">
        <f>VLOOKUP($A14,'Return Data'!$B$7:$R$2292,12,0)</f>
        <v>19.184000000000001</v>
      </c>
      <c r="I14" s="66">
        <f t="shared" si="2"/>
        <v>9</v>
      </c>
      <c r="J14" s="65">
        <f>VLOOKUP($A14,'Return Data'!$B$7:$R$2292,13,0)</f>
        <v>18.8626</v>
      </c>
      <c r="K14" s="66">
        <f t="shared" si="3"/>
        <v>9</v>
      </c>
      <c r="L14" s="65">
        <f>VLOOKUP($A14,'Return Data'!$B$7:$R$2292,17,0)</f>
        <v>22.215900000000001</v>
      </c>
      <c r="M14" s="66">
        <f t="shared" si="4"/>
        <v>11</v>
      </c>
      <c r="N14" s="65">
        <f>VLOOKUP($A14,'Return Data'!$B$7:$R$2292,14,0)</f>
        <v>21.4434</v>
      </c>
      <c r="O14" s="66">
        <f t="shared" si="5"/>
        <v>5</v>
      </c>
      <c r="P14" s="65">
        <f>VLOOKUP($A14,'Return Data'!$B$7:$R$2292,15,0)</f>
        <v>14.8444</v>
      </c>
      <c r="Q14" s="66">
        <f t="shared" si="7"/>
        <v>5</v>
      </c>
      <c r="R14" s="65">
        <f>VLOOKUP($A14,'Return Data'!$B$7:$R$2292,16,0)</f>
        <v>15.841100000000001</v>
      </c>
      <c r="S14" s="67">
        <f t="shared" si="6"/>
        <v>8</v>
      </c>
    </row>
    <row r="15" spans="1:19" s="68" customFormat="1" x14ac:dyDescent="0.3">
      <c r="A15" s="63" t="s">
        <v>18</v>
      </c>
      <c r="B15" s="64">
        <f>VLOOKUP($A15,'Return Data'!$B$7:$R$2292,3,0)</f>
        <v>44609</v>
      </c>
      <c r="C15" s="65">
        <f>VLOOKUP($A15,'Return Data'!$B$7:$R$2292,4,0)</f>
        <v>61.685000000000002</v>
      </c>
      <c r="D15" s="65">
        <f>VLOOKUP($A15,'Return Data'!$B$7:$R$2292,10,0)</f>
        <v>-3.0186000000000002</v>
      </c>
      <c r="E15" s="66">
        <f t="shared" si="0"/>
        <v>3</v>
      </c>
      <c r="F15" s="65">
        <f>VLOOKUP($A15,'Return Data'!$B$7:$R$2292,11,0)</f>
        <v>5.7046000000000001</v>
      </c>
      <c r="G15" s="66">
        <f t="shared" si="1"/>
        <v>5</v>
      </c>
      <c r="H15" s="65">
        <f>VLOOKUP($A15,'Return Data'!$B$7:$R$2292,12,0)</f>
        <v>21.6235</v>
      </c>
      <c r="I15" s="66">
        <f t="shared" si="2"/>
        <v>4</v>
      </c>
      <c r="J15" s="65">
        <f>VLOOKUP($A15,'Return Data'!$B$7:$R$2292,13,0)</f>
        <v>24.1172</v>
      </c>
      <c r="K15" s="66">
        <f t="shared" si="3"/>
        <v>4</v>
      </c>
      <c r="L15" s="65">
        <f>VLOOKUP($A15,'Return Data'!$B$7:$R$2292,17,0)</f>
        <v>25.477699999999999</v>
      </c>
      <c r="M15" s="66">
        <f t="shared" si="4"/>
        <v>7</v>
      </c>
      <c r="N15" s="65">
        <f>VLOOKUP($A15,'Return Data'!$B$7:$R$2292,14,0)</f>
        <v>21.6113</v>
      </c>
      <c r="O15" s="66">
        <f t="shared" si="5"/>
        <v>4</v>
      </c>
      <c r="P15" s="65">
        <f>VLOOKUP($A15,'Return Data'!$B$7:$R$2292,15,0)</f>
        <v>14.185700000000001</v>
      </c>
      <c r="Q15" s="66">
        <f t="shared" si="7"/>
        <v>7</v>
      </c>
      <c r="R15" s="65">
        <f>VLOOKUP($A15,'Return Data'!$B$7:$R$2292,16,0)</f>
        <v>19.329000000000001</v>
      </c>
      <c r="S15" s="67">
        <f t="shared" si="6"/>
        <v>1</v>
      </c>
    </row>
    <row r="16" spans="1:19" s="68" customFormat="1" x14ac:dyDescent="0.3">
      <c r="A16" s="63" t="s">
        <v>19</v>
      </c>
      <c r="B16" s="64">
        <f>VLOOKUP($A16,'Return Data'!$B$7:$R$2292,3,0)</f>
        <v>44609</v>
      </c>
      <c r="C16" s="65">
        <f>VLOOKUP($A16,'Return Data'!$B$7:$R$2292,4,0)</f>
        <v>129.25489999999999</v>
      </c>
      <c r="D16" s="65">
        <f>VLOOKUP($A16,'Return Data'!$B$7:$R$2292,10,0)</f>
        <v>-3.7625999999999999</v>
      </c>
      <c r="E16" s="66">
        <f t="shared" si="0"/>
        <v>5</v>
      </c>
      <c r="F16" s="65">
        <f>VLOOKUP($A16,'Return Data'!$B$7:$R$2292,11,0)</f>
        <v>5.5606</v>
      </c>
      <c r="G16" s="66">
        <f t="shared" si="1"/>
        <v>6</v>
      </c>
      <c r="H16" s="65">
        <f>VLOOKUP($A16,'Return Data'!$B$7:$R$2292,12,0)</f>
        <v>21.473199999999999</v>
      </c>
      <c r="I16" s="66">
        <f t="shared" si="2"/>
        <v>5</v>
      </c>
      <c r="J16" s="65">
        <f>VLOOKUP($A16,'Return Data'!$B$7:$R$2292,13,0)</f>
        <v>23.959399999999999</v>
      </c>
      <c r="K16" s="66">
        <f t="shared" si="3"/>
        <v>5</v>
      </c>
      <c r="L16" s="65">
        <f>VLOOKUP($A16,'Return Data'!$B$7:$R$2292,17,0)</f>
        <v>26.9604</v>
      </c>
      <c r="M16" s="66">
        <f t="shared" si="4"/>
        <v>4</v>
      </c>
      <c r="N16" s="65">
        <f>VLOOKUP($A16,'Return Data'!$B$7:$R$2292,14,0)</f>
        <v>22.934899999999999</v>
      </c>
      <c r="O16" s="66">
        <f t="shared" si="5"/>
        <v>3</v>
      </c>
      <c r="P16" s="65">
        <f>VLOOKUP($A16,'Return Data'!$B$7:$R$2292,15,0)</f>
        <v>16.655899999999999</v>
      </c>
      <c r="Q16" s="66">
        <f t="shared" si="7"/>
        <v>2</v>
      </c>
      <c r="R16" s="65">
        <f>VLOOKUP($A16,'Return Data'!$B$7:$R$2292,16,0)</f>
        <v>15.6213</v>
      </c>
      <c r="S16" s="67">
        <f t="shared" si="6"/>
        <v>9</v>
      </c>
    </row>
    <row r="17" spans="1:21" s="68" customFormat="1" x14ac:dyDescent="0.3">
      <c r="A17" s="63" t="s">
        <v>20</v>
      </c>
      <c r="B17" s="64">
        <f>VLOOKUP($A17,'Return Data'!$B$7:$R$2292,3,0)</f>
        <v>44609</v>
      </c>
      <c r="C17" s="65">
        <f>VLOOKUP($A17,'Return Data'!$B$7:$R$2292,4,0)</f>
        <v>76.099999999999994</v>
      </c>
      <c r="D17" s="65">
        <f>VLOOKUP($A17,'Return Data'!$B$7:$R$2292,10,0)</f>
        <v>-5.4423000000000004</v>
      </c>
      <c r="E17" s="66">
        <f t="shared" si="0"/>
        <v>14</v>
      </c>
      <c r="F17" s="65">
        <f>VLOOKUP($A17,'Return Data'!$B$7:$R$2292,11,0)</f>
        <v>-0.19670000000000001</v>
      </c>
      <c r="G17" s="66">
        <f t="shared" si="1"/>
        <v>14</v>
      </c>
      <c r="H17" s="65">
        <f>VLOOKUP($A17,'Return Data'!$B$7:$R$2292,12,0)</f>
        <v>10.497999999999999</v>
      </c>
      <c r="I17" s="66">
        <f t="shared" si="2"/>
        <v>14</v>
      </c>
      <c r="J17" s="65">
        <f>VLOOKUP($A17,'Return Data'!$B$7:$R$2292,13,0)</f>
        <v>10.4339</v>
      </c>
      <c r="K17" s="66">
        <f t="shared" si="3"/>
        <v>14</v>
      </c>
      <c r="L17" s="65">
        <f>VLOOKUP($A17,'Return Data'!$B$7:$R$2292,17,0)</f>
        <v>20.814599999999999</v>
      </c>
      <c r="M17" s="66">
        <f t="shared" si="4"/>
        <v>13</v>
      </c>
      <c r="N17" s="65">
        <f>VLOOKUP($A17,'Return Data'!$B$7:$R$2292,14,0)</f>
        <v>13.538500000000001</v>
      </c>
      <c r="O17" s="66">
        <f t="shared" si="5"/>
        <v>13</v>
      </c>
      <c r="P17" s="65">
        <f>VLOOKUP($A17,'Return Data'!$B$7:$R$2292,15,0)</f>
        <v>9.9719999999999995</v>
      </c>
      <c r="Q17" s="66">
        <f t="shared" si="7"/>
        <v>10</v>
      </c>
      <c r="R17" s="65">
        <f>VLOOKUP($A17,'Return Data'!$B$7:$R$2292,16,0)</f>
        <v>13.5732</v>
      </c>
      <c r="S17" s="67">
        <f t="shared" si="6"/>
        <v>13</v>
      </c>
    </row>
    <row r="18" spans="1:21" s="68" customFormat="1" x14ac:dyDescent="0.3">
      <c r="A18" s="63" t="s">
        <v>21</v>
      </c>
      <c r="B18" s="64">
        <f>VLOOKUP($A18,'Return Data'!$B$7:$R$2292,3,0)</f>
        <v>44609</v>
      </c>
      <c r="C18" s="65">
        <f>VLOOKUP($A18,'Return Data'!$B$7:$R$2292,4,0)</f>
        <v>209.708</v>
      </c>
      <c r="D18" s="65">
        <f>VLOOKUP($A18,'Return Data'!$B$7:$R$2292,10,0)</f>
        <v>-4.8978000000000002</v>
      </c>
      <c r="E18" s="66">
        <f t="shared" si="0"/>
        <v>12</v>
      </c>
      <c r="F18" s="65">
        <f>VLOOKUP($A18,'Return Data'!$B$7:$R$2292,11,0)</f>
        <v>3.9527000000000001</v>
      </c>
      <c r="G18" s="66">
        <f t="shared" si="1"/>
        <v>11</v>
      </c>
      <c r="H18" s="65">
        <f>VLOOKUP($A18,'Return Data'!$B$7:$R$2292,12,0)</f>
        <v>17.017399999999999</v>
      </c>
      <c r="I18" s="66">
        <f t="shared" si="2"/>
        <v>11</v>
      </c>
      <c r="J18" s="65">
        <f>VLOOKUP($A18,'Return Data'!$B$7:$R$2292,13,0)</f>
        <v>15.0045</v>
      </c>
      <c r="K18" s="66">
        <f t="shared" si="3"/>
        <v>13</v>
      </c>
      <c r="L18" s="65">
        <f>VLOOKUP($A18,'Return Data'!$B$7:$R$2292,17,0)</f>
        <v>20.101600000000001</v>
      </c>
      <c r="M18" s="66">
        <f t="shared" si="4"/>
        <v>14</v>
      </c>
      <c r="N18" s="65">
        <f>VLOOKUP($A18,'Return Data'!$B$7:$R$2292,14,0)</f>
        <v>17.317900000000002</v>
      </c>
      <c r="O18" s="66">
        <f t="shared" si="5"/>
        <v>11</v>
      </c>
      <c r="P18" s="65">
        <f>VLOOKUP($A18,'Return Data'!$B$7:$R$2292,15,0)</f>
        <v>12.9331</v>
      </c>
      <c r="Q18" s="66">
        <f t="shared" si="7"/>
        <v>9</v>
      </c>
      <c r="R18" s="65">
        <f>VLOOKUP($A18,'Return Data'!$B$7:$R$2292,16,0)</f>
        <v>16.809000000000001</v>
      </c>
      <c r="S18" s="67">
        <f t="shared" si="6"/>
        <v>6</v>
      </c>
    </row>
    <row r="19" spans="1:21" s="68" customFormat="1" x14ac:dyDescent="0.3">
      <c r="A19" s="63" t="s">
        <v>24</v>
      </c>
      <c r="B19" s="64">
        <f>VLOOKUP($A19,'Return Data'!$B$7:$R$2292,3,0)</f>
        <v>44609</v>
      </c>
      <c r="C19" s="65">
        <f>VLOOKUP($A19,'Return Data'!$B$7:$R$2292,4,0)</f>
        <v>429.82960000000003</v>
      </c>
      <c r="D19" s="65">
        <f>VLOOKUP($A19,'Return Data'!$B$7:$R$2292,10,0)</f>
        <v>-3.5809000000000002</v>
      </c>
      <c r="E19" s="66">
        <f t="shared" si="0"/>
        <v>4</v>
      </c>
      <c r="F19" s="65">
        <f>VLOOKUP($A19,'Return Data'!$B$7:$R$2292,11,0)</f>
        <v>9.6714000000000002</v>
      </c>
      <c r="G19" s="66">
        <f t="shared" si="1"/>
        <v>2</v>
      </c>
      <c r="H19" s="65">
        <f>VLOOKUP($A19,'Return Data'!$B$7:$R$2292,12,0)</f>
        <v>23.576799999999999</v>
      </c>
      <c r="I19" s="66">
        <f t="shared" si="2"/>
        <v>3</v>
      </c>
      <c r="J19" s="65">
        <f>VLOOKUP($A19,'Return Data'!$B$7:$R$2292,13,0)</f>
        <v>24.133199999999999</v>
      </c>
      <c r="K19" s="66">
        <f t="shared" si="3"/>
        <v>3</v>
      </c>
      <c r="L19" s="65">
        <f>VLOOKUP($A19,'Return Data'!$B$7:$R$2292,17,0)</f>
        <v>31.440899999999999</v>
      </c>
      <c r="M19" s="66">
        <f t="shared" si="4"/>
        <v>3</v>
      </c>
      <c r="N19" s="65">
        <f>VLOOKUP($A19,'Return Data'!$B$7:$R$2292,14,0)</f>
        <v>20.856999999999999</v>
      </c>
      <c r="O19" s="66">
        <f t="shared" si="5"/>
        <v>7</v>
      </c>
      <c r="P19" s="65">
        <f>VLOOKUP($A19,'Return Data'!$B$7:$R$2292,15,0)</f>
        <v>13.729799999999999</v>
      </c>
      <c r="Q19" s="66">
        <f t="shared" si="7"/>
        <v>8</v>
      </c>
      <c r="R19" s="65">
        <f>VLOOKUP($A19,'Return Data'!$B$7:$R$2292,16,0)</f>
        <v>14.3856</v>
      </c>
      <c r="S19" s="67">
        <f t="shared" si="6"/>
        <v>11</v>
      </c>
    </row>
    <row r="20" spans="1:21" s="68" customFormat="1" x14ac:dyDescent="0.3">
      <c r="A20" s="63" t="s">
        <v>25</v>
      </c>
      <c r="B20" s="64">
        <f>VLOOKUP($A20,'Return Data'!$B$7:$R$2292,3,0)</f>
        <v>44609</v>
      </c>
      <c r="C20" s="65">
        <f>VLOOKUP($A20,'Return Data'!$B$7:$R$2292,4,0)</f>
        <v>16.940000000000001</v>
      </c>
      <c r="D20" s="65">
        <f>VLOOKUP($A20,'Return Data'!$B$7:$R$2292,10,0)</f>
        <v>-4.8849</v>
      </c>
      <c r="E20" s="66">
        <f t="shared" si="0"/>
        <v>11</v>
      </c>
      <c r="F20" s="65">
        <f>VLOOKUP($A20,'Return Data'!$B$7:$R$2292,11,0)</f>
        <v>4.8916000000000004</v>
      </c>
      <c r="G20" s="66">
        <f t="shared" si="1"/>
        <v>9</v>
      </c>
      <c r="H20" s="65">
        <f>VLOOKUP($A20,'Return Data'!$B$7:$R$2292,12,0)</f>
        <v>20.1418</v>
      </c>
      <c r="I20" s="66">
        <f t="shared" si="2"/>
        <v>7</v>
      </c>
      <c r="J20" s="65">
        <f>VLOOKUP($A20,'Return Data'!$B$7:$R$2292,13,0)</f>
        <v>17.884499999999999</v>
      </c>
      <c r="K20" s="66">
        <f t="shared" si="3"/>
        <v>11</v>
      </c>
      <c r="L20" s="65">
        <f>VLOOKUP($A20,'Return Data'!$B$7:$R$2292,17,0)</f>
        <v>25.4924</v>
      </c>
      <c r="M20" s="66">
        <f t="shared" si="4"/>
        <v>6</v>
      </c>
      <c r="N20" s="65"/>
      <c r="O20" s="66"/>
      <c r="P20" s="65"/>
      <c r="Q20" s="66"/>
      <c r="R20" s="65">
        <f>VLOOKUP($A20,'Return Data'!$B$7:$R$2292,16,0)</f>
        <v>17.872699999999998</v>
      </c>
      <c r="S20" s="67">
        <f t="shared" si="6"/>
        <v>3</v>
      </c>
    </row>
    <row r="21" spans="1:21" s="68" customFormat="1" x14ac:dyDescent="0.3">
      <c r="A21" s="63" t="s">
        <v>26</v>
      </c>
      <c r="B21" s="64">
        <f>VLOOKUP($A21,'Return Data'!$B$7:$R$2292,3,0)</f>
        <v>44609</v>
      </c>
      <c r="C21" s="65">
        <f>VLOOKUP($A21,'Return Data'!$B$7:$R$2292,4,0)</f>
        <v>105.57389999999999</v>
      </c>
      <c r="D21" s="65">
        <f>VLOOKUP($A21,'Return Data'!$B$7:$R$2292,10,0)</f>
        <v>-4.1696999999999997</v>
      </c>
      <c r="E21" s="66">
        <f t="shared" si="0"/>
        <v>8</v>
      </c>
      <c r="F21" s="65">
        <f>VLOOKUP($A21,'Return Data'!$B$7:$R$2292,11,0)</f>
        <v>2.7938000000000001</v>
      </c>
      <c r="G21" s="66">
        <f t="shared" si="1"/>
        <v>12</v>
      </c>
      <c r="H21" s="65">
        <f>VLOOKUP($A21,'Return Data'!$B$7:$R$2292,12,0)</f>
        <v>17.282699999999998</v>
      </c>
      <c r="I21" s="66">
        <f t="shared" si="2"/>
        <v>10</v>
      </c>
      <c r="J21" s="65">
        <f>VLOOKUP($A21,'Return Data'!$B$7:$R$2292,13,0)</f>
        <v>17.404900000000001</v>
      </c>
      <c r="K21" s="66">
        <f t="shared" si="3"/>
        <v>12</v>
      </c>
      <c r="L21" s="65">
        <f>VLOOKUP($A21,'Return Data'!$B$7:$R$2292,17,0)</f>
        <v>23.040199999999999</v>
      </c>
      <c r="M21" s="66">
        <f t="shared" si="4"/>
        <v>9</v>
      </c>
      <c r="N21" s="65">
        <f>VLOOKUP($A21,'Return Data'!$B$7:$R$2292,14,0)</f>
        <v>21.2759</v>
      </c>
      <c r="O21" s="66">
        <f>RANK(N21,N$8:N$21,0)</f>
        <v>6</v>
      </c>
      <c r="P21" s="65">
        <f>VLOOKUP($A21,'Return Data'!$B$7:$R$2292,15,0)</f>
        <v>15.3392</v>
      </c>
      <c r="Q21" s="66">
        <f>RANK(P21,P$8:P$21,0)</f>
        <v>4</v>
      </c>
      <c r="R21" s="65">
        <f>VLOOKUP($A21,'Return Data'!$B$7:$R$2292,16,0)</f>
        <v>13.8248</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-3.6633714285714292</v>
      </c>
      <c r="E23" s="74"/>
      <c r="F23" s="75">
        <f>AVERAGE(F8:F21)</f>
        <v>5.550821428571429</v>
      </c>
      <c r="G23" s="74"/>
      <c r="H23" s="75">
        <f>AVERAGE(H8:H21)</f>
        <v>19.252278571428569</v>
      </c>
      <c r="I23" s="74"/>
      <c r="J23" s="75">
        <f>AVERAGE(J8:J21)</f>
        <v>21.448428571428568</v>
      </c>
      <c r="K23" s="74"/>
      <c r="L23" s="75">
        <f>AVERAGE(L8:L21)</f>
        <v>25.768742857142854</v>
      </c>
      <c r="M23" s="74"/>
      <c r="N23" s="75">
        <f>AVERAGE(N8:N21)</f>
        <v>19.880230769230767</v>
      </c>
      <c r="O23" s="74"/>
      <c r="P23" s="75">
        <f>AVERAGE(P8:P21)</f>
        <v>13.630883333333335</v>
      </c>
      <c r="Q23" s="74"/>
      <c r="R23" s="75">
        <f>AVERAGE(R8:R21)</f>
        <v>15.88837142857143</v>
      </c>
      <c r="S23" s="76"/>
    </row>
    <row r="24" spans="1:21" s="68" customFormat="1" x14ac:dyDescent="0.3">
      <c r="A24" s="73" t="s">
        <v>28</v>
      </c>
      <c r="B24" s="74"/>
      <c r="C24" s="74"/>
      <c r="D24" s="75">
        <f>MIN(D8:D21)</f>
        <v>-5.4423000000000004</v>
      </c>
      <c r="E24" s="74"/>
      <c r="F24" s="75">
        <f>MIN(F8:F21)</f>
        <v>-0.19670000000000001</v>
      </c>
      <c r="G24" s="74"/>
      <c r="H24" s="75">
        <f>MIN(H8:H21)</f>
        <v>10.497999999999999</v>
      </c>
      <c r="I24" s="74"/>
      <c r="J24" s="75">
        <f>MIN(J8:J21)</f>
        <v>10.4339</v>
      </c>
      <c r="K24" s="74"/>
      <c r="L24" s="75">
        <f>MIN(L8:L21)</f>
        <v>20.101600000000001</v>
      </c>
      <c r="M24" s="74"/>
      <c r="N24" s="75">
        <f>MIN(N8:N21)</f>
        <v>13.538500000000001</v>
      </c>
      <c r="O24" s="74"/>
      <c r="P24" s="75">
        <f>MIN(P8:P21)</f>
        <v>8.8514999999999997</v>
      </c>
      <c r="Q24" s="74"/>
      <c r="R24" s="75">
        <f>MIN(R8:R21)</f>
        <v>10.6418</v>
      </c>
      <c r="S24" s="76"/>
    </row>
    <row r="25" spans="1:21" s="68" customFormat="1" ht="15" thickBot="1" x14ac:dyDescent="0.35">
      <c r="A25" s="77" t="s">
        <v>29</v>
      </c>
      <c r="B25" s="78"/>
      <c r="C25" s="78"/>
      <c r="D25" s="79">
        <f>MAX(D8:D21)</f>
        <v>1.5369999999999999</v>
      </c>
      <c r="E25" s="78"/>
      <c r="F25" s="79">
        <f>MAX(F8:F21)</f>
        <v>12.3065</v>
      </c>
      <c r="G25" s="78"/>
      <c r="H25" s="79">
        <f>MAX(H8:H21)</f>
        <v>27.188500000000001</v>
      </c>
      <c r="I25" s="78"/>
      <c r="J25" s="79">
        <f>MAX(J8:J21)</f>
        <v>39.107799999999997</v>
      </c>
      <c r="K25" s="78"/>
      <c r="L25" s="79">
        <f>MAX(L8:L21)</f>
        <v>35.571399999999997</v>
      </c>
      <c r="M25" s="78"/>
      <c r="N25" s="79">
        <f>MAX(N8:N21)</f>
        <v>25.626300000000001</v>
      </c>
      <c r="O25" s="78"/>
      <c r="P25" s="79">
        <f>MAX(P8:P21)</f>
        <v>17.7576</v>
      </c>
      <c r="Q25" s="78"/>
      <c r="R25" s="79">
        <f>MAX(R8:R21)</f>
        <v>19.329000000000001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754</v>
      </c>
      <c r="B8" s="64">
        <f>VLOOKUP($A8,'Return Data'!$B$7:$R$2292,3,0)</f>
        <v>44609</v>
      </c>
      <c r="C8" s="65">
        <f>VLOOKUP($A8,'Return Data'!$B$7:$R$2292,4,0)</f>
        <v>264.07</v>
      </c>
      <c r="D8" s="65">
        <f>VLOOKUP($A8,'Return Data'!$B$7:$R$2292,10,0)</f>
        <v>-4.9698000000000002</v>
      </c>
      <c r="E8" s="66">
        <f t="shared" ref="E8:E14" si="0">RANK(D8,D$8:D$14,0)</f>
        <v>6</v>
      </c>
      <c r="F8" s="65">
        <f>VLOOKUP($A8,'Return Data'!$B$7:$R$2292,11,0)</f>
        <v>2.1034000000000002</v>
      </c>
      <c r="G8" s="66">
        <f t="shared" ref="G8:G14" si="1">RANK(F8,F$8:F$14,0)</f>
        <v>5</v>
      </c>
      <c r="H8" s="65">
        <f>VLOOKUP($A8,'Return Data'!$B$7:$R$2292,12,0)</f>
        <v>16.7212</v>
      </c>
      <c r="I8" s="66">
        <f t="shared" ref="I8:I14" si="2">RANK(H8,H$8:H$14,0)</f>
        <v>7</v>
      </c>
      <c r="J8" s="65">
        <f>VLOOKUP($A8,'Return Data'!$B$7:$R$2292,13,0)</f>
        <v>29.5032</v>
      </c>
      <c r="K8" s="66">
        <f t="shared" ref="K8:K14" si="3">RANK(J8,J$8:J$14,0)</f>
        <v>4</v>
      </c>
      <c r="L8" s="65">
        <f>VLOOKUP($A8,'Return Data'!$B$7:$R$2292,17,0)</f>
        <v>23.866900000000001</v>
      </c>
      <c r="M8" s="66">
        <f>RANK(L8,L$8:L$14,0)</f>
        <v>6</v>
      </c>
      <c r="N8" s="65">
        <f>VLOOKUP($A8,'Return Data'!$B$7:$R$2292,14,0)</f>
        <v>19.268999999999998</v>
      </c>
      <c r="O8" s="66">
        <f>RANK(N8,N$8:N$14,0)</f>
        <v>6</v>
      </c>
      <c r="P8" s="65">
        <f>VLOOKUP($A8,'Return Data'!$B$7:$R$2292,15,0)</f>
        <v>10.596299999999999</v>
      </c>
      <c r="Q8" s="66">
        <f>RANK(P8,P$8:P$14,0)</f>
        <v>5</v>
      </c>
      <c r="R8" s="65">
        <f>VLOOKUP($A8,'Return Data'!$B$7:$R$2292,16,0)</f>
        <v>11.782299999999999</v>
      </c>
      <c r="S8" s="67">
        <f t="shared" ref="S8:S14" si="4">RANK(R8,R$8:R$14,0)</f>
        <v>7</v>
      </c>
    </row>
    <row r="9" spans="1:20" x14ac:dyDescent="0.3">
      <c r="A9" s="63" t="s">
        <v>1817</v>
      </c>
      <c r="B9" s="64">
        <f>VLOOKUP($A9,'Return Data'!$B$7:$R$2292,3,0)</f>
        <v>44609</v>
      </c>
      <c r="C9" s="65">
        <f>VLOOKUP($A9,'Return Data'!$B$7:$R$2292,4,0)</f>
        <v>14.361000000000001</v>
      </c>
      <c r="D9" s="65">
        <f>VLOOKUP($A9,'Return Data'!$B$7:$R$2292,10,0)</f>
        <v>-2.3260999999999998</v>
      </c>
      <c r="E9" s="66">
        <f t="shared" si="0"/>
        <v>3</v>
      </c>
      <c r="F9" s="65">
        <f>VLOOKUP($A9,'Return Data'!$B$7:$R$2292,11,0)</f>
        <v>8.6226000000000003</v>
      </c>
      <c r="G9" s="66">
        <f t="shared" si="1"/>
        <v>3</v>
      </c>
      <c r="H9" s="65">
        <f>VLOOKUP($A9,'Return Data'!$B$7:$R$2292,12,0)</f>
        <v>25.390699999999999</v>
      </c>
      <c r="I9" s="66">
        <f t="shared" si="2"/>
        <v>2</v>
      </c>
      <c r="J9" s="65">
        <f>VLOOKUP($A9,'Return Data'!$B$7:$R$2292,13,0)</f>
        <v>32.0916</v>
      </c>
      <c r="K9" s="66">
        <f t="shared" si="3"/>
        <v>3</v>
      </c>
      <c r="L9" s="65"/>
      <c r="M9" s="66"/>
      <c r="N9" s="65"/>
      <c r="O9" s="66"/>
      <c r="P9" s="65"/>
      <c r="Q9" s="66"/>
      <c r="R9" s="65">
        <f>VLOOKUP($A9,'Return Data'!$B$7:$R$2292,16,0)</f>
        <v>36.356900000000003</v>
      </c>
      <c r="S9" s="67">
        <f t="shared" si="4"/>
        <v>1</v>
      </c>
    </row>
    <row r="10" spans="1:20" x14ac:dyDescent="0.3">
      <c r="A10" s="63" t="s">
        <v>756</v>
      </c>
      <c r="B10" s="64">
        <f>VLOOKUP($A10,'Return Data'!$B$7:$R$2292,3,0)</f>
        <v>44609</v>
      </c>
      <c r="C10" s="65">
        <f>VLOOKUP($A10,'Return Data'!$B$7:$R$2292,4,0)</f>
        <v>28.73</v>
      </c>
      <c r="D10" s="65">
        <f>VLOOKUP($A10,'Return Data'!$B$7:$R$2292,10,0)</f>
        <v>0.45450000000000002</v>
      </c>
      <c r="E10" s="66">
        <f t="shared" si="0"/>
        <v>1</v>
      </c>
      <c r="F10" s="65">
        <f>VLOOKUP($A10,'Return Data'!$B$7:$R$2292,11,0)</f>
        <v>11.270300000000001</v>
      </c>
      <c r="G10" s="66">
        <f t="shared" si="1"/>
        <v>1</v>
      </c>
      <c r="H10" s="65">
        <f>VLOOKUP($A10,'Return Data'!$B$7:$R$2292,12,0)</f>
        <v>29.356100000000001</v>
      </c>
      <c r="I10" s="66">
        <f t="shared" si="2"/>
        <v>1</v>
      </c>
      <c r="J10" s="65">
        <f>VLOOKUP($A10,'Return Data'!$B$7:$R$2292,13,0)</f>
        <v>40.488999999999997</v>
      </c>
      <c r="K10" s="66">
        <f t="shared" si="3"/>
        <v>1</v>
      </c>
      <c r="L10" s="65">
        <f>VLOOKUP($A10,'Return Data'!$B$7:$R$2292,17,0)</f>
        <v>33.947299999999998</v>
      </c>
      <c r="M10" s="66">
        <f>RANK(L10,L$8:L$14,0)</f>
        <v>2</v>
      </c>
      <c r="N10" s="65">
        <f>VLOOKUP($A10,'Return Data'!$B$7:$R$2292,14,0)</f>
        <v>22.247399999999999</v>
      </c>
      <c r="O10" s="66">
        <f>RANK(N10,N$8:N$14,0)</f>
        <v>2</v>
      </c>
      <c r="P10" s="65">
        <f>VLOOKUP($A10,'Return Data'!$B$7:$R$2292,15,0)</f>
        <v>13.9941</v>
      </c>
      <c r="Q10" s="66">
        <f>RANK(P10,P$8:P$14,0)</f>
        <v>4</v>
      </c>
      <c r="R10" s="65">
        <f>VLOOKUP($A10,'Return Data'!$B$7:$R$2292,16,0)</f>
        <v>14.5593</v>
      </c>
      <c r="S10" s="67">
        <f t="shared" si="4"/>
        <v>4</v>
      </c>
    </row>
    <row r="11" spans="1:20" x14ac:dyDescent="0.3">
      <c r="A11" s="63" t="s">
        <v>757</v>
      </c>
      <c r="B11" s="64">
        <f>VLOOKUP($A11,'Return Data'!$B$7:$R$2292,3,0)</f>
        <v>44609</v>
      </c>
      <c r="C11" s="65">
        <f>VLOOKUP($A11,'Return Data'!$B$7:$R$2292,4,0)</f>
        <v>17.68</v>
      </c>
      <c r="D11" s="65">
        <f>VLOOKUP($A11,'Return Data'!$B$7:$R$2292,10,0)</f>
        <v>-4.4840999999999998</v>
      </c>
      <c r="E11" s="66">
        <f t="shared" si="0"/>
        <v>5</v>
      </c>
      <c r="F11" s="65">
        <f>VLOOKUP($A11,'Return Data'!$B$7:$R$2292,11,0)</f>
        <v>5.8682999999999996</v>
      </c>
      <c r="G11" s="66">
        <f t="shared" si="1"/>
        <v>4</v>
      </c>
      <c r="H11" s="65">
        <f>VLOOKUP($A11,'Return Data'!$B$7:$R$2292,12,0)</f>
        <v>18.737400000000001</v>
      </c>
      <c r="I11" s="66">
        <f t="shared" si="2"/>
        <v>4</v>
      </c>
      <c r="J11" s="65">
        <f>VLOOKUP($A11,'Return Data'!$B$7:$R$2292,13,0)</f>
        <v>20.765000000000001</v>
      </c>
      <c r="K11" s="66">
        <f t="shared" si="3"/>
        <v>6</v>
      </c>
      <c r="L11" s="65">
        <f>VLOOKUP($A11,'Return Data'!$B$7:$R$2292,17,0)</f>
        <v>24.009</v>
      </c>
      <c r="M11" s="66">
        <f>RANK(L11,L$8:L$14,0)</f>
        <v>4</v>
      </c>
      <c r="N11" s="65">
        <f>VLOOKUP($A11,'Return Data'!$B$7:$R$2292,14,0)</f>
        <v>20.496700000000001</v>
      </c>
      <c r="O11" s="66">
        <f>RANK(N11,N$8:N$14,0)</f>
        <v>3</v>
      </c>
      <c r="P11" s="65"/>
      <c r="Q11" s="66"/>
      <c r="R11" s="65">
        <f>VLOOKUP($A11,'Return Data'!$B$7:$R$2292,16,0)</f>
        <v>19.750299999999999</v>
      </c>
      <c r="S11" s="67">
        <f t="shared" si="4"/>
        <v>2</v>
      </c>
    </row>
    <row r="12" spans="1:20" x14ac:dyDescent="0.3">
      <c r="A12" s="63" t="s">
        <v>2000</v>
      </c>
      <c r="B12" s="64">
        <f>VLOOKUP($A12,'Return Data'!$B$7:$R$2292,3,0)</f>
        <v>44609</v>
      </c>
      <c r="C12" s="65">
        <f>VLOOKUP($A12,'Return Data'!$B$7:$R$2292,4,0)</f>
        <v>88.824799999999996</v>
      </c>
      <c r="D12" s="65">
        <f>VLOOKUP($A12,'Return Data'!$B$7:$R$2292,10,0)</f>
        <v>-2.7111000000000001</v>
      </c>
      <c r="E12" s="66">
        <f t="shared" si="0"/>
        <v>4</v>
      </c>
      <c r="F12" s="65">
        <f>VLOOKUP($A12,'Return Data'!$B$7:$R$2292,11,0)</f>
        <v>1.7699</v>
      </c>
      <c r="G12" s="66">
        <f t="shared" si="1"/>
        <v>6</v>
      </c>
      <c r="H12" s="65">
        <f>VLOOKUP($A12,'Return Data'!$B$7:$R$2292,12,0)</f>
        <v>16.751799999999999</v>
      </c>
      <c r="I12" s="66">
        <f t="shared" si="2"/>
        <v>6</v>
      </c>
      <c r="J12" s="65">
        <f>VLOOKUP($A12,'Return Data'!$B$7:$R$2292,13,0)</f>
        <v>20.7515</v>
      </c>
      <c r="K12" s="66">
        <f t="shared" si="3"/>
        <v>7</v>
      </c>
      <c r="L12" s="65">
        <f>VLOOKUP($A12,'Return Data'!$B$7:$R$2292,17,0)</f>
        <v>23.9726</v>
      </c>
      <c r="M12" s="66">
        <f>RANK(L12,L$8:L$14,0)</f>
        <v>5</v>
      </c>
      <c r="N12" s="65">
        <f>VLOOKUP($A12,'Return Data'!$B$7:$R$2292,14,0)</f>
        <v>19.973800000000001</v>
      </c>
      <c r="O12" s="66">
        <f>RANK(N12,N$8:N$14,0)</f>
        <v>4</v>
      </c>
      <c r="P12" s="65">
        <f>VLOOKUP($A12,'Return Data'!$B$7:$R$2292,15,0)</f>
        <v>16.328299999999999</v>
      </c>
      <c r="Q12" s="66">
        <f>RANK(P12,P$8:P$14,0)</f>
        <v>2</v>
      </c>
      <c r="R12" s="65">
        <f>VLOOKUP($A12,'Return Data'!$B$7:$R$2292,16,0)</f>
        <v>14.177199999999999</v>
      </c>
      <c r="S12" s="67">
        <f t="shared" si="4"/>
        <v>5</v>
      </c>
    </row>
    <row r="13" spans="1:20" x14ac:dyDescent="0.3">
      <c r="A13" s="63" t="s">
        <v>760</v>
      </c>
      <c r="B13" s="64">
        <f>VLOOKUP($A13,'Return Data'!$B$7:$R$2292,3,0)</f>
        <v>44609</v>
      </c>
      <c r="C13" s="65">
        <f>VLOOKUP($A13,'Return Data'!$B$7:$R$2292,4,0)</f>
        <v>87.200100000000006</v>
      </c>
      <c r="D13" s="65">
        <f>VLOOKUP($A13,'Return Data'!$B$7:$R$2292,10,0)</f>
        <v>-1.2521</v>
      </c>
      <c r="E13" s="66">
        <f t="shared" si="0"/>
        <v>2</v>
      </c>
      <c r="F13" s="65">
        <f>VLOOKUP($A13,'Return Data'!$B$7:$R$2292,11,0)</f>
        <v>8.99</v>
      </c>
      <c r="G13" s="66">
        <f t="shared" si="1"/>
        <v>2</v>
      </c>
      <c r="H13" s="65">
        <f>VLOOKUP($A13,'Return Data'!$B$7:$R$2292,12,0)</f>
        <v>24.133400000000002</v>
      </c>
      <c r="I13" s="66">
        <f t="shared" si="2"/>
        <v>3</v>
      </c>
      <c r="J13" s="65">
        <f>VLOOKUP($A13,'Return Data'!$B$7:$R$2292,13,0)</f>
        <v>32.1023</v>
      </c>
      <c r="K13" s="66">
        <f t="shared" si="3"/>
        <v>2</v>
      </c>
      <c r="L13" s="65">
        <f>VLOOKUP($A13,'Return Data'!$B$7:$R$2292,17,0)</f>
        <v>34.160400000000003</v>
      </c>
      <c r="M13" s="66">
        <f>RANK(L13,L$8:L$14,0)</f>
        <v>1</v>
      </c>
      <c r="N13" s="65">
        <f>VLOOKUP($A13,'Return Data'!$B$7:$R$2292,14,0)</f>
        <v>24.2836</v>
      </c>
      <c r="O13" s="66">
        <f>RANK(N13,N$8:N$14,0)</f>
        <v>1</v>
      </c>
      <c r="P13" s="65">
        <f>VLOOKUP($A13,'Return Data'!$B$7:$R$2292,15,0)</f>
        <v>16.998899999999999</v>
      </c>
      <c r="Q13" s="66">
        <f>RANK(P13,P$8:P$14,0)</f>
        <v>1</v>
      </c>
      <c r="R13" s="65">
        <f>VLOOKUP($A13,'Return Data'!$B$7:$R$2292,16,0)</f>
        <v>15.5039</v>
      </c>
      <c r="S13" s="67">
        <f t="shared" si="4"/>
        <v>3</v>
      </c>
    </row>
    <row r="14" spans="1:20" x14ac:dyDescent="0.3">
      <c r="A14" s="63" t="s">
        <v>761</v>
      </c>
      <c r="B14" s="64">
        <f>VLOOKUP($A14,'Return Data'!$B$7:$R$2292,3,0)</f>
        <v>44609</v>
      </c>
      <c r="C14" s="65">
        <f>VLOOKUP($A14,'Return Data'!$B$7:$R$2292,4,0)</f>
        <v>109.1377</v>
      </c>
      <c r="D14" s="65">
        <f>VLOOKUP($A14,'Return Data'!$B$7:$R$2292,10,0)</f>
        <v>-6.8898999999999999</v>
      </c>
      <c r="E14" s="66">
        <f t="shared" si="0"/>
        <v>7</v>
      </c>
      <c r="F14" s="65">
        <f>VLOOKUP($A14,'Return Data'!$B$7:$R$2292,11,0)</f>
        <v>0.26129999999999998</v>
      </c>
      <c r="G14" s="66">
        <f t="shared" si="1"/>
        <v>7</v>
      </c>
      <c r="H14" s="65">
        <f>VLOOKUP($A14,'Return Data'!$B$7:$R$2292,12,0)</f>
        <v>17.275300000000001</v>
      </c>
      <c r="I14" s="66">
        <f t="shared" si="2"/>
        <v>5</v>
      </c>
      <c r="J14" s="65">
        <f>VLOOKUP($A14,'Return Data'!$B$7:$R$2292,13,0)</f>
        <v>26.647200000000002</v>
      </c>
      <c r="K14" s="66">
        <f t="shared" si="3"/>
        <v>5</v>
      </c>
      <c r="L14" s="65">
        <f>VLOOKUP($A14,'Return Data'!$B$7:$R$2292,17,0)</f>
        <v>25.515999999999998</v>
      </c>
      <c r="M14" s="66">
        <f>RANK(L14,L$8:L$14,0)</f>
        <v>3</v>
      </c>
      <c r="N14" s="65">
        <f>VLOOKUP($A14,'Return Data'!$B$7:$R$2292,14,0)</f>
        <v>19.380199999999999</v>
      </c>
      <c r="O14" s="66">
        <f>RANK(N14,N$8:N$14,0)</f>
        <v>5</v>
      </c>
      <c r="P14" s="65">
        <f>VLOOKUP($A14,'Return Data'!$B$7:$R$2292,15,0)</f>
        <v>14.8605</v>
      </c>
      <c r="Q14" s="66">
        <f>RANK(P14,P$8:P$14,0)</f>
        <v>3</v>
      </c>
      <c r="R14" s="65">
        <f>VLOOKUP($A14,'Return Data'!$B$7:$R$2292,16,0)</f>
        <v>13.3299</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-3.1683714285714286</v>
      </c>
      <c r="E16" s="74"/>
      <c r="F16" s="75">
        <f>AVERAGE(F8:F14)</f>
        <v>5.5551142857142866</v>
      </c>
      <c r="G16" s="74"/>
      <c r="H16" s="75">
        <f>AVERAGE(H8:H14)</f>
        <v>21.195128571428572</v>
      </c>
      <c r="I16" s="74"/>
      <c r="J16" s="75">
        <f>AVERAGE(J8:J14)</f>
        <v>28.90711428571429</v>
      </c>
      <c r="K16" s="74"/>
      <c r="L16" s="75">
        <f>AVERAGE(L8:L14)</f>
        <v>27.578699999999998</v>
      </c>
      <c r="M16" s="74"/>
      <c r="N16" s="75">
        <f>AVERAGE(N8:N14)</f>
        <v>20.941783333333333</v>
      </c>
      <c r="O16" s="74"/>
      <c r="P16" s="75">
        <f>AVERAGE(P8:P14)</f>
        <v>14.555619999999999</v>
      </c>
      <c r="Q16" s="74"/>
      <c r="R16" s="75">
        <f>AVERAGE(R8:R14)</f>
        <v>17.922828571428571</v>
      </c>
      <c r="S16" s="76"/>
    </row>
    <row r="17" spans="1:19" x14ac:dyDescent="0.3">
      <c r="A17" s="73" t="s">
        <v>28</v>
      </c>
      <c r="B17" s="74"/>
      <c r="C17" s="74"/>
      <c r="D17" s="75">
        <f>MIN(D8:D14)</f>
        <v>-6.8898999999999999</v>
      </c>
      <c r="E17" s="74"/>
      <c r="F17" s="75">
        <f>MIN(F8:F14)</f>
        <v>0.26129999999999998</v>
      </c>
      <c r="G17" s="74"/>
      <c r="H17" s="75">
        <f>MIN(H8:H14)</f>
        <v>16.7212</v>
      </c>
      <c r="I17" s="74"/>
      <c r="J17" s="75">
        <f>MIN(J8:J14)</f>
        <v>20.7515</v>
      </c>
      <c r="K17" s="74"/>
      <c r="L17" s="75">
        <f>MIN(L8:L14)</f>
        <v>23.866900000000001</v>
      </c>
      <c r="M17" s="74"/>
      <c r="N17" s="75">
        <f>MIN(N8:N14)</f>
        <v>19.268999999999998</v>
      </c>
      <c r="O17" s="74"/>
      <c r="P17" s="75">
        <f>MIN(P8:P14)</f>
        <v>10.596299999999999</v>
      </c>
      <c r="Q17" s="74"/>
      <c r="R17" s="75">
        <f>MIN(R8:R14)</f>
        <v>11.782299999999999</v>
      </c>
      <c r="S17" s="76"/>
    </row>
    <row r="18" spans="1:19" ht="15" thickBot="1" x14ac:dyDescent="0.35">
      <c r="A18" s="77" t="s">
        <v>29</v>
      </c>
      <c r="B18" s="78"/>
      <c r="C18" s="78"/>
      <c r="D18" s="79">
        <f>MAX(D8:D14)</f>
        <v>0.45450000000000002</v>
      </c>
      <c r="E18" s="78"/>
      <c r="F18" s="79">
        <f>MAX(F8:F14)</f>
        <v>11.270300000000001</v>
      </c>
      <c r="G18" s="78"/>
      <c r="H18" s="79">
        <f>MAX(H8:H14)</f>
        <v>29.356100000000001</v>
      </c>
      <c r="I18" s="78"/>
      <c r="J18" s="79">
        <f>MAX(J8:J14)</f>
        <v>40.488999999999997</v>
      </c>
      <c r="K18" s="78"/>
      <c r="L18" s="79">
        <f>MAX(L8:L14)</f>
        <v>34.160400000000003</v>
      </c>
      <c r="M18" s="78"/>
      <c r="N18" s="79">
        <f>MAX(N8:N14)</f>
        <v>24.2836</v>
      </c>
      <c r="O18" s="78"/>
      <c r="P18" s="79">
        <f>MAX(P8:P14)</f>
        <v>16.998899999999999</v>
      </c>
      <c r="Q18" s="78"/>
      <c r="R18" s="79">
        <f>MAX(R8:R14)</f>
        <v>36.356900000000003</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753</v>
      </c>
      <c r="B8" s="64">
        <f>VLOOKUP($A8,'Return Data'!$B$7:$R$2292,3,0)</f>
        <v>44609</v>
      </c>
      <c r="C8" s="65">
        <f>VLOOKUP($A8,'Return Data'!$B$7:$R$2292,4,0)</f>
        <v>246.91</v>
      </c>
      <c r="D8" s="65">
        <f>VLOOKUP($A8,'Return Data'!$B$7:$R$2292,10,0)</f>
        <v>-5.1513999999999998</v>
      </c>
      <c r="E8" s="66">
        <f t="shared" ref="E8:E14" si="0">RANK(D8,D$8:D$14,0)</f>
        <v>6</v>
      </c>
      <c r="F8" s="65">
        <f>VLOOKUP($A8,'Return Data'!$B$7:$R$2292,11,0)</f>
        <v>1.7472000000000001</v>
      </c>
      <c r="G8" s="66">
        <f t="shared" ref="G8:G14" si="1">RANK(F8,F$8:F$14,0)</f>
        <v>5</v>
      </c>
      <c r="H8" s="65">
        <f>VLOOKUP($A8,'Return Data'!$B$7:$R$2292,12,0)</f>
        <v>16.1328</v>
      </c>
      <c r="I8" s="66">
        <f t="shared" ref="I8:I14" si="2">RANK(H8,H$8:H$14,0)</f>
        <v>7</v>
      </c>
      <c r="J8" s="65">
        <f>VLOOKUP($A8,'Return Data'!$B$7:$R$2292,13,0)</f>
        <v>28.666</v>
      </c>
      <c r="K8" s="66">
        <f t="shared" ref="K8:K14" si="3">RANK(J8,J$8:J$14,0)</f>
        <v>4</v>
      </c>
      <c r="L8" s="65">
        <f>VLOOKUP($A8,'Return Data'!$B$7:$R$2292,17,0)</f>
        <v>22.988900000000001</v>
      </c>
      <c r="M8" s="66">
        <f>RANK(L8,L$8:L$14,0)</f>
        <v>5</v>
      </c>
      <c r="N8" s="65">
        <f>VLOOKUP($A8,'Return Data'!$B$7:$R$2292,14,0)</f>
        <v>18.475000000000001</v>
      </c>
      <c r="O8" s="66">
        <f>RANK(N8,N$8:N$14,0)</f>
        <v>6</v>
      </c>
      <c r="P8" s="65">
        <f>VLOOKUP($A8,'Return Data'!$B$7:$R$2292,15,0)</f>
        <v>9.8203999999999994</v>
      </c>
      <c r="Q8" s="66">
        <f>RANK(P8,P$8:P$14,0)</f>
        <v>5</v>
      </c>
      <c r="R8" s="65">
        <f>VLOOKUP($A8,'Return Data'!$B$7:$R$2292,16,0)</f>
        <v>18.3491</v>
      </c>
      <c r="S8" s="67">
        <f t="shared" ref="S8:S14" si="4">RANK(R8,R$8:R$14,0)</f>
        <v>2</v>
      </c>
    </row>
    <row r="9" spans="1:20" x14ac:dyDescent="0.3">
      <c r="A9" s="63" t="s">
        <v>1818</v>
      </c>
      <c r="B9" s="64">
        <f>VLOOKUP($A9,'Return Data'!$B$7:$R$2292,3,0)</f>
        <v>44609</v>
      </c>
      <c r="C9" s="65">
        <f>VLOOKUP($A9,'Return Data'!$B$7:$R$2292,4,0)</f>
        <v>14.077999999999999</v>
      </c>
      <c r="D9" s="65">
        <f>VLOOKUP($A9,'Return Data'!$B$7:$R$2292,10,0)</f>
        <v>-2.7494000000000001</v>
      </c>
      <c r="E9" s="66">
        <f t="shared" si="0"/>
        <v>3</v>
      </c>
      <c r="F9" s="65">
        <f>VLOOKUP($A9,'Return Data'!$B$7:$R$2292,11,0)</f>
        <v>7.6794000000000002</v>
      </c>
      <c r="G9" s="66">
        <f t="shared" si="1"/>
        <v>3</v>
      </c>
      <c r="H9" s="65">
        <f>VLOOKUP($A9,'Return Data'!$B$7:$R$2292,12,0)</f>
        <v>23.784400000000002</v>
      </c>
      <c r="I9" s="66">
        <f t="shared" si="2"/>
        <v>2</v>
      </c>
      <c r="J9" s="65">
        <f>VLOOKUP($A9,'Return Data'!$B$7:$R$2292,13,0)</f>
        <v>29.870799999999999</v>
      </c>
      <c r="K9" s="66">
        <f t="shared" si="3"/>
        <v>3</v>
      </c>
      <c r="L9" s="65"/>
      <c r="M9" s="66"/>
      <c r="N9" s="65"/>
      <c r="O9" s="66"/>
      <c r="P9" s="65"/>
      <c r="Q9" s="66"/>
      <c r="R9" s="65">
        <f>VLOOKUP($A9,'Return Data'!$B$7:$R$2292,16,0)</f>
        <v>34.051299999999998</v>
      </c>
      <c r="S9" s="67">
        <f t="shared" si="4"/>
        <v>1</v>
      </c>
    </row>
    <row r="10" spans="1:20" x14ac:dyDescent="0.3">
      <c r="A10" s="63" t="s">
        <v>755</v>
      </c>
      <c r="B10" s="64">
        <f>VLOOKUP($A10,'Return Data'!$B$7:$R$2292,3,0)</f>
        <v>44609</v>
      </c>
      <c r="C10" s="65">
        <f>VLOOKUP($A10,'Return Data'!$B$7:$R$2292,4,0)</f>
        <v>27.01</v>
      </c>
      <c r="D10" s="65">
        <f>VLOOKUP($A10,'Return Data'!$B$7:$R$2292,10,0)</f>
        <v>0.11119999999999999</v>
      </c>
      <c r="E10" s="66">
        <f t="shared" si="0"/>
        <v>1</v>
      </c>
      <c r="F10" s="65">
        <f>VLOOKUP($A10,'Return Data'!$B$7:$R$2292,11,0)</f>
        <v>10.515499999999999</v>
      </c>
      <c r="G10" s="66">
        <f t="shared" si="1"/>
        <v>1</v>
      </c>
      <c r="H10" s="65">
        <f>VLOOKUP($A10,'Return Data'!$B$7:$R$2292,12,0)</f>
        <v>28.191700000000001</v>
      </c>
      <c r="I10" s="66">
        <f t="shared" si="2"/>
        <v>1</v>
      </c>
      <c r="J10" s="65">
        <f>VLOOKUP($A10,'Return Data'!$B$7:$R$2292,13,0)</f>
        <v>38.868899999999996</v>
      </c>
      <c r="K10" s="66">
        <f t="shared" si="3"/>
        <v>1</v>
      </c>
      <c r="L10" s="65">
        <f>VLOOKUP($A10,'Return Data'!$B$7:$R$2292,17,0)</f>
        <v>32.642200000000003</v>
      </c>
      <c r="M10" s="66">
        <f>RANK(L10,L$8:L$14,0)</f>
        <v>2</v>
      </c>
      <c r="N10" s="65">
        <f>VLOOKUP($A10,'Return Data'!$B$7:$R$2292,14,0)</f>
        <v>21.165800000000001</v>
      </c>
      <c r="O10" s="66">
        <f>RANK(N10,N$8:N$14,0)</f>
        <v>2</v>
      </c>
      <c r="P10" s="65">
        <f>VLOOKUP($A10,'Return Data'!$B$7:$R$2292,15,0)</f>
        <v>13.023199999999999</v>
      </c>
      <c r="Q10" s="66">
        <f>RANK(P10,P$8:P$14,0)</f>
        <v>4</v>
      </c>
      <c r="R10" s="65">
        <f>VLOOKUP($A10,'Return Data'!$B$7:$R$2292,16,0)</f>
        <v>13.652100000000001</v>
      </c>
      <c r="S10" s="67">
        <f t="shared" si="4"/>
        <v>6</v>
      </c>
    </row>
    <row r="11" spans="1:20" x14ac:dyDescent="0.3">
      <c r="A11" s="63" t="s">
        <v>758</v>
      </c>
      <c r="B11" s="64">
        <f>VLOOKUP($A11,'Return Data'!$B$7:$R$2292,3,0)</f>
        <v>44609</v>
      </c>
      <c r="C11" s="65">
        <f>VLOOKUP($A11,'Return Data'!$B$7:$R$2292,4,0)</f>
        <v>16.96</v>
      </c>
      <c r="D11" s="65">
        <f>VLOOKUP($A11,'Return Data'!$B$7:$R$2292,10,0)</f>
        <v>-4.6654999999999998</v>
      </c>
      <c r="E11" s="66">
        <f t="shared" si="0"/>
        <v>5</v>
      </c>
      <c r="F11" s="65">
        <f>VLOOKUP($A11,'Return Data'!$B$7:$R$2292,11,0)</f>
        <v>5.3415999999999997</v>
      </c>
      <c r="G11" s="66">
        <f t="shared" si="1"/>
        <v>4</v>
      </c>
      <c r="H11" s="65">
        <f>VLOOKUP($A11,'Return Data'!$B$7:$R$2292,12,0)</f>
        <v>17.777799999999999</v>
      </c>
      <c r="I11" s="66">
        <f t="shared" si="2"/>
        <v>4</v>
      </c>
      <c r="J11" s="65">
        <f>VLOOKUP($A11,'Return Data'!$B$7:$R$2292,13,0)</f>
        <v>19.6051</v>
      </c>
      <c r="K11" s="66">
        <f t="shared" si="3"/>
        <v>7</v>
      </c>
      <c r="L11" s="65">
        <f>VLOOKUP($A11,'Return Data'!$B$7:$R$2292,17,0)</f>
        <v>22.6936</v>
      </c>
      <c r="M11" s="66">
        <f>RANK(L11,L$8:L$14,0)</f>
        <v>6</v>
      </c>
      <c r="N11" s="65">
        <f>VLOOKUP($A11,'Return Data'!$B$7:$R$2292,14,0)</f>
        <v>18.9605</v>
      </c>
      <c r="O11" s="66">
        <f>RANK(N11,N$8:N$14,0)</f>
        <v>4</v>
      </c>
      <c r="P11" s="65"/>
      <c r="Q11" s="66"/>
      <c r="R11" s="65">
        <f>VLOOKUP($A11,'Return Data'!$B$7:$R$2292,16,0)</f>
        <v>18.1858</v>
      </c>
      <c r="S11" s="67">
        <f t="shared" si="4"/>
        <v>3</v>
      </c>
    </row>
    <row r="12" spans="1:20" x14ac:dyDescent="0.3">
      <c r="A12" s="63" t="s">
        <v>1999</v>
      </c>
      <c r="B12" s="64">
        <f>VLOOKUP($A12,'Return Data'!$B$7:$R$2292,3,0)</f>
        <v>44609</v>
      </c>
      <c r="C12" s="65">
        <f>VLOOKUP($A12,'Return Data'!$B$7:$R$2292,4,0)</f>
        <v>84.718400000000003</v>
      </c>
      <c r="D12" s="65">
        <f>VLOOKUP($A12,'Return Data'!$B$7:$R$2292,10,0)</f>
        <v>-2.8570000000000002</v>
      </c>
      <c r="E12" s="66">
        <f t="shared" si="0"/>
        <v>4</v>
      </c>
      <c r="F12" s="65">
        <f>VLOOKUP($A12,'Return Data'!$B$7:$R$2292,11,0)</f>
        <v>1.5078</v>
      </c>
      <c r="G12" s="66">
        <f t="shared" si="1"/>
        <v>6</v>
      </c>
      <c r="H12" s="65">
        <f>VLOOKUP($A12,'Return Data'!$B$7:$R$2292,12,0)</f>
        <v>16.307500000000001</v>
      </c>
      <c r="I12" s="66">
        <f t="shared" si="2"/>
        <v>6</v>
      </c>
      <c r="J12" s="65">
        <f>VLOOKUP($A12,'Return Data'!$B$7:$R$2292,13,0)</f>
        <v>20.167899999999999</v>
      </c>
      <c r="K12" s="66">
        <f t="shared" si="3"/>
        <v>6</v>
      </c>
      <c r="L12" s="65">
        <f>VLOOKUP($A12,'Return Data'!$B$7:$R$2292,17,0)</f>
        <v>23.37</v>
      </c>
      <c r="M12" s="66">
        <f>RANK(L12,L$8:L$14,0)</f>
        <v>4</v>
      </c>
      <c r="N12" s="65">
        <f>VLOOKUP($A12,'Return Data'!$B$7:$R$2292,14,0)</f>
        <v>19.326000000000001</v>
      </c>
      <c r="O12" s="66">
        <f>RANK(N12,N$8:N$14,0)</f>
        <v>3</v>
      </c>
      <c r="P12" s="65">
        <f>VLOOKUP($A12,'Return Data'!$B$7:$R$2292,15,0)</f>
        <v>15.7197</v>
      </c>
      <c r="Q12" s="66">
        <f>RANK(P12,P$8:P$14,0)</f>
        <v>2</v>
      </c>
      <c r="R12" s="65">
        <f>VLOOKUP($A12,'Return Data'!$B$7:$R$2292,16,0)</f>
        <v>13.103300000000001</v>
      </c>
      <c r="S12" s="67">
        <f t="shared" si="4"/>
        <v>7</v>
      </c>
    </row>
    <row r="13" spans="1:20" x14ac:dyDescent="0.3">
      <c r="A13" s="63" t="s">
        <v>759</v>
      </c>
      <c r="B13" s="64">
        <f>VLOOKUP($A13,'Return Data'!$B$7:$R$2292,3,0)</f>
        <v>44609</v>
      </c>
      <c r="C13" s="65">
        <f>VLOOKUP($A13,'Return Data'!$B$7:$R$2292,4,0)</f>
        <v>81.904899999999998</v>
      </c>
      <c r="D13" s="65">
        <f>VLOOKUP($A13,'Return Data'!$B$7:$R$2292,10,0)</f>
        <v>-1.4157</v>
      </c>
      <c r="E13" s="66">
        <f t="shared" si="0"/>
        <v>2</v>
      </c>
      <c r="F13" s="65">
        <f>VLOOKUP($A13,'Return Data'!$B$7:$R$2292,11,0)</f>
        <v>8.6158000000000001</v>
      </c>
      <c r="G13" s="66">
        <f t="shared" si="1"/>
        <v>2</v>
      </c>
      <c r="H13" s="65">
        <f>VLOOKUP($A13,'Return Data'!$B$7:$R$2292,12,0)</f>
        <v>23.490600000000001</v>
      </c>
      <c r="I13" s="66">
        <f t="shared" si="2"/>
        <v>3</v>
      </c>
      <c r="J13" s="65">
        <f>VLOOKUP($A13,'Return Data'!$B$7:$R$2292,13,0)</f>
        <v>31.1828</v>
      </c>
      <c r="K13" s="66">
        <f t="shared" si="3"/>
        <v>2</v>
      </c>
      <c r="L13" s="65">
        <f>VLOOKUP($A13,'Return Data'!$B$7:$R$2292,17,0)</f>
        <v>32.975000000000001</v>
      </c>
      <c r="M13" s="66">
        <f>RANK(L13,L$8:L$14,0)</f>
        <v>1</v>
      </c>
      <c r="N13" s="65">
        <f>VLOOKUP($A13,'Return Data'!$B$7:$R$2292,14,0)</f>
        <v>23.250599999999999</v>
      </c>
      <c r="O13" s="66">
        <f>RANK(N13,N$8:N$14,0)</f>
        <v>1</v>
      </c>
      <c r="P13" s="65">
        <f>VLOOKUP($A13,'Return Data'!$B$7:$R$2292,15,0)</f>
        <v>16.094799999999999</v>
      </c>
      <c r="Q13" s="66">
        <f>RANK(P13,P$8:P$14,0)</f>
        <v>1</v>
      </c>
      <c r="R13" s="65">
        <f>VLOOKUP($A13,'Return Data'!$B$7:$R$2292,16,0)</f>
        <v>14.2707</v>
      </c>
      <c r="S13" s="67">
        <f t="shared" si="4"/>
        <v>5</v>
      </c>
    </row>
    <row r="14" spans="1:20" x14ac:dyDescent="0.3">
      <c r="A14" s="63" t="s">
        <v>762</v>
      </c>
      <c r="B14" s="64">
        <f>VLOOKUP($A14,'Return Data'!$B$7:$R$2292,3,0)</f>
        <v>44609</v>
      </c>
      <c r="C14" s="65">
        <f>VLOOKUP($A14,'Return Data'!$B$7:$R$2292,4,0)</f>
        <v>103.2323</v>
      </c>
      <c r="D14" s="65">
        <f>VLOOKUP($A14,'Return Data'!$B$7:$R$2292,10,0)</f>
        <v>-7.0343</v>
      </c>
      <c r="E14" s="66">
        <f t="shared" si="0"/>
        <v>7</v>
      </c>
      <c r="F14" s="65">
        <f>VLOOKUP($A14,'Return Data'!$B$7:$R$2292,11,0)</f>
        <v>-4.8099999999999997E-2</v>
      </c>
      <c r="G14" s="66">
        <f t="shared" si="1"/>
        <v>7</v>
      </c>
      <c r="H14" s="65">
        <f>VLOOKUP($A14,'Return Data'!$B$7:$R$2292,12,0)</f>
        <v>16.746099999999998</v>
      </c>
      <c r="I14" s="66">
        <f t="shared" si="2"/>
        <v>5</v>
      </c>
      <c r="J14" s="65">
        <f>VLOOKUP($A14,'Return Data'!$B$7:$R$2292,13,0)</f>
        <v>25.8977</v>
      </c>
      <c r="K14" s="66">
        <f t="shared" si="3"/>
        <v>5</v>
      </c>
      <c r="L14" s="65">
        <f>VLOOKUP($A14,'Return Data'!$B$7:$R$2292,17,0)</f>
        <v>24.795500000000001</v>
      </c>
      <c r="M14" s="66">
        <f>RANK(L14,L$8:L$14,0)</f>
        <v>3</v>
      </c>
      <c r="N14" s="65">
        <f>VLOOKUP($A14,'Return Data'!$B$7:$R$2292,14,0)</f>
        <v>18.6936</v>
      </c>
      <c r="O14" s="66">
        <f>RANK(N14,N$8:N$14,0)</f>
        <v>5</v>
      </c>
      <c r="P14" s="65">
        <f>VLOOKUP($A14,'Return Data'!$B$7:$R$2292,15,0)</f>
        <v>14.1717</v>
      </c>
      <c r="Q14" s="66">
        <f>RANK(P14,P$8:P$14,0)</f>
        <v>3</v>
      </c>
      <c r="R14" s="65">
        <f>VLOOKUP($A14,'Return Data'!$B$7:$R$2292,16,0)</f>
        <v>14.9017</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-3.3945857142857148</v>
      </c>
      <c r="E16" s="74"/>
      <c r="F16" s="75">
        <f>AVERAGE(F8:F14)</f>
        <v>5.0513142857142856</v>
      </c>
      <c r="G16" s="74"/>
      <c r="H16" s="75">
        <f>AVERAGE(H8:H14)</f>
        <v>20.347271428571428</v>
      </c>
      <c r="I16" s="74"/>
      <c r="J16" s="75">
        <f>AVERAGE(J8:J14)</f>
        <v>27.75131428571428</v>
      </c>
      <c r="K16" s="74"/>
      <c r="L16" s="75">
        <f>AVERAGE(L8:L14)</f>
        <v>26.577533333333335</v>
      </c>
      <c r="M16" s="74"/>
      <c r="N16" s="75">
        <f>AVERAGE(N8:N14)</f>
        <v>19.978583333333333</v>
      </c>
      <c r="O16" s="74"/>
      <c r="P16" s="75">
        <f>AVERAGE(P8:P14)</f>
        <v>13.765959999999998</v>
      </c>
      <c r="Q16" s="74"/>
      <c r="R16" s="75">
        <f>AVERAGE(R8:R14)</f>
        <v>18.073428571428572</v>
      </c>
      <c r="S16" s="76"/>
    </row>
    <row r="17" spans="1:19" x14ac:dyDescent="0.3">
      <c r="A17" s="73" t="s">
        <v>28</v>
      </c>
      <c r="B17" s="74"/>
      <c r="C17" s="74"/>
      <c r="D17" s="75">
        <f>MIN(D8:D14)</f>
        <v>-7.0343</v>
      </c>
      <c r="E17" s="74"/>
      <c r="F17" s="75">
        <f>MIN(F8:F14)</f>
        <v>-4.8099999999999997E-2</v>
      </c>
      <c r="G17" s="74"/>
      <c r="H17" s="75">
        <f>MIN(H8:H14)</f>
        <v>16.1328</v>
      </c>
      <c r="I17" s="74"/>
      <c r="J17" s="75">
        <f>MIN(J8:J14)</f>
        <v>19.6051</v>
      </c>
      <c r="K17" s="74"/>
      <c r="L17" s="75">
        <f>MIN(L8:L14)</f>
        <v>22.6936</v>
      </c>
      <c r="M17" s="74"/>
      <c r="N17" s="75">
        <f>MIN(N8:N14)</f>
        <v>18.475000000000001</v>
      </c>
      <c r="O17" s="74"/>
      <c r="P17" s="75">
        <f>MIN(P8:P14)</f>
        <v>9.8203999999999994</v>
      </c>
      <c r="Q17" s="74"/>
      <c r="R17" s="75">
        <f>MIN(R8:R14)</f>
        <v>13.103300000000001</v>
      </c>
      <c r="S17" s="76"/>
    </row>
    <row r="18" spans="1:19" ht="15" thickBot="1" x14ac:dyDescent="0.35">
      <c r="A18" s="77" t="s">
        <v>29</v>
      </c>
      <c r="B18" s="78"/>
      <c r="C18" s="78"/>
      <c r="D18" s="79">
        <f>MAX(D8:D14)</f>
        <v>0.11119999999999999</v>
      </c>
      <c r="E18" s="78"/>
      <c r="F18" s="79">
        <f>MAX(F8:F14)</f>
        <v>10.515499999999999</v>
      </c>
      <c r="G18" s="78"/>
      <c r="H18" s="79">
        <f>MAX(H8:H14)</f>
        <v>28.191700000000001</v>
      </c>
      <c r="I18" s="78"/>
      <c r="J18" s="79">
        <f>MAX(J8:J14)</f>
        <v>38.868899999999996</v>
      </c>
      <c r="K18" s="78"/>
      <c r="L18" s="79">
        <f>MAX(L8:L14)</f>
        <v>32.975000000000001</v>
      </c>
      <c r="M18" s="78"/>
      <c r="N18" s="79">
        <f>MAX(N8:N14)</f>
        <v>23.250599999999999</v>
      </c>
      <c r="O18" s="78"/>
      <c r="P18" s="79">
        <f>MAX(P8:P14)</f>
        <v>16.094799999999999</v>
      </c>
      <c r="Q18" s="78"/>
      <c r="R18" s="79">
        <f>MAX(R8:R14)</f>
        <v>34.051299999999998</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806</v>
      </c>
      <c r="B8" s="64">
        <f>VLOOKUP($A8,'Return Data'!$B$7:$R$2292,3,0)</f>
        <v>44609</v>
      </c>
      <c r="C8" s="65">
        <f>VLOOKUP($A8,'Return Data'!$B$7:$R$2292,4,0)</f>
        <v>98.090299999999999</v>
      </c>
      <c r="D8" s="65">
        <f>VLOOKUP($A8,'Return Data'!$B$7:$R$2292,10,0)</f>
        <v>-5.0137999999999998</v>
      </c>
      <c r="E8" s="66">
        <f t="shared" ref="E8:E28" si="0">RANK(D8,D$8:D$28,0)</f>
        <v>10</v>
      </c>
      <c r="F8" s="65">
        <f>VLOOKUP($A8,'Return Data'!$B$7:$R$2292,11,0)</f>
        <v>3.8673000000000002</v>
      </c>
      <c r="G8" s="66">
        <f t="shared" ref="G8:G28" si="1">RANK(F8,F$8:F$28,0)</f>
        <v>15</v>
      </c>
      <c r="H8" s="65">
        <f>VLOOKUP($A8,'Return Data'!$B$7:$R$2292,12,0)</f>
        <v>17.323799999999999</v>
      </c>
      <c r="I8" s="66">
        <f t="shared" ref="I8:I28" si="2">RANK(H8,H$8:H$28,0)</f>
        <v>13</v>
      </c>
      <c r="J8" s="65">
        <f>VLOOKUP($A8,'Return Data'!$B$7:$R$2292,13,0)</f>
        <v>15.485799999999999</v>
      </c>
      <c r="K8" s="66">
        <f t="shared" ref="K8:K28" si="3">RANK(J8,J$8:J$28,0)</f>
        <v>14</v>
      </c>
      <c r="L8" s="65">
        <f>VLOOKUP($A8,'Return Data'!$B$7:$R$2292,17,0)</f>
        <v>19.805499999999999</v>
      </c>
      <c r="M8" s="66">
        <f>RANK(L8,L$8:L$28,0)</f>
        <v>14</v>
      </c>
      <c r="N8" s="65">
        <f>VLOOKUP($A8,'Return Data'!$B$7:$R$2292,14,0)</f>
        <v>19.562000000000001</v>
      </c>
      <c r="O8" s="66">
        <f>RANK(N8,N$8:N$28,0)</f>
        <v>9</v>
      </c>
      <c r="P8" s="65">
        <f>VLOOKUP($A8,'Return Data'!$B$7:$R$2292,15,0)</f>
        <v>13.893599999999999</v>
      </c>
      <c r="Q8" s="66">
        <f>RANK(P8,P$8:P$28,0)</f>
        <v>10</v>
      </c>
      <c r="R8" s="65">
        <f>VLOOKUP($A8,'Return Data'!$B$7:$R$2292,16,0)</f>
        <v>15.5359</v>
      </c>
      <c r="S8" s="67">
        <f>RANK(R8,R$8:R$28,0)</f>
        <v>12</v>
      </c>
    </row>
    <row r="9" spans="1:20" x14ac:dyDescent="0.3">
      <c r="A9" s="63" t="s">
        <v>807</v>
      </c>
      <c r="B9" s="64">
        <f>VLOOKUP($A9,'Return Data'!$B$7:$R$2292,3,0)</f>
        <v>44609</v>
      </c>
      <c r="C9" s="65">
        <f>VLOOKUP($A9,'Return Data'!$B$7:$R$2292,4,0)</f>
        <v>48.24</v>
      </c>
      <c r="D9" s="65">
        <f>VLOOKUP($A9,'Return Data'!$B$7:$R$2292,10,0)</f>
        <v>-10.7493</v>
      </c>
      <c r="E9" s="66">
        <f t="shared" si="0"/>
        <v>21</v>
      </c>
      <c r="F9" s="65">
        <f>VLOOKUP($A9,'Return Data'!$B$7:$R$2292,11,0)</f>
        <v>6.2199999999999998E-2</v>
      </c>
      <c r="G9" s="66">
        <f t="shared" si="1"/>
        <v>18</v>
      </c>
      <c r="H9" s="65">
        <f>VLOOKUP($A9,'Return Data'!$B$7:$R$2292,12,0)</f>
        <v>13.5326</v>
      </c>
      <c r="I9" s="66">
        <f t="shared" si="2"/>
        <v>17</v>
      </c>
      <c r="J9" s="65">
        <f>VLOOKUP($A9,'Return Data'!$B$7:$R$2292,13,0)</f>
        <v>10.4902</v>
      </c>
      <c r="K9" s="66">
        <f t="shared" si="3"/>
        <v>19</v>
      </c>
      <c r="L9" s="65">
        <f>VLOOKUP($A9,'Return Data'!$B$7:$R$2292,17,0)</f>
        <v>17.207599999999999</v>
      </c>
      <c r="M9" s="66">
        <f t="shared" ref="M9:M28" si="4">RANK(L9,L$8:L$28,0)</f>
        <v>16</v>
      </c>
      <c r="N9" s="65">
        <f>VLOOKUP($A9,'Return Data'!$B$7:$R$2292,14,0)</f>
        <v>20.907800000000002</v>
      </c>
      <c r="O9" s="66">
        <f t="shared" ref="O9:O26" si="5">RANK(N9,N$8:N$28,0)</f>
        <v>8</v>
      </c>
      <c r="P9" s="65">
        <f>VLOOKUP($A9,'Return Data'!$B$7:$R$2292,15,0)</f>
        <v>17.9069</v>
      </c>
      <c r="Q9" s="66">
        <f t="shared" ref="Q9:Q26" si="6">RANK(P9,P$8:P$28,0)</f>
        <v>3</v>
      </c>
      <c r="R9" s="65">
        <f>VLOOKUP($A9,'Return Data'!$B$7:$R$2292,16,0)</f>
        <v>16.819700000000001</v>
      </c>
      <c r="S9" s="67">
        <f t="shared" ref="S9:S28" si="7">RANK(R9,R$8:R$28,0)</f>
        <v>10</v>
      </c>
    </row>
    <row r="10" spans="1:20" x14ac:dyDescent="0.3">
      <c r="A10" s="63" t="s">
        <v>809</v>
      </c>
      <c r="B10" s="64">
        <f>VLOOKUP($A10,'Return Data'!$B$7:$R$2292,3,0)</f>
        <v>44609</v>
      </c>
      <c r="C10" s="65">
        <f>VLOOKUP($A10,'Return Data'!$B$7:$R$2292,4,0)</f>
        <v>15.164999999999999</v>
      </c>
      <c r="D10" s="65">
        <f>VLOOKUP($A10,'Return Data'!$B$7:$R$2292,10,0)</f>
        <v>-5.2839</v>
      </c>
      <c r="E10" s="66">
        <f t="shared" si="0"/>
        <v>14</v>
      </c>
      <c r="F10" s="65">
        <f>VLOOKUP($A10,'Return Data'!$B$7:$R$2292,11,0)</f>
        <v>4.5789999999999997</v>
      </c>
      <c r="G10" s="66">
        <f t="shared" si="1"/>
        <v>12</v>
      </c>
      <c r="H10" s="65">
        <f>VLOOKUP($A10,'Return Data'!$B$7:$R$2292,12,0)</f>
        <v>16.0291</v>
      </c>
      <c r="I10" s="66">
        <f t="shared" si="2"/>
        <v>16</v>
      </c>
      <c r="J10" s="65">
        <f>VLOOKUP($A10,'Return Data'!$B$7:$R$2292,13,0)</f>
        <v>13.4001</v>
      </c>
      <c r="K10" s="66">
        <f t="shared" si="3"/>
        <v>16</v>
      </c>
      <c r="L10" s="65">
        <f>VLOOKUP($A10,'Return Data'!$B$7:$R$2292,17,0)</f>
        <v>18.207999999999998</v>
      </c>
      <c r="M10" s="66">
        <f t="shared" si="4"/>
        <v>15</v>
      </c>
      <c r="N10" s="65">
        <f>VLOOKUP($A10,'Return Data'!$B$7:$R$2292,14,0)</f>
        <v>19.3155</v>
      </c>
      <c r="O10" s="66">
        <f t="shared" si="5"/>
        <v>10</v>
      </c>
      <c r="P10" s="65"/>
      <c r="Q10" s="66"/>
      <c r="R10" s="65">
        <f>VLOOKUP($A10,'Return Data'!$B$7:$R$2292,16,0)</f>
        <v>9.9977999999999998</v>
      </c>
      <c r="S10" s="67">
        <f t="shared" si="7"/>
        <v>21</v>
      </c>
    </row>
    <row r="11" spans="1:20" x14ac:dyDescent="0.3">
      <c r="A11" s="63" t="s">
        <v>811</v>
      </c>
      <c r="B11" s="64">
        <f>VLOOKUP($A11,'Return Data'!$B$7:$R$2292,3,0)</f>
        <v>44609</v>
      </c>
      <c r="C11" s="65">
        <f>VLOOKUP($A11,'Return Data'!$B$7:$R$2292,4,0)</f>
        <v>35.319000000000003</v>
      </c>
      <c r="D11" s="65">
        <f>VLOOKUP($A11,'Return Data'!$B$7:$R$2292,10,0)</f>
        <v>-6.8247999999999998</v>
      </c>
      <c r="E11" s="66">
        <f t="shared" si="0"/>
        <v>18</v>
      </c>
      <c r="F11" s="65">
        <f>VLOOKUP($A11,'Return Data'!$B$7:$R$2292,11,0)</f>
        <v>-2.6301000000000001</v>
      </c>
      <c r="G11" s="66">
        <f t="shared" si="1"/>
        <v>20</v>
      </c>
      <c r="H11" s="65">
        <f>VLOOKUP($A11,'Return Data'!$B$7:$R$2292,12,0)</f>
        <v>9.7613000000000003</v>
      </c>
      <c r="I11" s="66">
        <f t="shared" si="2"/>
        <v>19</v>
      </c>
      <c r="J11" s="65">
        <f>VLOOKUP($A11,'Return Data'!$B$7:$R$2292,13,0)</f>
        <v>10.440899999999999</v>
      </c>
      <c r="K11" s="66">
        <f t="shared" si="3"/>
        <v>20</v>
      </c>
      <c r="L11" s="65">
        <f>VLOOKUP($A11,'Return Data'!$B$7:$R$2292,17,0)</f>
        <v>14.248200000000001</v>
      </c>
      <c r="M11" s="66">
        <f t="shared" si="4"/>
        <v>20</v>
      </c>
      <c r="N11" s="65">
        <f>VLOOKUP($A11,'Return Data'!$B$7:$R$2292,14,0)</f>
        <v>17.6098</v>
      </c>
      <c r="O11" s="66">
        <f t="shared" si="5"/>
        <v>15</v>
      </c>
      <c r="P11" s="65">
        <f>VLOOKUP($A11,'Return Data'!$B$7:$R$2292,15,0)</f>
        <v>11.982900000000001</v>
      </c>
      <c r="Q11" s="66">
        <f t="shared" si="6"/>
        <v>13</v>
      </c>
      <c r="R11" s="65">
        <f>VLOOKUP($A11,'Return Data'!$B$7:$R$2292,16,0)</f>
        <v>13.5402</v>
      </c>
      <c r="S11" s="67">
        <f t="shared" si="7"/>
        <v>17</v>
      </c>
    </row>
    <row r="12" spans="1:20" x14ac:dyDescent="0.3">
      <c r="A12" s="63" t="s">
        <v>814</v>
      </c>
      <c r="B12" s="64">
        <f>VLOOKUP($A12,'Return Data'!$B$7:$R$2292,3,0)</f>
        <v>44609</v>
      </c>
      <c r="C12" s="65">
        <f>VLOOKUP($A12,'Return Data'!$B$7:$R$2292,4,0)</f>
        <v>72.079499999999996</v>
      </c>
      <c r="D12" s="65">
        <f>VLOOKUP($A12,'Return Data'!$B$7:$R$2292,10,0)</f>
        <v>-3.0032000000000001</v>
      </c>
      <c r="E12" s="66">
        <f t="shared" si="0"/>
        <v>2</v>
      </c>
      <c r="F12" s="65">
        <f>VLOOKUP($A12,'Return Data'!$B$7:$R$2292,11,0)</f>
        <v>8.0290999999999997</v>
      </c>
      <c r="G12" s="66">
        <f t="shared" si="1"/>
        <v>2</v>
      </c>
      <c r="H12" s="65">
        <f>VLOOKUP($A12,'Return Data'!$B$7:$R$2292,12,0)</f>
        <v>20.805599999999998</v>
      </c>
      <c r="I12" s="66">
        <f t="shared" si="2"/>
        <v>8</v>
      </c>
      <c r="J12" s="65">
        <f>VLOOKUP($A12,'Return Data'!$B$7:$R$2292,13,0)</f>
        <v>20.956399999999999</v>
      </c>
      <c r="K12" s="66">
        <f t="shared" si="3"/>
        <v>7</v>
      </c>
      <c r="L12" s="65">
        <f>VLOOKUP($A12,'Return Data'!$B$7:$R$2292,17,0)</f>
        <v>26.344000000000001</v>
      </c>
      <c r="M12" s="66">
        <f t="shared" si="4"/>
        <v>5</v>
      </c>
      <c r="N12" s="65">
        <f>VLOOKUP($A12,'Return Data'!$B$7:$R$2292,14,0)</f>
        <v>22.7758</v>
      </c>
      <c r="O12" s="66">
        <f t="shared" si="5"/>
        <v>6</v>
      </c>
      <c r="P12" s="65">
        <f>VLOOKUP($A12,'Return Data'!$B$7:$R$2292,15,0)</f>
        <v>15.486800000000001</v>
      </c>
      <c r="Q12" s="66">
        <f t="shared" si="6"/>
        <v>6</v>
      </c>
      <c r="R12" s="65">
        <f>VLOOKUP($A12,'Return Data'!$B$7:$R$2292,16,0)</f>
        <v>19.085799999999999</v>
      </c>
      <c r="S12" s="67">
        <f t="shared" si="7"/>
        <v>5</v>
      </c>
    </row>
    <row r="13" spans="1:20" x14ac:dyDescent="0.3">
      <c r="A13" s="63" t="s">
        <v>816</v>
      </c>
      <c r="B13" s="64">
        <f>VLOOKUP($A13,'Return Data'!$B$7:$R$2292,3,0)</f>
        <v>44609</v>
      </c>
      <c r="C13" s="65">
        <f>VLOOKUP($A13,'Return Data'!$B$7:$R$2292,4,0)</f>
        <v>123.443</v>
      </c>
      <c r="D13" s="65">
        <f>VLOOKUP($A13,'Return Data'!$B$7:$R$2292,10,0)</f>
        <v>-1.2393000000000001</v>
      </c>
      <c r="E13" s="66">
        <f t="shared" si="0"/>
        <v>1</v>
      </c>
      <c r="F13" s="65">
        <f>VLOOKUP($A13,'Return Data'!$B$7:$R$2292,11,0)</f>
        <v>12.2668</v>
      </c>
      <c r="G13" s="66">
        <f t="shared" si="1"/>
        <v>1</v>
      </c>
      <c r="H13" s="65">
        <f>VLOOKUP($A13,'Return Data'!$B$7:$R$2292,12,0)</f>
        <v>25.263100000000001</v>
      </c>
      <c r="I13" s="66">
        <f t="shared" si="2"/>
        <v>1</v>
      </c>
      <c r="J13" s="65">
        <f>VLOOKUP($A13,'Return Data'!$B$7:$R$2292,13,0)</f>
        <v>26.020099999999999</v>
      </c>
      <c r="K13" s="66">
        <f t="shared" si="3"/>
        <v>2</v>
      </c>
      <c r="L13" s="65">
        <f>VLOOKUP($A13,'Return Data'!$B$7:$R$2292,17,0)</f>
        <v>24.528600000000001</v>
      </c>
      <c r="M13" s="66">
        <f t="shared" si="4"/>
        <v>9</v>
      </c>
      <c r="N13" s="65">
        <f>VLOOKUP($A13,'Return Data'!$B$7:$R$2292,14,0)</f>
        <v>19.2424</v>
      </c>
      <c r="O13" s="66">
        <f t="shared" si="5"/>
        <v>11</v>
      </c>
      <c r="P13" s="65">
        <f>VLOOKUP($A13,'Return Data'!$B$7:$R$2292,15,0)</f>
        <v>11.8789</v>
      </c>
      <c r="Q13" s="66">
        <f t="shared" si="6"/>
        <v>14</v>
      </c>
      <c r="R13" s="65">
        <f>VLOOKUP($A13,'Return Data'!$B$7:$R$2292,16,0)</f>
        <v>13.1945</v>
      </c>
      <c r="S13" s="67">
        <f t="shared" si="7"/>
        <v>18</v>
      </c>
    </row>
    <row r="14" spans="1:20" x14ac:dyDescent="0.3">
      <c r="A14" s="63" t="s">
        <v>819</v>
      </c>
      <c r="B14" s="64">
        <f>VLOOKUP($A14,'Return Data'!$B$7:$R$2292,3,0)</f>
        <v>44609</v>
      </c>
      <c r="C14" s="65">
        <f>VLOOKUP($A14,'Return Data'!$B$7:$R$2292,4,0)</f>
        <v>53.55</v>
      </c>
      <c r="D14" s="65">
        <f>VLOOKUP($A14,'Return Data'!$B$7:$R$2292,10,0)</f>
        <v>-3.8426999999999998</v>
      </c>
      <c r="E14" s="66">
        <f t="shared" si="0"/>
        <v>7</v>
      </c>
      <c r="F14" s="65">
        <f>VLOOKUP($A14,'Return Data'!$B$7:$R$2292,11,0)</f>
        <v>5.0617999999999999</v>
      </c>
      <c r="G14" s="66">
        <f t="shared" si="1"/>
        <v>10</v>
      </c>
      <c r="H14" s="65">
        <f>VLOOKUP($A14,'Return Data'!$B$7:$R$2292,12,0)</f>
        <v>19.477900000000002</v>
      </c>
      <c r="I14" s="66">
        <f t="shared" si="2"/>
        <v>11</v>
      </c>
      <c r="J14" s="65">
        <f>VLOOKUP($A14,'Return Data'!$B$7:$R$2292,13,0)</f>
        <v>21.346</v>
      </c>
      <c r="K14" s="66">
        <f t="shared" si="3"/>
        <v>5</v>
      </c>
      <c r="L14" s="65">
        <f>VLOOKUP($A14,'Return Data'!$B$7:$R$2292,17,0)</f>
        <v>31.615600000000001</v>
      </c>
      <c r="M14" s="66">
        <f t="shared" si="4"/>
        <v>2</v>
      </c>
      <c r="N14" s="65">
        <f>VLOOKUP($A14,'Return Data'!$B$7:$R$2292,14,0)</f>
        <v>22.349399999999999</v>
      </c>
      <c r="O14" s="66">
        <f t="shared" si="5"/>
        <v>7</v>
      </c>
      <c r="P14" s="65">
        <f>VLOOKUP($A14,'Return Data'!$B$7:$R$2292,15,0)</f>
        <v>14.831099999999999</v>
      </c>
      <c r="Q14" s="66">
        <f t="shared" si="6"/>
        <v>8</v>
      </c>
      <c r="R14" s="65">
        <f>VLOOKUP($A14,'Return Data'!$B$7:$R$2292,16,0)</f>
        <v>14.6968</v>
      </c>
      <c r="S14" s="67">
        <f t="shared" si="7"/>
        <v>15</v>
      </c>
    </row>
    <row r="15" spans="1:20" x14ac:dyDescent="0.3">
      <c r="A15" s="63" t="s">
        <v>820</v>
      </c>
      <c r="B15" s="64">
        <f>VLOOKUP($A15,'Return Data'!$B$7:$R$2292,3,0)</f>
        <v>44609</v>
      </c>
      <c r="C15" s="65">
        <f>VLOOKUP($A15,'Return Data'!$B$7:$R$2292,4,0)</f>
        <v>16.11</v>
      </c>
      <c r="D15" s="65">
        <f>VLOOKUP($A15,'Return Data'!$B$7:$R$2292,10,0)</f>
        <v>-5.2910000000000004</v>
      </c>
      <c r="E15" s="66">
        <f t="shared" si="0"/>
        <v>15</v>
      </c>
      <c r="F15" s="65">
        <f>VLOOKUP($A15,'Return Data'!$B$7:$R$2292,11,0)</f>
        <v>6.3365999999999998</v>
      </c>
      <c r="G15" s="66">
        <f t="shared" si="1"/>
        <v>7</v>
      </c>
      <c r="H15" s="65">
        <f>VLOOKUP($A15,'Return Data'!$B$7:$R$2292,12,0)</f>
        <v>21.953099999999999</v>
      </c>
      <c r="I15" s="66">
        <f t="shared" si="2"/>
        <v>7</v>
      </c>
      <c r="J15" s="65">
        <f>VLOOKUP($A15,'Return Data'!$B$7:$R$2292,13,0)</f>
        <v>18.7178</v>
      </c>
      <c r="K15" s="66">
        <f t="shared" si="3"/>
        <v>9</v>
      </c>
      <c r="L15" s="65">
        <f>VLOOKUP($A15,'Return Data'!$B$7:$R$2292,17,0)</f>
        <v>21.8752</v>
      </c>
      <c r="M15" s="66">
        <f t="shared" si="4"/>
        <v>13</v>
      </c>
      <c r="N15" s="65">
        <f>VLOOKUP($A15,'Return Data'!$B$7:$R$2292,14,0)</f>
        <v>19.192399999999999</v>
      </c>
      <c r="O15" s="66">
        <f t="shared" si="5"/>
        <v>12</v>
      </c>
      <c r="P15" s="65"/>
      <c r="Q15" s="66"/>
      <c r="R15" s="65">
        <f>VLOOKUP($A15,'Return Data'!$B$7:$R$2292,16,0)</f>
        <v>11.8596</v>
      </c>
      <c r="S15" s="67">
        <f t="shared" si="7"/>
        <v>20</v>
      </c>
    </row>
    <row r="16" spans="1:20" x14ac:dyDescent="0.3">
      <c r="A16" s="63" t="s">
        <v>822</v>
      </c>
      <c r="B16" s="64">
        <f>VLOOKUP($A16,'Return Data'!$B$7:$R$2292,3,0)</f>
        <v>44609</v>
      </c>
      <c r="C16" s="65">
        <f>VLOOKUP($A16,'Return Data'!$B$7:$R$2292,4,0)</f>
        <v>60.44</v>
      </c>
      <c r="D16" s="65">
        <f>VLOOKUP($A16,'Return Data'!$B$7:$R$2292,10,0)</f>
        <v>-3.11</v>
      </c>
      <c r="E16" s="66">
        <f t="shared" si="0"/>
        <v>4</v>
      </c>
      <c r="F16" s="65">
        <f>VLOOKUP($A16,'Return Data'!$B$7:$R$2292,11,0)</f>
        <v>5.4431000000000003</v>
      </c>
      <c r="G16" s="66">
        <f t="shared" si="1"/>
        <v>8</v>
      </c>
      <c r="H16" s="65">
        <f>VLOOKUP($A16,'Return Data'!$B$7:$R$2292,12,0)</f>
        <v>17.109100000000002</v>
      </c>
      <c r="I16" s="66">
        <f t="shared" si="2"/>
        <v>14</v>
      </c>
      <c r="J16" s="65">
        <f>VLOOKUP($A16,'Return Data'!$B$7:$R$2292,13,0)</f>
        <v>11.9259</v>
      </c>
      <c r="K16" s="66">
        <f t="shared" si="3"/>
        <v>17</v>
      </c>
      <c r="L16" s="65">
        <f>VLOOKUP($A16,'Return Data'!$B$7:$R$2292,17,0)</f>
        <v>16.977799999999998</v>
      </c>
      <c r="M16" s="66">
        <f t="shared" si="4"/>
        <v>17</v>
      </c>
      <c r="N16" s="65">
        <f>VLOOKUP($A16,'Return Data'!$B$7:$R$2292,14,0)</f>
        <v>18.4147</v>
      </c>
      <c r="O16" s="66">
        <f t="shared" si="5"/>
        <v>13</v>
      </c>
      <c r="P16" s="65">
        <f>VLOOKUP($A16,'Return Data'!$B$7:$R$2292,15,0)</f>
        <v>14.7334</v>
      </c>
      <c r="Q16" s="66">
        <f t="shared" si="6"/>
        <v>9</v>
      </c>
      <c r="R16" s="65">
        <f>VLOOKUP($A16,'Return Data'!$B$7:$R$2292,16,0)</f>
        <v>12.8827</v>
      </c>
      <c r="S16" s="67">
        <f t="shared" si="7"/>
        <v>19</v>
      </c>
    </row>
    <row r="17" spans="1:19" x14ac:dyDescent="0.3">
      <c r="A17" s="63" t="s">
        <v>824</v>
      </c>
      <c r="B17" s="64">
        <f>VLOOKUP($A17,'Return Data'!$B$7:$R$2292,3,0)</f>
        <v>44609</v>
      </c>
      <c r="C17" s="65">
        <f>VLOOKUP($A17,'Return Data'!$B$7:$R$2292,4,0)</f>
        <v>32.5336</v>
      </c>
      <c r="D17" s="65">
        <f>VLOOKUP($A17,'Return Data'!$B$7:$R$2292,10,0)</f>
        <v>-5.1558999999999999</v>
      </c>
      <c r="E17" s="66">
        <f t="shared" si="0"/>
        <v>12</v>
      </c>
      <c r="F17" s="65">
        <f>VLOOKUP($A17,'Return Data'!$B$7:$R$2292,11,0)</f>
        <v>5.2152000000000003</v>
      </c>
      <c r="G17" s="66">
        <f t="shared" si="1"/>
        <v>9</v>
      </c>
      <c r="H17" s="65">
        <f>VLOOKUP($A17,'Return Data'!$B$7:$R$2292,12,0)</f>
        <v>23.9451</v>
      </c>
      <c r="I17" s="66">
        <f t="shared" si="2"/>
        <v>2</v>
      </c>
      <c r="J17" s="65">
        <f>VLOOKUP($A17,'Return Data'!$B$7:$R$2292,13,0)</f>
        <v>21.787600000000001</v>
      </c>
      <c r="K17" s="66">
        <f t="shared" si="3"/>
        <v>4</v>
      </c>
      <c r="L17" s="65">
        <f>VLOOKUP($A17,'Return Data'!$B$7:$R$2292,17,0)</f>
        <v>25.4693</v>
      </c>
      <c r="M17" s="66">
        <f t="shared" si="4"/>
        <v>6</v>
      </c>
      <c r="N17" s="65">
        <f>VLOOKUP($A17,'Return Data'!$B$7:$R$2292,14,0)</f>
        <v>29.916399999999999</v>
      </c>
      <c r="O17" s="66">
        <f t="shared" si="5"/>
        <v>1</v>
      </c>
      <c r="P17" s="65">
        <f>VLOOKUP($A17,'Return Data'!$B$7:$R$2292,15,0)</f>
        <v>19.430499999999999</v>
      </c>
      <c r="Q17" s="66">
        <f t="shared" si="6"/>
        <v>1</v>
      </c>
      <c r="R17" s="65">
        <f>VLOOKUP($A17,'Return Data'!$B$7:$R$2292,16,0)</f>
        <v>17.5213</v>
      </c>
      <c r="S17" s="67">
        <f t="shared" si="7"/>
        <v>8</v>
      </c>
    </row>
    <row r="18" spans="1:19" x14ac:dyDescent="0.3">
      <c r="A18" s="63" t="s">
        <v>827</v>
      </c>
      <c r="B18" s="64">
        <f>VLOOKUP($A18,'Return Data'!$B$7:$R$2292,3,0)</f>
        <v>44609</v>
      </c>
      <c r="C18" s="65">
        <f>VLOOKUP($A18,'Return Data'!$B$7:$R$2292,4,0)</f>
        <v>13.002000000000001</v>
      </c>
      <c r="D18" s="65">
        <f>VLOOKUP($A18,'Return Data'!$B$7:$R$2292,10,0)</f>
        <v>-5.1689999999999996</v>
      </c>
      <c r="E18" s="66">
        <f t="shared" si="0"/>
        <v>13</v>
      </c>
      <c r="F18" s="65">
        <f>VLOOKUP($A18,'Return Data'!$B$7:$R$2292,11,0)</f>
        <v>7.2417999999999996</v>
      </c>
      <c r="G18" s="66">
        <f t="shared" si="1"/>
        <v>3</v>
      </c>
      <c r="H18" s="65">
        <f>VLOOKUP($A18,'Return Data'!$B$7:$R$2292,12,0)</f>
        <v>16.79</v>
      </c>
      <c r="I18" s="66">
        <f t="shared" si="2"/>
        <v>15</v>
      </c>
      <c r="J18" s="65">
        <f>VLOOKUP($A18,'Return Data'!$B$7:$R$2292,13,0)</f>
        <v>10.9954</v>
      </c>
      <c r="K18" s="66">
        <f t="shared" si="3"/>
        <v>18</v>
      </c>
      <c r="L18" s="65">
        <f>VLOOKUP($A18,'Return Data'!$B$7:$R$2292,17,0)</f>
        <v>10.846399999999999</v>
      </c>
      <c r="M18" s="66">
        <f t="shared" si="4"/>
        <v>21</v>
      </c>
      <c r="N18" s="65">
        <f>VLOOKUP($A18,'Return Data'!$B$7:$R$2292,14,0)</f>
        <v>12.7441</v>
      </c>
      <c r="O18" s="66">
        <f t="shared" si="5"/>
        <v>17</v>
      </c>
      <c r="P18" s="65">
        <f>VLOOKUP($A18,'Return Data'!$B$7:$R$2292,15,0)</f>
        <v>12.1836</v>
      </c>
      <c r="Q18" s="66">
        <f t="shared" si="6"/>
        <v>12</v>
      </c>
      <c r="R18" s="65">
        <f>VLOOKUP($A18,'Return Data'!$B$7:$R$2292,16,0)</f>
        <v>14.1371</v>
      </c>
      <c r="S18" s="67">
        <f t="shared" si="7"/>
        <v>16</v>
      </c>
    </row>
    <row r="19" spans="1:19" x14ac:dyDescent="0.3">
      <c r="A19" s="63" t="s">
        <v>828</v>
      </c>
      <c r="B19" s="64">
        <f>VLOOKUP($A19,'Return Data'!$B$7:$R$2292,3,0)</f>
        <v>44609</v>
      </c>
      <c r="C19" s="65">
        <f>VLOOKUP($A19,'Return Data'!$B$7:$R$2292,4,0)</f>
        <v>17.13</v>
      </c>
      <c r="D19" s="65">
        <f>VLOOKUP($A19,'Return Data'!$B$7:$R$2292,10,0)</f>
        <v>-3.0998999999999999</v>
      </c>
      <c r="E19" s="66">
        <f t="shared" si="0"/>
        <v>3</v>
      </c>
      <c r="F19" s="65">
        <f>VLOOKUP($A19,'Return Data'!$B$7:$R$2292,11,0)</f>
        <v>6.9287999999999998</v>
      </c>
      <c r="G19" s="66">
        <f t="shared" si="1"/>
        <v>5</v>
      </c>
      <c r="H19" s="65">
        <f>VLOOKUP($A19,'Return Data'!$B$7:$R$2292,12,0)</f>
        <v>22.121600000000001</v>
      </c>
      <c r="I19" s="66">
        <f t="shared" si="2"/>
        <v>5</v>
      </c>
      <c r="J19" s="65">
        <f>VLOOKUP($A19,'Return Data'!$B$7:$R$2292,13,0)</f>
        <v>19.9664</v>
      </c>
      <c r="K19" s="66">
        <f t="shared" si="3"/>
        <v>8</v>
      </c>
      <c r="L19" s="65">
        <f>VLOOKUP($A19,'Return Data'!$B$7:$R$2292,17,0)</f>
        <v>23.4541</v>
      </c>
      <c r="M19" s="66">
        <f t="shared" si="4"/>
        <v>11</v>
      </c>
      <c r="N19" s="65"/>
      <c r="O19" s="66"/>
      <c r="P19" s="65"/>
      <c r="Q19" s="66"/>
      <c r="R19" s="65">
        <f>VLOOKUP($A19,'Return Data'!$B$7:$R$2292,16,0)</f>
        <v>23.054200000000002</v>
      </c>
      <c r="S19" s="67">
        <f t="shared" si="7"/>
        <v>3</v>
      </c>
    </row>
    <row r="20" spans="1:19" x14ac:dyDescent="0.3">
      <c r="A20" s="63" t="s">
        <v>830</v>
      </c>
      <c r="B20" s="64">
        <f>VLOOKUP($A20,'Return Data'!$B$7:$R$2292,3,0)</f>
        <v>44609</v>
      </c>
      <c r="C20" s="65">
        <f>VLOOKUP($A20,'Return Data'!$B$7:$R$2292,4,0)</f>
        <v>16.148</v>
      </c>
      <c r="D20" s="65">
        <f>VLOOKUP($A20,'Return Data'!$B$7:$R$2292,10,0)</f>
        <v>-6.0015000000000001</v>
      </c>
      <c r="E20" s="66">
        <f t="shared" si="0"/>
        <v>16</v>
      </c>
      <c r="F20" s="65">
        <f>VLOOKUP($A20,'Return Data'!$B$7:$R$2292,11,0)</f>
        <v>-0.88390000000000002</v>
      </c>
      <c r="G20" s="66">
        <f t="shared" si="1"/>
        <v>19</v>
      </c>
      <c r="H20" s="65">
        <f>VLOOKUP($A20,'Return Data'!$B$7:$R$2292,12,0)</f>
        <v>11.357799999999999</v>
      </c>
      <c r="I20" s="66">
        <f t="shared" si="2"/>
        <v>18</v>
      </c>
      <c r="J20" s="65">
        <f>VLOOKUP($A20,'Return Data'!$B$7:$R$2292,13,0)</f>
        <v>13.886699999999999</v>
      </c>
      <c r="K20" s="66">
        <f t="shared" si="3"/>
        <v>15</v>
      </c>
      <c r="L20" s="65">
        <f>VLOOKUP($A20,'Return Data'!$B$7:$R$2292,17,0)</f>
        <v>16.1389</v>
      </c>
      <c r="M20" s="66">
        <f t="shared" si="4"/>
        <v>18</v>
      </c>
      <c r="N20" s="65">
        <f>VLOOKUP($A20,'Return Data'!$B$7:$R$2292,14,0)</f>
        <v>17.6023</v>
      </c>
      <c r="O20" s="66">
        <f t="shared" si="5"/>
        <v>16</v>
      </c>
      <c r="P20" s="65"/>
      <c r="Q20" s="66"/>
      <c r="R20" s="65">
        <f>VLOOKUP($A20,'Return Data'!$B$7:$R$2292,16,0)</f>
        <v>15.6919</v>
      </c>
      <c r="S20" s="67">
        <f t="shared" si="7"/>
        <v>11</v>
      </c>
    </row>
    <row r="21" spans="1:19" x14ac:dyDescent="0.3">
      <c r="A21" s="63" t="s">
        <v>832</v>
      </c>
      <c r="B21" s="64">
        <f>VLOOKUP($A21,'Return Data'!$B$7:$R$2292,3,0)</f>
        <v>44609</v>
      </c>
      <c r="C21" s="65">
        <f>VLOOKUP($A21,'Return Data'!$B$7:$R$2292,4,0)</f>
        <v>20.029</v>
      </c>
      <c r="D21" s="65">
        <f>VLOOKUP($A21,'Return Data'!$B$7:$R$2292,10,0)</f>
        <v>-6.7203999999999997</v>
      </c>
      <c r="E21" s="66">
        <f t="shared" si="0"/>
        <v>17</v>
      </c>
      <c r="F21" s="65">
        <f>VLOOKUP($A21,'Return Data'!$B$7:$R$2292,11,0)</f>
        <v>4.9132999999999996</v>
      </c>
      <c r="G21" s="66">
        <f t="shared" si="1"/>
        <v>11</v>
      </c>
      <c r="H21" s="65">
        <f>VLOOKUP($A21,'Return Data'!$B$7:$R$2292,12,0)</f>
        <v>22.083400000000001</v>
      </c>
      <c r="I21" s="66">
        <f t="shared" si="2"/>
        <v>6</v>
      </c>
      <c r="J21" s="65">
        <f>VLOOKUP($A21,'Return Data'!$B$7:$R$2292,13,0)</f>
        <v>21.3217</v>
      </c>
      <c r="K21" s="66">
        <f t="shared" si="3"/>
        <v>6</v>
      </c>
      <c r="L21" s="65">
        <f>VLOOKUP($A21,'Return Data'!$B$7:$R$2292,17,0)</f>
        <v>29.444299999999998</v>
      </c>
      <c r="M21" s="66">
        <f t="shared" si="4"/>
        <v>3</v>
      </c>
      <c r="N21" s="65"/>
      <c r="O21" s="66"/>
      <c r="P21" s="65"/>
      <c r="Q21" s="66"/>
      <c r="R21" s="65">
        <f>VLOOKUP($A21,'Return Data'!$B$7:$R$2292,16,0)</f>
        <v>28.533200000000001</v>
      </c>
      <c r="S21" s="67">
        <f t="shared" si="7"/>
        <v>1</v>
      </c>
    </row>
    <row r="22" spans="1:19" x14ac:dyDescent="0.3">
      <c r="A22" s="63" t="s">
        <v>834</v>
      </c>
      <c r="B22" s="64">
        <f>VLOOKUP($A22,'Return Data'!$B$7:$R$2292,3,0)</f>
        <v>44609</v>
      </c>
      <c r="C22" s="65">
        <f>VLOOKUP($A22,'Return Data'!$B$7:$R$2292,4,0)</f>
        <v>35.1175</v>
      </c>
      <c r="D22" s="65">
        <f>VLOOKUP($A22,'Return Data'!$B$7:$R$2292,10,0)</f>
        <v>-8.6945999999999994</v>
      </c>
      <c r="E22" s="66">
        <f t="shared" si="0"/>
        <v>19</v>
      </c>
      <c r="F22" s="65">
        <f>VLOOKUP($A22,'Return Data'!$B$7:$R$2292,11,0)</f>
        <v>-3.9329999999999998</v>
      </c>
      <c r="G22" s="66">
        <f t="shared" si="1"/>
        <v>21</v>
      </c>
      <c r="H22" s="65">
        <f>VLOOKUP($A22,'Return Data'!$B$7:$R$2292,12,0)</f>
        <v>6.4919000000000002</v>
      </c>
      <c r="I22" s="66">
        <f t="shared" si="2"/>
        <v>21</v>
      </c>
      <c r="J22" s="65">
        <f>VLOOKUP($A22,'Return Data'!$B$7:$R$2292,13,0)</f>
        <v>2.8424</v>
      </c>
      <c r="K22" s="66">
        <f t="shared" si="3"/>
        <v>21</v>
      </c>
      <c r="L22" s="65">
        <f>VLOOKUP($A22,'Return Data'!$B$7:$R$2292,17,0)</f>
        <v>14.3848</v>
      </c>
      <c r="M22" s="66">
        <f t="shared" si="4"/>
        <v>19</v>
      </c>
      <c r="N22" s="65">
        <f>VLOOKUP($A22,'Return Data'!$B$7:$R$2292,14,0)</f>
        <v>17.767399999999999</v>
      </c>
      <c r="O22" s="66">
        <f t="shared" si="5"/>
        <v>14</v>
      </c>
      <c r="P22" s="65">
        <f>VLOOKUP($A22,'Return Data'!$B$7:$R$2292,15,0)</f>
        <v>13.055</v>
      </c>
      <c r="Q22" s="66">
        <f t="shared" si="6"/>
        <v>11</v>
      </c>
      <c r="R22" s="65">
        <f>VLOOKUP($A22,'Return Data'!$B$7:$R$2292,16,0)</f>
        <v>15.394399999999999</v>
      </c>
      <c r="S22" s="67">
        <f t="shared" si="7"/>
        <v>14</v>
      </c>
    </row>
    <row r="23" spans="1:19" x14ac:dyDescent="0.3">
      <c r="A23" s="63" t="s">
        <v>837</v>
      </c>
      <c r="B23" s="64">
        <f>VLOOKUP($A23,'Return Data'!$B$7:$R$2292,3,0)</f>
        <v>44609</v>
      </c>
      <c r="C23" s="65">
        <f>VLOOKUP($A23,'Return Data'!$B$7:$R$2292,4,0)</f>
        <v>82.694599999999994</v>
      </c>
      <c r="D23" s="65">
        <f>VLOOKUP($A23,'Return Data'!$B$7:$R$2292,10,0)</f>
        <v>-3.9889999999999999</v>
      </c>
      <c r="E23" s="66">
        <f t="shared" si="0"/>
        <v>8</v>
      </c>
      <c r="F23" s="65">
        <f>VLOOKUP($A23,'Return Data'!$B$7:$R$2292,11,0)</f>
        <v>6.7817999999999996</v>
      </c>
      <c r="G23" s="66">
        <f t="shared" si="1"/>
        <v>6</v>
      </c>
      <c r="H23" s="65">
        <f>VLOOKUP($A23,'Return Data'!$B$7:$R$2292,12,0)</f>
        <v>19.694600000000001</v>
      </c>
      <c r="I23" s="66">
        <f t="shared" si="2"/>
        <v>10</v>
      </c>
      <c r="J23" s="65">
        <f>VLOOKUP($A23,'Return Data'!$B$7:$R$2292,13,0)</f>
        <v>16.7851</v>
      </c>
      <c r="K23" s="66">
        <f t="shared" si="3"/>
        <v>13</v>
      </c>
      <c r="L23" s="65">
        <f>VLOOKUP($A23,'Return Data'!$B$7:$R$2292,17,0)</f>
        <v>27.7469</v>
      </c>
      <c r="M23" s="66">
        <f t="shared" si="4"/>
        <v>4</v>
      </c>
      <c r="N23" s="65">
        <f>VLOOKUP($A23,'Return Data'!$B$7:$R$2292,14,0)</f>
        <v>23.2179</v>
      </c>
      <c r="O23" s="66">
        <f t="shared" si="5"/>
        <v>5</v>
      </c>
      <c r="P23" s="65">
        <f>VLOOKUP($A23,'Return Data'!$B$7:$R$2292,15,0)</f>
        <v>15.260899999999999</v>
      </c>
      <c r="Q23" s="66">
        <f t="shared" si="6"/>
        <v>7</v>
      </c>
      <c r="R23" s="65">
        <f>VLOOKUP($A23,'Return Data'!$B$7:$R$2292,16,0)</f>
        <v>18.6905</v>
      </c>
      <c r="S23" s="67">
        <f t="shared" si="7"/>
        <v>6</v>
      </c>
    </row>
    <row r="24" spans="1:19" x14ac:dyDescent="0.3">
      <c r="A24" s="63" t="s">
        <v>839</v>
      </c>
      <c r="B24" s="64">
        <f>VLOOKUP($A24,'Return Data'!$B$7:$R$2292,3,0)</f>
        <v>44609</v>
      </c>
      <c r="C24" s="65">
        <f>VLOOKUP($A24,'Return Data'!$B$7:$R$2292,4,0)</f>
        <v>55.533299999999997</v>
      </c>
      <c r="D24" s="65">
        <f>VLOOKUP($A24,'Return Data'!$B$7:$R$2292,10,0)</f>
        <v>-3.7054</v>
      </c>
      <c r="E24" s="66">
        <f t="shared" si="0"/>
        <v>5</v>
      </c>
      <c r="F24" s="65">
        <f>VLOOKUP($A24,'Return Data'!$B$7:$R$2292,11,0)</f>
        <v>3.3988</v>
      </c>
      <c r="G24" s="66">
        <f t="shared" si="1"/>
        <v>16</v>
      </c>
      <c r="H24" s="65">
        <f>VLOOKUP($A24,'Return Data'!$B$7:$R$2292,12,0)</f>
        <v>9.6783000000000001</v>
      </c>
      <c r="I24" s="66">
        <f t="shared" si="2"/>
        <v>20</v>
      </c>
      <c r="J24" s="65">
        <f>VLOOKUP($A24,'Return Data'!$B$7:$R$2292,13,0)</f>
        <v>27.380199999999999</v>
      </c>
      <c r="K24" s="66">
        <f t="shared" si="3"/>
        <v>1</v>
      </c>
      <c r="L24" s="65">
        <f>VLOOKUP($A24,'Return Data'!$B$7:$R$2292,17,0)</f>
        <v>32.859499999999997</v>
      </c>
      <c r="M24" s="66">
        <f t="shared" si="4"/>
        <v>1</v>
      </c>
      <c r="N24" s="65">
        <f>VLOOKUP($A24,'Return Data'!$B$7:$R$2292,14,0)</f>
        <v>24.857900000000001</v>
      </c>
      <c r="O24" s="66">
        <f t="shared" si="5"/>
        <v>2</v>
      </c>
      <c r="P24" s="65">
        <f>VLOOKUP($A24,'Return Data'!$B$7:$R$2292,15,0)</f>
        <v>15.991899999999999</v>
      </c>
      <c r="Q24" s="66">
        <f t="shared" si="6"/>
        <v>5</v>
      </c>
      <c r="R24" s="65">
        <f>VLOOKUP($A24,'Return Data'!$B$7:$R$2292,16,0)</f>
        <v>17.6571</v>
      </c>
      <c r="S24" s="67">
        <f t="shared" si="7"/>
        <v>7</v>
      </c>
    </row>
    <row r="25" spans="1:19" x14ac:dyDescent="0.3">
      <c r="A25" s="63" t="s">
        <v>840</v>
      </c>
      <c r="B25" s="64">
        <f>VLOOKUP($A25,'Return Data'!$B$7:$R$2292,3,0)</f>
        <v>44609</v>
      </c>
      <c r="C25" s="65">
        <f>VLOOKUP($A25,'Return Data'!$B$7:$R$2292,4,0)</f>
        <v>256.0009</v>
      </c>
      <c r="D25" s="65">
        <f>VLOOKUP($A25,'Return Data'!$B$7:$R$2292,10,0)</f>
        <v>-8.9506999999999994</v>
      </c>
      <c r="E25" s="66">
        <f t="shared" si="0"/>
        <v>20</v>
      </c>
      <c r="F25" s="65">
        <f>VLOOKUP($A25,'Return Data'!$B$7:$R$2292,11,0)</f>
        <v>7.0255999999999998</v>
      </c>
      <c r="G25" s="66">
        <f t="shared" si="1"/>
        <v>4</v>
      </c>
      <c r="H25" s="65">
        <f>VLOOKUP($A25,'Return Data'!$B$7:$R$2292,12,0)</f>
        <v>23.269600000000001</v>
      </c>
      <c r="I25" s="66">
        <f t="shared" si="2"/>
        <v>3</v>
      </c>
      <c r="J25" s="65">
        <f>VLOOKUP($A25,'Return Data'!$B$7:$R$2292,13,0)</f>
        <v>24.709900000000001</v>
      </c>
      <c r="K25" s="66">
        <f t="shared" si="3"/>
        <v>3</v>
      </c>
      <c r="L25" s="65">
        <f>VLOOKUP($A25,'Return Data'!$B$7:$R$2292,17,0)</f>
        <v>21.890499999999999</v>
      </c>
      <c r="M25" s="66">
        <f t="shared" si="4"/>
        <v>12</v>
      </c>
      <c r="N25" s="65">
        <f>VLOOKUP($A25,'Return Data'!$B$7:$R$2292,14,0)</f>
        <v>24.080100000000002</v>
      </c>
      <c r="O25" s="66">
        <f t="shared" si="5"/>
        <v>3</v>
      </c>
      <c r="P25" s="65">
        <f>VLOOKUP($A25,'Return Data'!$B$7:$R$2292,15,0)</f>
        <v>19.147400000000001</v>
      </c>
      <c r="Q25" s="66">
        <f t="shared" si="6"/>
        <v>2</v>
      </c>
      <c r="R25" s="65">
        <f>VLOOKUP($A25,'Return Data'!$B$7:$R$2292,16,0)</f>
        <v>16.906300000000002</v>
      </c>
      <c r="S25" s="67">
        <f t="shared" si="7"/>
        <v>9</v>
      </c>
    </row>
    <row r="26" spans="1:19" x14ac:dyDescent="0.3">
      <c r="A26" s="63" t="s">
        <v>2007</v>
      </c>
      <c r="B26" s="64">
        <f>VLOOKUP($A26,'Return Data'!$B$7:$R$2292,3,0)</f>
        <v>44609</v>
      </c>
      <c r="C26" s="65">
        <f>VLOOKUP($A26,'Return Data'!$B$7:$R$2292,4,0)</f>
        <v>115.8874</v>
      </c>
      <c r="D26" s="65">
        <f>VLOOKUP($A26,'Return Data'!$B$7:$R$2292,10,0)</f>
        <v>-5.0103</v>
      </c>
      <c r="E26" s="66">
        <f t="shared" si="0"/>
        <v>9</v>
      </c>
      <c r="F26" s="65">
        <f>VLOOKUP($A26,'Return Data'!$B$7:$R$2292,11,0)</f>
        <v>4.5065999999999997</v>
      </c>
      <c r="G26" s="66">
        <f t="shared" si="1"/>
        <v>13</v>
      </c>
      <c r="H26" s="65">
        <f>VLOOKUP($A26,'Return Data'!$B$7:$R$2292,12,0)</f>
        <v>18.155999999999999</v>
      </c>
      <c r="I26" s="66">
        <f t="shared" si="2"/>
        <v>12</v>
      </c>
      <c r="J26" s="65">
        <f>VLOOKUP($A26,'Return Data'!$B$7:$R$2292,13,0)</f>
        <v>18.494299999999999</v>
      </c>
      <c r="K26" s="66">
        <f t="shared" si="3"/>
        <v>12</v>
      </c>
      <c r="L26" s="65">
        <f>VLOOKUP($A26,'Return Data'!$B$7:$R$2292,17,0)</f>
        <v>24.616599999999998</v>
      </c>
      <c r="M26" s="66">
        <f t="shared" si="4"/>
        <v>8</v>
      </c>
      <c r="N26" s="65">
        <f>VLOOKUP($A26,'Return Data'!$B$7:$R$2292,14,0)</f>
        <v>23.4239</v>
      </c>
      <c r="O26" s="66">
        <f t="shared" si="5"/>
        <v>4</v>
      </c>
      <c r="P26" s="65">
        <f>VLOOKUP($A26,'Return Data'!$B$7:$R$2292,15,0)</f>
        <v>16.966699999999999</v>
      </c>
      <c r="Q26" s="66">
        <f t="shared" si="6"/>
        <v>4</v>
      </c>
      <c r="R26" s="65">
        <f>VLOOKUP($A26,'Return Data'!$B$7:$R$2292,16,0)</f>
        <v>15.5261</v>
      </c>
      <c r="S26" s="67">
        <f t="shared" si="7"/>
        <v>13</v>
      </c>
    </row>
    <row r="27" spans="1:19" x14ac:dyDescent="0.3">
      <c r="A27" s="63" t="s">
        <v>844</v>
      </c>
      <c r="B27" s="64">
        <f>VLOOKUP($A27,'Return Data'!$B$7:$R$2292,3,0)</f>
        <v>44609</v>
      </c>
      <c r="C27" s="65">
        <f>VLOOKUP($A27,'Return Data'!$B$7:$R$2292,4,0)</f>
        <v>15.478300000000001</v>
      </c>
      <c r="D27" s="65">
        <f>VLOOKUP($A27,'Return Data'!$B$7:$R$2292,10,0)</f>
        <v>-3.7256999999999998</v>
      </c>
      <c r="E27" s="66">
        <f t="shared" si="0"/>
        <v>6</v>
      </c>
      <c r="F27" s="65">
        <f>VLOOKUP($A27,'Return Data'!$B$7:$R$2292,11,0)</f>
        <v>3.21</v>
      </c>
      <c r="G27" s="66">
        <f t="shared" si="1"/>
        <v>17</v>
      </c>
      <c r="H27" s="65">
        <f>VLOOKUP($A27,'Return Data'!$B$7:$R$2292,12,0)</f>
        <v>20.0306</v>
      </c>
      <c r="I27" s="66">
        <f t="shared" si="2"/>
        <v>9</v>
      </c>
      <c r="J27" s="65">
        <f>VLOOKUP($A27,'Return Data'!$B$7:$R$2292,13,0)</f>
        <v>18.6477</v>
      </c>
      <c r="K27" s="66">
        <f t="shared" si="3"/>
        <v>10</v>
      </c>
      <c r="L27" s="65">
        <f>VLOOKUP($A27,'Return Data'!$B$7:$R$2292,17,0)</f>
        <v>23.5641</v>
      </c>
      <c r="M27" s="66">
        <f t="shared" si="4"/>
        <v>10</v>
      </c>
      <c r="N27" s="65"/>
      <c r="O27" s="66"/>
      <c r="P27" s="65"/>
      <c r="Q27" s="66"/>
      <c r="R27" s="65">
        <f>VLOOKUP($A27,'Return Data'!$B$7:$R$2292,16,0)</f>
        <v>21.9056</v>
      </c>
      <c r="S27" s="67">
        <f t="shared" si="7"/>
        <v>4</v>
      </c>
    </row>
    <row r="28" spans="1:19" x14ac:dyDescent="0.3">
      <c r="A28" s="63" t="s">
        <v>846</v>
      </c>
      <c r="B28" s="64">
        <f>VLOOKUP($A28,'Return Data'!$B$7:$R$2292,3,0)</f>
        <v>44609</v>
      </c>
      <c r="C28" s="65">
        <f>VLOOKUP($A28,'Return Data'!$B$7:$R$2292,4,0)</f>
        <v>18.12</v>
      </c>
      <c r="D28" s="65">
        <f>VLOOKUP($A28,'Return Data'!$B$7:$R$2292,10,0)</f>
        <v>-5.0313999999999997</v>
      </c>
      <c r="E28" s="66">
        <f t="shared" si="0"/>
        <v>11</v>
      </c>
      <c r="F28" s="65">
        <f>VLOOKUP($A28,'Return Data'!$B$7:$R$2292,11,0)</f>
        <v>4.1379000000000001</v>
      </c>
      <c r="G28" s="66">
        <f t="shared" si="1"/>
        <v>14</v>
      </c>
      <c r="H28" s="65">
        <f>VLOOKUP($A28,'Return Data'!$B$7:$R$2292,12,0)</f>
        <v>22.349799999999998</v>
      </c>
      <c r="I28" s="66">
        <f t="shared" si="2"/>
        <v>4</v>
      </c>
      <c r="J28" s="65">
        <f>VLOOKUP($A28,'Return Data'!$B$7:$R$2292,13,0)</f>
        <v>18.508800000000001</v>
      </c>
      <c r="K28" s="66">
        <f t="shared" si="3"/>
        <v>11</v>
      </c>
      <c r="L28" s="65">
        <f>VLOOKUP($A28,'Return Data'!$B$7:$R$2292,17,0)</f>
        <v>24.944600000000001</v>
      </c>
      <c r="M28" s="66">
        <f t="shared" si="4"/>
        <v>7</v>
      </c>
      <c r="N28" s="65"/>
      <c r="O28" s="66"/>
      <c r="P28" s="65"/>
      <c r="Q28" s="66"/>
      <c r="R28" s="65">
        <f>VLOOKUP($A28,'Return Data'!$B$7:$R$2292,16,0)</f>
        <v>26.371200000000002</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-5.2196095238095239</v>
      </c>
      <c r="E30" s="74"/>
      <c r="F30" s="75">
        <f>AVERAGE(F8:F28)</f>
        <v>4.3599380952380953</v>
      </c>
      <c r="G30" s="74"/>
      <c r="H30" s="75">
        <f>AVERAGE(H8:H28)</f>
        <v>17.963061904761904</v>
      </c>
      <c r="I30" s="74"/>
      <c r="J30" s="75">
        <f>AVERAGE(J8:J28)</f>
        <v>17.338542857142858</v>
      </c>
      <c r="K30" s="74"/>
      <c r="L30" s="75">
        <f>AVERAGE(L8:L28)</f>
        <v>22.198595238095233</v>
      </c>
      <c r="M30" s="74"/>
      <c r="N30" s="75">
        <f>AVERAGE(N8:N28)</f>
        <v>20.763517647058826</v>
      </c>
      <c r="O30" s="74"/>
      <c r="P30" s="75">
        <f>AVERAGE(P8:P28)</f>
        <v>15.196399999999999</v>
      </c>
      <c r="Q30" s="74"/>
      <c r="R30" s="75">
        <f>AVERAGE(R8:R28)</f>
        <v>17.095328571428571</v>
      </c>
      <c r="S30" s="76"/>
    </row>
    <row r="31" spans="1:19" x14ac:dyDescent="0.3">
      <c r="A31" s="73" t="s">
        <v>28</v>
      </c>
      <c r="B31" s="74"/>
      <c r="C31" s="74"/>
      <c r="D31" s="75">
        <f>MIN(D8:D28)</f>
        <v>-10.7493</v>
      </c>
      <c r="E31" s="74"/>
      <c r="F31" s="75">
        <f>MIN(F8:F28)</f>
        <v>-3.9329999999999998</v>
      </c>
      <c r="G31" s="74"/>
      <c r="H31" s="75">
        <f>MIN(H8:H28)</f>
        <v>6.4919000000000002</v>
      </c>
      <c r="I31" s="74"/>
      <c r="J31" s="75">
        <f>MIN(J8:J28)</f>
        <v>2.8424</v>
      </c>
      <c r="K31" s="74"/>
      <c r="L31" s="75">
        <f>MIN(L8:L28)</f>
        <v>10.846399999999999</v>
      </c>
      <c r="M31" s="74"/>
      <c r="N31" s="75">
        <f>MIN(N8:N28)</f>
        <v>12.7441</v>
      </c>
      <c r="O31" s="74"/>
      <c r="P31" s="75">
        <f>MIN(P8:P28)</f>
        <v>11.8789</v>
      </c>
      <c r="Q31" s="74"/>
      <c r="R31" s="75">
        <f>MIN(R8:R28)</f>
        <v>9.9977999999999998</v>
      </c>
      <c r="S31" s="76"/>
    </row>
    <row r="32" spans="1:19" ht="15" thickBot="1" x14ac:dyDescent="0.35">
      <c r="A32" s="77" t="s">
        <v>29</v>
      </c>
      <c r="B32" s="78"/>
      <c r="C32" s="78"/>
      <c r="D32" s="79">
        <f>MAX(D8:D28)</f>
        <v>-1.2393000000000001</v>
      </c>
      <c r="E32" s="78"/>
      <c r="F32" s="79">
        <f>MAX(F8:F28)</f>
        <v>12.2668</v>
      </c>
      <c r="G32" s="78"/>
      <c r="H32" s="79">
        <f>MAX(H8:H28)</f>
        <v>25.263100000000001</v>
      </c>
      <c r="I32" s="78"/>
      <c r="J32" s="79">
        <f>MAX(J8:J28)</f>
        <v>27.380199999999999</v>
      </c>
      <c r="K32" s="78"/>
      <c r="L32" s="79">
        <f>MAX(L8:L28)</f>
        <v>32.859499999999997</v>
      </c>
      <c r="M32" s="78"/>
      <c r="N32" s="79">
        <f>MAX(N8:N28)</f>
        <v>29.916399999999999</v>
      </c>
      <c r="O32" s="78"/>
      <c r="P32" s="79">
        <f>MAX(P8:P28)</f>
        <v>19.430499999999999</v>
      </c>
      <c r="Q32" s="78"/>
      <c r="R32" s="79">
        <f>MAX(R8:R28)</f>
        <v>28.533200000000001</v>
      </c>
      <c r="S32" s="80"/>
    </row>
    <row r="33" spans="1:1" x14ac:dyDescent="0.3">
      <c r="A33" s="112" t="s">
        <v>432</v>
      </c>
    </row>
    <row r="34" spans="1:1" x14ac:dyDescent="0.3">
      <c r="A34" s="14" t="s">
        <v>340</v>
      </c>
    </row>
  </sheetData>
  <sheetProtection algorithmName="SHA-512" hashValue="cYsN7+x0oYBgaz1b6DFsuqSaa6/v9/mOHCVBjinDJEob0Msu+b5UWnPvGT6kEbGazdTuUDdVY9+sqCZnoJO9hg==" saltValue="+/q3QOU7DX6kEciQGdp8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805</v>
      </c>
      <c r="B8" s="64">
        <f>VLOOKUP($A8,'Return Data'!$B$7:$R$2292,3,0)</f>
        <v>44609</v>
      </c>
      <c r="C8" s="65">
        <f>VLOOKUP($A8,'Return Data'!$B$7:$R$2292,4,0)</f>
        <v>89.974199999999996</v>
      </c>
      <c r="D8" s="65">
        <f>VLOOKUP($A8,'Return Data'!$B$7:$R$2292,10,0)</f>
        <v>-5.2319000000000004</v>
      </c>
      <c r="E8" s="66">
        <f t="shared" ref="E8:E28" si="0">RANK(D8,D$8:D$28,0)</f>
        <v>9</v>
      </c>
      <c r="F8" s="65">
        <f>VLOOKUP($A8,'Return Data'!$B$7:$R$2292,11,0)</f>
        <v>3.3997000000000002</v>
      </c>
      <c r="G8" s="66">
        <f t="shared" ref="G8:G28" si="1">RANK(F8,F$8:F$28,0)</f>
        <v>15</v>
      </c>
      <c r="H8" s="65">
        <f>VLOOKUP($A8,'Return Data'!$B$7:$R$2292,12,0)</f>
        <v>16.5383</v>
      </c>
      <c r="I8" s="66">
        <f t="shared" ref="I8:I28" si="2">RANK(H8,H$8:H$28,0)</f>
        <v>13</v>
      </c>
      <c r="J8" s="65">
        <f>VLOOKUP($A8,'Return Data'!$B$7:$R$2292,13,0)</f>
        <v>14.4808</v>
      </c>
      <c r="K8" s="66">
        <f t="shared" ref="K8:K28" si="3">RANK(J8,J$8:J$28,0)</f>
        <v>14</v>
      </c>
      <c r="L8" s="65">
        <f>VLOOKUP($A8,'Return Data'!$B$7:$R$2292,17,0)</f>
        <v>18.7393</v>
      </c>
      <c r="M8" s="66">
        <f t="shared" ref="M8:M28" si="4">RANK(L8,L$8:L$28,0)</f>
        <v>14</v>
      </c>
      <c r="N8" s="65">
        <f>VLOOKUP($A8,'Return Data'!$B$7:$R$2292,14,0)</f>
        <v>18.509399999999999</v>
      </c>
      <c r="O8" s="66">
        <f t="shared" ref="O8:O18" si="5">RANK(N8,N$8:N$28,0)</f>
        <v>9</v>
      </c>
      <c r="P8" s="65">
        <f>VLOOKUP($A8,'Return Data'!$B$7:$R$2292,15,0)</f>
        <v>12.774100000000001</v>
      </c>
      <c r="Q8" s="66">
        <f>RANK(P8,P$8:P$28,0)</f>
        <v>10</v>
      </c>
      <c r="R8" s="65">
        <f>VLOOKUP($A8,'Return Data'!$B$7:$R$2292,16,0)</f>
        <v>14.4015</v>
      </c>
      <c r="S8" s="67">
        <f t="shared" ref="S8:S28" si="6">RANK(R8,R$8:R$28,0)</f>
        <v>11</v>
      </c>
    </row>
    <row r="9" spans="1:20" x14ac:dyDescent="0.3">
      <c r="A9" s="63" t="s">
        <v>808</v>
      </c>
      <c r="B9" s="64">
        <f>VLOOKUP($A9,'Return Data'!$B$7:$R$2292,3,0)</f>
        <v>44609</v>
      </c>
      <c r="C9" s="65">
        <f>VLOOKUP($A9,'Return Data'!$B$7:$R$2292,4,0)</f>
        <v>43.22</v>
      </c>
      <c r="D9" s="65">
        <f>VLOOKUP($A9,'Return Data'!$B$7:$R$2292,10,0)</f>
        <v>-10.996700000000001</v>
      </c>
      <c r="E9" s="66">
        <f t="shared" si="0"/>
        <v>21</v>
      </c>
      <c r="F9" s="65">
        <f>VLOOKUP($A9,'Return Data'!$B$7:$R$2292,11,0)</f>
        <v>-0.50639999999999996</v>
      </c>
      <c r="G9" s="66">
        <f t="shared" si="1"/>
        <v>18</v>
      </c>
      <c r="H9" s="65">
        <f>VLOOKUP($A9,'Return Data'!$B$7:$R$2292,12,0)</f>
        <v>12.552099999999999</v>
      </c>
      <c r="I9" s="66">
        <f t="shared" si="2"/>
        <v>17</v>
      </c>
      <c r="J9" s="65">
        <f>VLOOKUP($A9,'Return Data'!$B$7:$R$2292,13,0)</f>
        <v>9.2794000000000008</v>
      </c>
      <c r="K9" s="66">
        <f t="shared" si="3"/>
        <v>19</v>
      </c>
      <c r="L9" s="65">
        <f>VLOOKUP($A9,'Return Data'!$B$7:$R$2292,17,0)</f>
        <v>15.8855</v>
      </c>
      <c r="M9" s="66">
        <f t="shared" si="4"/>
        <v>16</v>
      </c>
      <c r="N9" s="65">
        <f>VLOOKUP($A9,'Return Data'!$B$7:$R$2292,14,0)</f>
        <v>19.468299999999999</v>
      </c>
      <c r="O9" s="66">
        <f t="shared" si="5"/>
        <v>8</v>
      </c>
      <c r="P9" s="65">
        <f>VLOOKUP($A9,'Return Data'!$B$7:$R$2292,15,0)</f>
        <v>16.5016</v>
      </c>
      <c r="Q9" s="66">
        <f>RANK(P9,P$8:P$28,0)</f>
        <v>3</v>
      </c>
      <c r="R9" s="65">
        <f>VLOOKUP($A9,'Return Data'!$B$7:$R$2292,16,0)</f>
        <v>16.3901</v>
      </c>
      <c r="S9" s="67">
        <f t="shared" si="6"/>
        <v>6</v>
      </c>
    </row>
    <row r="10" spans="1:20" x14ac:dyDescent="0.3">
      <c r="A10" s="63" t="s">
        <v>810</v>
      </c>
      <c r="B10" s="64">
        <f>VLOOKUP($A10,'Return Data'!$B$7:$R$2292,3,0)</f>
        <v>44609</v>
      </c>
      <c r="C10" s="65">
        <f>VLOOKUP($A10,'Return Data'!$B$7:$R$2292,4,0)</f>
        <v>14.237</v>
      </c>
      <c r="D10" s="65">
        <f>VLOOKUP($A10,'Return Data'!$B$7:$R$2292,10,0)</f>
        <v>-5.6715</v>
      </c>
      <c r="E10" s="66">
        <f t="shared" si="0"/>
        <v>15</v>
      </c>
      <c r="F10" s="65">
        <f>VLOOKUP($A10,'Return Data'!$B$7:$R$2292,11,0)</f>
        <v>3.7153</v>
      </c>
      <c r="G10" s="66">
        <f t="shared" si="1"/>
        <v>13</v>
      </c>
      <c r="H10" s="65">
        <f>VLOOKUP($A10,'Return Data'!$B$7:$R$2292,12,0)</f>
        <v>14.601900000000001</v>
      </c>
      <c r="I10" s="66">
        <f t="shared" si="2"/>
        <v>16</v>
      </c>
      <c r="J10" s="65">
        <f>VLOOKUP($A10,'Return Data'!$B$7:$R$2292,13,0)</f>
        <v>11.5665</v>
      </c>
      <c r="K10" s="66">
        <f t="shared" si="3"/>
        <v>16</v>
      </c>
      <c r="L10" s="65">
        <f>VLOOKUP($A10,'Return Data'!$B$7:$R$2292,17,0)</f>
        <v>16.408000000000001</v>
      </c>
      <c r="M10" s="66">
        <f t="shared" si="4"/>
        <v>15</v>
      </c>
      <c r="N10" s="65">
        <f>VLOOKUP($A10,'Return Data'!$B$7:$R$2292,14,0)</f>
        <v>17.582799999999999</v>
      </c>
      <c r="O10" s="66">
        <f t="shared" si="5"/>
        <v>12</v>
      </c>
      <c r="P10" s="65"/>
      <c r="Q10" s="66"/>
      <c r="R10" s="65">
        <f>VLOOKUP($A10,'Return Data'!$B$7:$R$2292,16,0)</f>
        <v>8.4197000000000006</v>
      </c>
      <c r="S10" s="67">
        <f t="shared" si="6"/>
        <v>20</v>
      </c>
    </row>
    <row r="11" spans="1:20" x14ac:dyDescent="0.3">
      <c r="A11" s="63" t="s">
        <v>812</v>
      </c>
      <c r="B11" s="64">
        <f>VLOOKUP($A11,'Return Data'!$B$7:$R$2292,3,0)</f>
        <v>44609</v>
      </c>
      <c r="C11" s="65">
        <f>VLOOKUP($A11,'Return Data'!$B$7:$R$2292,4,0)</f>
        <v>32.792000000000002</v>
      </c>
      <c r="D11" s="65">
        <f>VLOOKUP($A11,'Return Data'!$B$7:$R$2292,10,0)</f>
        <v>-7.0731999999999999</v>
      </c>
      <c r="E11" s="66">
        <f t="shared" si="0"/>
        <v>18</v>
      </c>
      <c r="F11" s="65">
        <f>VLOOKUP($A11,'Return Data'!$B$7:$R$2292,11,0)</f>
        <v>-3.1513</v>
      </c>
      <c r="G11" s="66">
        <f t="shared" si="1"/>
        <v>20</v>
      </c>
      <c r="H11" s="65">
        <f>VLOOKUP($A11,'Return Data'!$B$7:$R$2292,12,0)</f>
        <v>8.8856000000000002</v>
      </c>
      <c r="I11" s="66">
        <f t="shared" si="2"/>
        <v>19</v>
      </c>
      <c r="J11" s="65">
        <f>VLOOKUP($A11,'Return Data'!$B$7:$R$2292,13,0)</f>
        <v>9.2774999999999999</v>
      </c>
      <c r="K11" s="66">
        <f t="shared" si="3"/>
        <v>20</v>
      </c>
      <c r="L11" s="65">
        <f>VLOOKUP($A11,'Return Data'!$B$7:$R$2292,17,0)</f>
        <v>13.031499999999999</v>
      </c>
      <c r="M11" s="66">
        <f t="shared" si="4"/>
        <v>19</v>
      </c>
      <c r="N11" s="65">
        <f>VLOOKUP($A11,'Return Data'!$B$7:$R$2292,14,0)</f>
        <v>16.3584</v>
      </c>
      <c r="O11" s="66">
        <f t="shared" si="5"/>
        <v>14</v>
      </c>
      <c r="P11" s="65">
        <f>VLOOKUP($A11,'Return Data'!$B$7:$R$2292,15,0)</f>
        <v>10.917899999999999</v>
      </c>
      <c r="Q11" s="66">
        <f>RANK(P11,P$8:P$28,0)</f>
        <v>12</v>
      </c>
      <c r="R11" s="65">
        <f>VLOOKUP($A11,'Return Data'!$B$7:$R$2292,16,0)</f>
        <v>10.684799999999999</v>
      </c>
      <c r="S11" s="67">
        <f t="shared" si="6"/>
        <v>18</v>
      </c>
    </row>
    <row r="12" spans="1:20" x14ac:dyDescent="0.3">
      <c r="A12" s="63" t="s">
        <v>813</v>
      </c>
      <c r="B12" s="64">
        <f>VLOOKUP($A12,'Return Data'!$B$7:$R$2292,3,0)</f>
        <v>44609</v>
      </c>
      <c r="C12" s="65">
        <f>VLOOKUP($A12,'Return Data'!$B$7:$R$2292,4,0)</f>
        <v>65.795000000000002</v>
      </c>
      <c r="D12" s="65">
        <f>VLOOKUP($A12,'Return Data'!$B$7:$R$2292,10,0)</f>
        <v>-3.1894999999999998</v>
      </c>
      <c r="E12" s="66">
        <f t="shared" si="0"/>
        <v>2</v>
      </c>
      <c r="F12" s="65">
        <f>VLOOKUP($A12,'Return Data'!$B$7:$R$2292,11,0)</f>
        <v>7.6142000000000003</v>
      </c>
      <c r="G12" s="66">
        <f t="shared" si="1"/>
        <v>2</v>
      </c>
      <c r="H12" s="65">
        <f>VLOOKUP($A12,'Return Data'!$B$7:$R$2292,12,0)</f>
        <v>20.1022</v>
      </c>
      <c r="I12" s="66">
        <f t="shared" si="2"/>
        <v>8</v>
      </c>
      <c r="J12" s="65">
        <f>VLOOKUP($A12,'Return Data'!$B$7:$R$2292,13,0)</f>
        <v>20.009599999999999</v>
      </c>
      <c r="K12" s="66">
        <f t="shared" si="3"/>
        <v>5</v>
      </c>
      <c r="L12" s="65">
        <f>VLOOKUP($A12,'Return Data'!$B$7:$R$2292,17,0)</f>
        <v>25.324999999999999</v>
      </c>
      <c r="M12" s="66">
        <f t="shared" si="4"/>
        <v>5</v>
      </c>
      <c r="N12" s="65">
        <f>VLOOKUP($A12,'Return Data'!$B$7:$R$2292,14,0)</f>
        <v>21.737200000000001</v>
      </c>
      <c r="O12" s="66">
        <f t="shared" si="5"/>
        <v>6</v>
      </c>
      <c r="P12" s="65">
        <f>VLOOKUP($A12,'Return Data'!$B$7:$R$2292,15,0)</f>
        <v>14.390499999999999</v>
      </c>
      <c r="Q12" s="66">
        <f>RANK(P12,P$8:P$28,0)</f>
        <v>6</v>
      </c>
      <c r="R12" s="65">
        <f>VLOOKUP($A12,'Return Data'!$B$7:$R$2292,16,0)</f>
        <v>13.7982</v>
      </c>
      <c r="S12" s="67">
        <f t="shared" si="6"/>
        <v>14</v>
      </c>
    </row>
    <row r="13" spans="1:20" x14ac:dyDescent="0.3">
      <c r="A13" s="63" t="s">
        <v>815</v>
      </c>
      <c r="B13" s="64">
        <f>VLOOKUP($A13,'Return Data'!$B$7:$R$2292,3,0)</f>
        <v>44609</v>
      </c>
      <c r="C13" s="65">
        <f>VLOOKUP($A13,'Return Data'!$B$7:$R$2292,4,0)</f>
        <v>113.581</v>
      </c>
      <c r="D13" s="65">
        <f>VLOOKUP($A13,'Return Data'!$B$7:$R$2292,10,0)</f>
        <v>-1.601</v>
      </c>
      <c r="E13" s="66">
        <f t="shared" si="0"/>
        <v>1</v>
      </c>
      <c r="F13" s="65">
        <f>VLOOKUP($A13,'Return Data'!$B$7:$R$2292,11,0)</f>
        <v>11.5289</v>
      </c>
      <c r="G13" s="66">
        <f t="shared" si="1"/>
        <v>1</v>
      </c>
      <c r="H13" s="65">
        <f>VLOOKUP($A13,'Return Data'!$B$7:$R$2292,12,0)</f>
        <v>24.098299999999998</v>
      </c>
      <c r="I13" s="66">
        <f t="shared" si="2"/>
        <v>1</v>
      </c>
      <c r="J13" s="65">
        <f>VLOOKUP($A13,'Return Data'!$B$7:$R$2292,13,0)</f>
        <v>24.475100000000001</v>
      </c>
      <c r="K13" s="66">
        <f t="shared" si="3"/>
        <v>2</v>
      </c>
      <c r="L13" s="65">
        <f>VLOOKUP($A13,'Return Data'!$B$7:$R$2292,17,0)</f>
        <v>23.143899999999999</v>
      </c>
      <c r="M13" s="66">
        <f t="shared" si="4"/>
        <v>9</v>
      </c>
      <c r="N13" s="65">
        <f>VLOOKUP($A13,'Return Data'!$B$7:$R$2292,14,0)</f>
        <v>18.0289</v>
      </c>
      <c r="O13" s="66">
        <f t="shared" si="5"/>
        <v>10</v>
      </c>
      <c r="P13" s="65">
        <f>VLOOKUP($A13,'Return Data'!$B$7:$R$2292,15,0)</f>
        <v>10.7273</v>
      </c>
      <c r="Q13" s="66">
        <f>RANK(P13,P$8:P$28,0)</f>
        <v>14</v>
      </c>
      <c r="R13" s="65">
        <f>VLOOKUP($A13,'Return Data'!$B$7:$R$2292,16,0)</f>
        <v>14.9595</v>
      </c>
      <c r="S13" s="67">
        <f t="shared" si="6"/>
        <v>9</v>
      </c>
    </row>
    <row r="14" spans="1:20" x14ac:dyDescent="0.3">
      <c r="A14" s="63" t="s">
        <v>818</v>
      </c>
      <c r="B14" s="64">
        <f>VLOOKUP($A14,'Return Data'!$B$7:$R$2292,3,0)</f>
        <v>44609</v>
      </c>
      <c r="C14" s="65">
        <f>VLOOKUP($A14,'Return Data'!$B$7:$R$2292,4,0)</f>
        <v>48.72</v>
      </c>
      <c r="D14" s="65">
        <f>VLOOKUP($A14,'Return Data'!$B$7:$R$2292,10,0)</f>
        <v>-4.1699000000000002</v>
      </c>
      <c r="E14" s="66">
        <f t="shared" si="0"/>
        <v>7</v>
      </c>
      <c r="F14" s="65">
        <f>VLOOKUP($A14,'Return Data'!$B$7:$R$2292,11,0)</f>
        <v>4.3925000000000001</v>
      </c>
      <c r="G14" s="66">
        <f t="shared" si="1"/>
        <v>10</v>
      </c>
      <c r="H14" s="65">
        <f>VLOOKUP($A14,'Return Data'!$B$7:$R$2292,12,0)</f>
        <v>18.3386</v>
      </c>
      <c r="I14" s="66">
        <f t="shared" si="2"/>
        <v>11</v>
      </c>
      <c r="J14" s="65">
        <f>VLOOKUP($A14,'Return Data'!$B$7:$R$2292,13,0)</f>
        <v>19.852399999999999</v>
      </c>
      <c r="K14" s="66">
        <f t="shared" si="3"/>
        <v>6</v>
      </c>
      <c r="L14" s="65">
        <f>VLOOKUP($A14,'Return Data'!$B$7:$R$2292,17,0)</f>
        <v>30.039899999999999</v>
      </c>
      <c r="M14" s="66">
        <f t="shared" si="4"/>
        <v>2</v>
      </c>
      <c r="N14" s="65">
        <f>VLOOKUP($A14,'Return Data'!$B$7:$R$2292,14,0)</f>
        <v>20.982600000000001</v>
      </c>
      <c r="O14" s="66">
        <f t="shared" si="5"/>
        <v>7</v>
      </c>
      <c r="P14" s="65">
        <f>VLOOKUP($A14,'Return Data'!$B$7:$R$2292,15,0)</f>
        <v>13.567600000000001</v>
      </c>
      <c r="Q14" s="66">
        <f>RANK(P14,P$8:P$28,0)</f>
        <v>8</v>
      </c>
      <c r="R14" s="65">
        <f>VLOOKUP($A14,'Return Data'!$B$7:$R$2292,16,0)</f>
        <v>13.241199999999999</v>
      </c>
      <c r="S14" s="67">
        <f t="shared" si="6"/>
        <v>15</v>
      </c>
    </row>
    <row r="15" spans="1:20" x14ac:dyDescent="0.3">
      <c r="A15" s="63" t="s">
        <v>821</v>
      </c>
      <c r="B15" s="64">
        <f>VLOOKUP($A15,'Return Data'!$B$7:$R$2292,3,0)</f>
        <v>44609</v>
      </c>
      <c r="C15" s="65">
        <f>VLOOKUP($A15,'Return Data'!$B$7:$R$2292,4,0)</f>
        <v>15.12</v>
      </c>
      <c r="D15" s="65">
        <f>VLOOKUP($A15,'Return Data'!$B$7:$R$2292,10,0)</f>
        <v>-5.5</v>
      </c>
      <c r="E15" s="66">
        <f t="shared" si="0"/>
        <v>14</v>
      </c>
      <c r="F15" s="65">
        <f>VLOOKUP($A15,'Return Data'!$B$7:$R$2292,11,0)</f>
        <v>5.8083</v>
      </c>
      <c r="G15" s="66">
        <f t="shared" si="1"/>
        <v>7</v>
      </c>
      <c r="H15" s="65">
        <f>VLOOKUP($A15,'Return Data'!$B$7:$R$2292,12,0)</f>
        <v>21.056799999999999</v>
      </c>
      <c r="I15" s="66">
        <f t="shared" si="2"/>
        <v>5</v>
      </c>
      <c r="J15" s="65">
        <f>VLOOKUP($A15,'Return Data'!$B$7:$R$2292,13,0)</f>
        <v>17.573899999999998</v>
      </c>
      <c r="K15" s="66">
        <f t="shared" si="3"/>
        <v>10</v>
      </c>
      <c r="L15" s="65">
        <f>VLOOKUP($A15,'Return Data'!$B$7:$R$2292,17,0)</f>
        <v>20.776900000000001</v>
      </c>
      <c r="M15" s="66">
        <f t="shared" si="4"/>
        <v>12</v>
      </c>
      <c r="N15" s="65">
        <f>VLOOKUP($A15,'Return Data'!$B$7:$R$2292,14,0)</f>
        <v>18</v>
      </c>
      <c r="O15" s="66">
        <f t="shared" si="5"/>
        <v>11</v>
      </c>
      <c r="P15" s="65"/>
      <c r="Q15" s="66"/>
      <c r="R15" s="65">
        <f>VLOOKUP($A15,'Return Data'!$B$7:$R$2292,16,0)</f>
        <v>10.204599999999999</v>
      </c>
      <c r="S15" s="67">
        <f t="shared" si="6"/>
        <v>19</v>
      </c>
    </row>
    <row r="16" spans="1:20" x14ac:dyDescent="0.3">
      <c r="A16" s="63" t="s">
        <v>823</v>
      </c>
      <c r="B16" s="64">
        <f>VLOOKUP($A16,'Return Data'!$B$7:$R$2292,3,0)</f>
        <v>44609</v>
      </c>
      <c r="C16" s="65">
        <f>VLOOKUP($A16,'Return Data'!$B$7:$R$2292,4,0)</f>
        <v>53.66</v>
      </c>
      <c r="D16" s="65">
        <f>VLOOKUP($A16,'Return Data'!$B$7:$R$2292,10,0)</f>
        <v>-3.4544999999999999</v>
      </c>
      <c r="E16" s="66">
        <f t="shared" si="0"/>
        <v>3</v>
      </c>
      <c r="F16" s="65">
        <f>VLOOKUP($A16,'Return Data'!$B$7:$R$2292,11,0)</f>
        <v>4.7023999999999999</v>
      </c>
      <c r="G16" s="66">
        <f t="shared" si="1"/>
        <v>8</v>
      </c>
      <c r="H16" s="65">
        <f>VLOOKUP($A16,'Return Data'!$B$7:$R$2292,12,0)</f>
        <v>15.9214</v>
      </c>
      <c r="I16" s="66">
        <f t="shared" si="2"/>
        <v>14</v>
      </c>
      <c r="J16" s="65">
        <f>VLOOKUP($A16,'Return Data'!$B$7:$R$2292,13,0)</f>
        <v>10.4115</v>
      </c>
      <c r="K16" s="66">
        <f t="shared" si="3"/>
        <v>17</v>
      </c>
      <c r="L16" s="65">
        <f>VLOOKUP($A16,'Return Data'!$B$7:$R$2292,17,0)</f>
        <v>15.4115</v>
      </c>
      <c r="M16" s="66">
        <f t="shared" si="4"/>
        <v>17</v>
      </c>
      <c r="N16" s="65">
        <f>VLOOKUP($A16,'Return Data'!$B$7:$R$2292,14,0)</f>
        <v>16.815200000000001</v>
      </c>
      <c r="O16" s="66">
        <f t="shared" si="5"/>
        <v>13</v>
      </c>
      <c r="P16" s="65">
        <f>VLOOKUP($A16,'Return Data'!$B$7:$R$2292,15,0)</f>
        <v>13.077400000000001</v>
      </c>
      <c r="Q16" s="66">
        <f>RANK(P16,P$8:P$28,0)</f>
        <v>9</v>
      </c>
      <c r="R16" s="65">
        <f>VLOOKUP($A16,'Return Data'!$B$7:$R$2292,16,0)</f>
        <v>11.117800000000001</v>
      </c>
      <c r="S16" s="67">
        <f t="shared" si="6"/>
        <v>17</v>
      </c>
    </row>
    <row r="17" spans="1:19" x14ac:dyDescent="0.3">
      <c r="A17" s="63" t="s">
        <v>825</v>
      </c>
      <c r="B17" s="64">
        <f>VLOOKUP($A17,'Return Data'!$B$7:$R$2292,3,0)</f>
        <v>44609</v>
      </c>
      <c r="C17" s="65">
        <f>VLOOKUP($A17,'Return Data'!$B$7:$R$2292,4,0)</f>
        <v>29.6951</v>
      </c>
      <c r="D17" s="65">
        <f>VLOOKUP($A17,'Return Data'!$B$7:$R$2292,10,0)</f>
        <v>-5.4142999999999999</v>
      </c>
      <c r="E17" s="66">
        <f t="shared" si="0"/>
        <v>12</v>
      </c>
      <c r="F17" s="65">
        <f>VLOOKUP($A17,'Return Data'!$B$7:$R$2292,11,0)</f>
        <v>4.6379999999999999</v>
      </c>
      <c r="G17" s="66">
        <f t="shared" si="1"/>
        <v>9</v>
      </c>
      <c r="H17" s="65">
        <f>VLOOKUP($A17,'Return Data'!$B$7:$R$2292,12,0)</f>
        <v>22.909199999999998</v>
      </c>
      <c r="I17" s="66">
        <f t="shared" si="2"/>
        <v>2</v>
      </c>
      <c r="J17" s="65">
        <f>VLOOKUP($A17,'Return Data'!$B$7:$R$2292,13,0)</f>
        <v>20.476700000000001</v>
      </c>
      <c r="K17" s="66">
        <f t="shared" si="3"/>
        <v>4</v>
      </c>
      <c r="L17" s="65">
        <f>VLOOKUP($A17,'Return Data'!$B$7:$R$2292,17,0)</f>
        <v>23.987300000000001</v>
      </c>
      <c r="M17" s="66">
        <f t="shared" si="4"/>
        <v>6</v>
      </c>
      <c r="N17" s="65">
        <f>VLOOKUP($A17,'Return Data'!$B$7:$R$2292,14,0)</f>
        <v>28.254000000000001</v>
      </c>
      <c r="O17" s="66">
        <f t="shared" si="5"/>
        <v>1</v>
      </c>
      <c r="P17" s="65">
        <f>VLOOKUP($A17,'Return Data'!$B$7:$R$2292,15,0)</f>
        <v>17.810199999999998</v>
      </c>
      <c r="Q17" s="66">
        <f>RANK(P17,P$8:P$28,0)</f>
        <v>2</v>
      </c>
      <c r="R17" s="65">
        <f>VLOOKUP($A17,'Return Data'!$B$7:$R$2292,16,0)</f>
        <v>16.062200000000001</v>
      </c>
      <c r="S17" s="67">
        <f t="shared" si="6"/>
        <v>7</v>
      </c>
    </row>
    <row r="18" spans="1:19" x14ac:dyDescent="0.3">
      <c r="A18" s="63" t="s">
        <v>826</v>
      </c>
      <c r="B18" s="64">
        <f>VLOOKUP($A18,'Return Data'!$B$7:$R$2292,3,0)</f>
        <v>44609</v>
      </c>
      <c r="C18" s="65">
        <f>VLOOKUP($A18,'Return Data'!$B$7:$R$2292,4,0)</f>
        <v>11.5871</v>
      </c>
      <c r="D18" s="65">
        <f>VLOOKUP($A18,'Return Data'!$B$7:$R$2292,10,0)</f>
        <v>-5.4184000000000001</v>
      </c>
      <c r="E18" s="66">
        <f t="shared" si="0"/>
        <v>13</v>
      </c>
      <c r="F18" s="65">
        <f>VLOOKUP($A18,'Return Data'!$B$7:$R$2292,11,0)</f>
        <v>6.6638000000000002</v>
      </c>
      <c r="G18" s="66">
        <f t="shared" si="1"/>
        <v>3</v>
      </c>
      <c r="H18" s="65">
        <f>VLOOKUP($A18,'Return Data'!$B$7:$R$2292,12,0)</f>
        <v>15.8386</v>
      </c>
      <c r="I18" s="66">
        <f t="shared" si="2"/>
        <v>15</v>
      </c>
      <c r="J18" s="65">
        <f>VLOOKUP($A18,'Return Data'!$B$7:$R$2292,13,0)</f>
        <v>9.7970000000000006</v>
      </c>
      <c r="K18" s="66">
        <f t="shared" si="3"/>
        <v>18</v>
      </c>
      <c r="L18" s="65">
        <f>VLOOKUP($A18,'Return Data'!$B$7:$R$2292,17,0)</f>
        <v>9.5038</v>
      </c>
      <c r="M18" s="66">
        <f t="shared" si="4"/>
        <v>21</v>
      </c>
      <c r="N18" s="65">
        <f>VLOOKUP($A18,'Return Data'!$B$7:$R$2292,14,0)</f>
        <v>11.1334</v>
      </c>
      <c r="O18" s="66">
        <f t="shared" si="5"/>
        <v>17</v>
      </c>
      <c r="P18" s="65">
        <f>VLOOKUP($A18,'Return Data'!$B$7:$R$2292,15,0)</f>
        <v>10.753500000000001</v>
      </c>
      <c r="Q18" s="66">
        <f>RANK(P18,P$8:P$28,0)</f>
        <v>13</v>
      </c>
      <c r="R18" s="65">
        <f>VLOOKUP($A18,'Return Data'!$B$7:$R$2292,16,0)</f>
        <v>1.0605</v>
      </c>
      <c r="S18" s="67">
        <f t="shared" si="6"/>
        <v>21</v>
      </c>
    </row>
    <row r="19" spans="1:19" x14ac:dyDescent="0.3">
      <c r="A19" s="63" t="s">
        <v>829</v>
      </c>
      <c r="B19" s="64">
        <f>VLOOKUP($A19,'Return Data'!$B$7:$R$2292,3,0)</f>
        <v>44609</v>
      </c>
      <c r="C19" s="65">
        <f>VLOOKUP($A19,'Return Data'!$B$7:$R$2292,4,0)</f>
        <v>16.38</v>
      </c>
      <c r="D19" s="65">
        <f>VLOOKUP($A19,'Return Data'!$B$7:$R$2292,10,0)</f>
        <v>-3.5051999999999999</v>
      </c>
      <c r="E19" s="66">
        <f t="shared" si="0"/>
        <v>4</v>
      </c>
      <c r="F19" s="65">
        <f>VLOOKUP($A19,'Return Data'!$B$7:$R$2292,11,0)</f>
        <v>6.0537000000000001</v>
      </c>
      <c r="G19" s="66">
        <f t="shared" si="1"/>
        <v>6</v>
      </c>
      <c r="H19" s="65">
        <f>VLOOKUP($A19,'Return Data'!$B$7:$R$2292,12,0)</f>
        <v>20.6097</v>
      </c>
      <c r="I19" s="66">
        <f t="shared" si="2"/>
        <v>7</v>
      </c>
      <c r="J19" s="65">
        <f>VLOOKUP($A19,'Return Data'!$B$7:$R$2292,13,0)</f>
        <v>17.977499999999999</v>
      </c>
      <c r="K19" s="66">
        <f t="shared" si="3"/>
        <v>8</v>
      </c>
      <c r="L19" s="65">
        <f>VLOOKUP($A19,'Return Data'!$B$7:$R$2292,17,0)</f>
        <v>21.363199999999999</v>
      </c>
      <c r="M19" s="66">
        <f t="shared" si="4"/>
        <v>10</v>
      </c>
      <c r="N19" s="65"/>
      <c r="O19" s="66"/>
      <c r="P19" s="65"/>
      <c r="Q19" s="66"/>
      <c r="R19" s="65">
        <f>VLOOKUP($A19,'Return Data'!$B$7:$R$2292,16,0)</f>
        <v>20.949100000000001</v>
      </c>
      <c r="S19" s="67">
        <f t="shared" si="6"/>
        <v>3</v>
      </c>
    </row>
    <row r="20" spans="1:19" x14ac:dyDescent="0.3">
      <c r="A20" s="63" t="s">
        <v>831</v>
      </c>
      <c r="B20" s="64">
        <f>VLOOKUP($A20,'Return Data'!$B$7:$R$2292,3,0)</f>
        <v>44609</v>
      </c>
      <c r="C20" s="65">
        <f>VLOOKUP($A20,'Return Data'!$B$7:$R$2292,4,0)</f>
        <v>15.55</v>
      </c>
      <c r="D20" s="65">
        <f>VLOOKUP($A20,'Return Data'!$B$7:$R$2292,10,0)</f>
        <v>-6.2971000000000004</v>
      </c>
      <c r="E20" s="66">
        <f t="shared" si="0"/>
        <v>16</v>
      </c>
      <c r="F20" s="65">
        <f>VLOOKUP($A20,'Return Data'!$B$7:$R$2292,11,0)</f>
        <v>-1.5012000000000001</v>
      </c>
      <c r="G20" s="66">
        <f t="shared" si="1"/>
        <v>19</v>
      </c>
      <c r="H20" s="65">
        <f>VLOOKUP($A20,'Return Data'!$B$7:$R$2292,12,0)</f>
        <v>10.315</v>
      </c>
      <c r="I20" s="66">
        <f t="shared" si="2"/>
        <v>18</v>
      </c>
      <c r="J20" s="65">
        <f>VLOOKUP($A20,'Return Data'!$B$7:$R$2292,13,0)</f>
        <v>12.4937</v>
      </c>
      <c r="K20" s="66">
        <f t="shared" si="3"/>
        <v>15</v>
      </c>
      <c r="L20" s="65">
        <f>VLOOKUP($A20,'Return Data'!$B$7:$R$2292,17,0)</f>
        <v>14.7639</v>
      </c>
      <c r="M20" s="66">
        <f t="shared" si="4"/>
        <v>18</v>
      </c>
      <c r="N20" s="65">
        <f>VLOOKUP($A20,'Return Data'!$B$7:$R$2292,14,0)</f>
        <v>16.253299999999999</v>
      </c>
      <c r="O20" s="66">
        <f>RANK(N20,N$8:N$28,0)</f>
        <v>16</v>
      </c>
      <c r="P20" s="65"/>
      <c r="Q20" s="66"/>
      <c r="R20" s="65">
        <f>VLOOKUP($A20,'Return Data'!$B$7:$R$2292,16,0)</f>
        <v>14.371499999999999</v>
      </c>
      <c r="S20" s="67">
        <f t="shared" si="6"/>
        <v>12</v>
      </c>
    </row>
    <row r="21" spans="1:19" x14ac:dyDescent="0.3">
      <c r="A21" s="63" t="s">
        <v>833</v>
      </c>
      <c r="B21" s="64">
        <f>VLOOKUP($A21,'Return Data'!$B$7:$R$2292,3,0)</f>
        <v>44609</v>
      </c>
      <c r="C21" s="65">
        <f>VLOOKUP($A21,'Return Data'!$B$7:$R$2292,4,0)</f>
        <v>19.177</v>
      </c>
      <c r="D21" s="65">
        <f>VLOOKUP($A21,'Return Data'!$B$7:$R$2292,10,0)</f>
        <v>-7.0476000000000001</v>
      </c>
      <c r="E21" s="66">
        <f t="shared" si="0"/>
        <v>17</v>
      </c>
      <c r="F21" s="65">
        <f>VLOOKUP($A21,'Return Data'!$B$7:$R$2292,11,0)</f>
        <v>4.1718999999999999</v>
      </c>
      <c r="G21" s="66">
        <f t="shared" si="1"/>
        <v>11</v>
      </c>
      <c r="H21" s="65">
        <f>VLOOKUP($A21,'Return Data'!$B$7:$R$2292,12,0)</f>
        <v>20.784800000000001</v>
      </c>
      <c r="I21" s="66">
        <f t="shared" si="2"/>
        <v>6</v>
      </c>
      <c r="J21" s="65">
        <f>VLOOKUP($A21,'Return Data'!$B$7:$R$2292,13,0)</f>
        <v>19.587199999999999</v>
      </c>
      <c r="K21" s="66">
        <f t="shared" si="3"/>
        <v>7</v>
      </c>
      <c r="L21" s="65">
        <f>VLOOKUP($A21,'Return Data'!$B$7:$R$2292,17,0)</f>
        <v>27.5046</v>
      </c>
      <c r="M21" s="66">
        <f t="shared" si="4"/>
        <v>3</v>
      </c>
      <c r="N21" s="65"/>
      <c r="O21" s="66"/>
      <c r="P21" s="65"/>
      <c r="Q21" s="66"/>
      <c r="R21" s="65">
        <f>VLOOKUP($A21,'Return Data'!$B$7:$R$2292,16,0)</f>
        <v>26.529900000000001</v>
      </c>
      <c r="S21" s="67">
        <f t="shared" si="6"/>
        <v>1</v>
      </c>
    </row>
    <row r="22" spans="1:19" x14ac:dyDescent="0.3">
      <c r="A22" s="63" t="s">
        <v>835</v>
      </c>
      <c r="B22" s="64">
        <f>VLOOKUP($A22,'Return Data'!$B$7:$R$2292,3,0)</f>
        <v>44609</v>
      </c>
      <c r="C22" s="65">
        <f>VLOOKUP($A22,'Return Data'!$B$7:$R$2292,4,0)</f>
        <v>31.247399999999999</v>
      </c>
      <c r="D22" s="65">
        <f>VLOOKUP($A22,'Return Data'!$B$7:$R$2292,10,0)</f>
        <v>-8.9610000000000003</v>
      </c>
      <c r="E22" s="66">
        <f t="shared" si="0"/>
        <v>19</v>
      </c>
      <c r="F22" s="65">
        <f>VLOOKUP($A22,'Return Data'!$B$7:$R$2292,11,0)</f>
        <v>-4.5171999999999999</v>
      </c>
      <c r="G22" s="66">
        <f t="shared" si="1"/>
        <v>21</v>
      </c>
      <c r="H22" s="65">
        <f>VLOOKUP($A22,'Return Data'!$B$7:$R$2292,12,0)</f>
        <v>5.5114000000000001</v>
      </c>
      <c r="I22" s="66">
        <f t="shared" si="2"/>
        <v>21</v>
      </c>
      <c r="J22" s="65">
        <f>VLOOKUP($A22,'Return Data'!$B$7:$R$2292,13,0)</f>
        <v>1.6083000000000001</v>
      </c>
      <c r="K22" s="66">
        <f t="shared" si="3"/>
        <v>21</v>
      </c>
      <c r="L22" s="65">
        <f>VLOOKUP($A22,'Return Data'!$B$7:$R$2292,17,0)</f>
        <v>12.965199999999999</v>
      </c>
      <c r="M22" s="66">
        <f t="shared" si="4"/>
        <v>20</v>
      </c>
      <c r="N22" s="65">
        <f>VLOOKUP($A22,'Return Data'!$B$7:$R$2292,14,0)</f>
        <v>16.357399999999998</v>
      </c>
      <c r="O22" s="66">
        <f>RANK(N22,N$8:N$28,0)</f>
        <v>15</v>
      </c>
      <c r="P22" s="65">
        <f>VLOOKUP($A22,'Return Data'!$B$7:$R$2292,15,0)</f>
        <v>11.629200000000001</v>
      </c>
      <c r="Q22" s="66">
        <f>RANK(P22,P$8:P$28,0)</f>
        <v>11</v>
      </c>
      <c r="R22" s="65">
        <f>VLOOKUP($A22,'Return Data'!$B$7:$R$2292,16,0)</f>
        <v>13.8687</v>
      </c>
      <c r="S22" s="67">
        <f t="shared" si="6"/>
        <v>13</v>
      </c>
    </row>
    <row r="23" spans="1:19" x14ac:dyDescent="0.3">
      <c r="A23" s="63" t="s">
        <v>836</v>
      </c>
      <c r="B23" s="64">
        <f>VLOOKUP($A23,'Return Data'!$B$7:$R$2292,3,0)</f>
        <v>44609</v>
      </c>
      <c r="C23" s="65">
        <f>VLOOKUP($A23,'Return Data'!$B$7:$R$2292,4,0)</f>
        <v>76.9679</v>
      </c>
      <c r="D23" s="65">
        <f>VLOOKUP($A23,'Return Data'!$B$7:$R$2292,10,0)</f>
        <v>-4.1528</v>
      </c>
      <c r="E23" s="66">
        <f t="shared" si="0"/>
        <v>6</v>
      </c>
      <c r="F23" s="65">
        <f>VLOOKUP($A23,'Return Data'!$B$7:$R$2292,11,0)</f>
        <v>6.4192999999999998</v>
      </c>
      <c r="G23" s="66">
        <f t="shared" si="1"/>
        <v>5</v>
      </c>
      <c r="H23" s="65">
        <f>VLOOKUP($A23,'Return Data'!$B$7:$R$2292,12,0)</f>
        <v>19.082999999999998</v>
      </c>
      <c r="I23" s="66">
        <f t="shared" si="2"/>
        <v>9</v>
      </c>
      <c r="J23" s="65">
        <f>VLOOKUP($A23,'Return Data'!$B$7:$R$2292,13,0)</f>
        <v>16.003599999999999</v>
      </c>
      <c r="K23" s="66">
        <f t="shared" si="3"/>
        <v>13</v>
      </c>
      <c r="L23" s="65">
        <f>VLOOKUP($A23,'Return Data'!$B$7:$R$2292,17,0)</f>
        <v>26.8933</v>
      </c>
      <c r="M23" s="66">
        <f t="shared" si="4"/>
        <v>4</v>
      </c>
      <c r="N23" s="65">
        <f>VLOOKUP($A23,'Return Data'!$B$7:$R$2292,14,0)</f>
        <v>22.3962</v>
      </c>
      <c r="O23" s="66">
        <f>RANK(N23,N$8:N$28,0)</f>
        <v>5</v>
      </c>
      <c r="P23" s="65">
        <f>VLOOKUP($A23,'Return Data'!$B$7:$R$2292,15,0)</f>
        <v>14.355399999999999</v>
      </c>
      <c r="Q23" s="66">
        <f>RANK(P23,P$8:P$28,0)</f>
        <v>7</v>
      </c>
      <c r="R23" s="65">
        <f>VLOOKUP($A23,'Return Data'!$B$7:$R$2292,16,0)</f>
        <v>14.4138</v>
      </c>
      <c r="S23" s="67">
        <f t="shared" si="6"/>
        <v>10</v>
      </c>
    </row>
    <row r="24" spans="1:19" x14ac:dyDescent="0.3">
      <c r="A24" s="63" t="s">
        <v>838</v>
      </c>
      <c r="B24" s="64">
        <f>VLOOKUP($A24,'Return Data'!$B$7:$R$2292,3,0)</f>
        <v>44609</v>
      </c>
      <c r="C24" s="65">
        <f>VLOOKUP($A24,'Return Data'!$B$7:$R$2292,4,0)</f>
        <v>52.957799999999999</v>
      </c>
      <c r="D24" s="65">
        <f>VLOOKUP($A24,'Return Data'!$B$7:$R$2292,10,0)</f>
        <v>-4.2117000000000004</v>
      </c>
      <c r="E24" s="66">
        <f t="shared" si="0"/>
        <v>8</v>
      </c>
      <c r="F24" s="65">
        <f>VLOOKUP($A24,'Return Data'!$B$7:$R$2292,11,0)</f>
        <v>2.2532999999999999</v>
      </c>
      <c r="G24" s="66">
        <f t="shared" si="1"/>
        <v>17</v>
      </c>
      <c r="H24" s="65">
        <f>VLOOKUP($A24,'Return Data'!$B$7:$R$2292,12,0)</f>
        <v>7.9359000000000002</v>
      </c>
      <c r="I24" s="66">
        <f t="shared" si="2"/>
        <v>20</v>
      </c>
      <c r="J24" s="65">
        <f>VLOOKUP($A24,'Return Data'!$B$7:$R$2292,13,0)</f>
        <v>24.6004</v>
      </c>
      <c r="K24" s="66">
        <f t="shared" si="3"/>
        <v>1</v>
      </c>
      <c r="L24" s="65">
        <f>VLOOKUP($A24,'Return Data'!$B$7:$R$2292,17,0)</f>
        <v>30.357700000000001</v>
      </c>
      <c r="M24" s="66">
        <f t="shared" si="4"/>
        <v>1</v>
      </c>
      <c r="N24" s="65">
        <f>VLOOKUP($A24,'Return Data'!$B$7:$R$2292,14,0)</f>
        <v>22.7456</v>
      </c>
      <c r="O24" s="66">
        <f>RANK(N24,N$8:N$28,0)</f>
        <v>3</v>
      </c>
      <c r="P24" s="65">
        <f>VLOOKUP($A24,'Return Data'!$B$7:$R$2292,15,0)</f>
        <v>14.6487</v>
      </c>
      <c r="Q24" s="66">
        <f>RANK(P24,P$8:P$28,0)</f>
        <v>5</v>
      </c>
      <c r="R24" s="65">
        <f>VLOOKUP($A24,'Return Data'!$B$7:$R$2292,16,0)</f>
        <v>13.084300000000001</v>
      </c>
      <c r="S24" s="67">
        <f t="shared" si="6"/>
        <v>16</v>
      </c>
    </row>
    <row r="25" spans="1:19" x14ac:dyDescent="0.3">
      <c r="A25" s="63" t="s">
        <v>841</v>
      </c>
      <c r="B25" s="64">
        <f>VLOOKUP($A25,'Return Data'!$B$7:$R$2292,3,0)</f>
        <v>44609</v>
      </c>
      <c r="C25" s="65">
        <f>VLOOKUP($A25,'Return Data'!$B$7:$R$2292,4,0)</f>
        <v>235.0795</v>
      </c>
      <c r="D25" s="65">
        <f>VLOOKUP($A25,'Return Data'!$B$7:$R$2292,10,0)</f>
        <v>-9.1974</v>
      </c>
      <c r="E25" s="66">
        <f t="shared" si="0"/>
        <v>20</v>
      </c>
      <c r="F25" s="65">
        <f>VLOOKUP($A25,'Return Data'!$B$7:$R$2292,11,0)</f>
        <v>6.4531000000000001</v>
      </c>
      <c r="G25" s="66">
        <f t="shared" si="1"/>
        <v>4</v>
      </c>
      <c r="H25" s="65">
        <f>VLOOKUP($A25,'Return Data'!$B$7:$R$2292,12,0)</f>
        <v>22.288499999999999</v>
      </c>
      <c r="I25" s="66">
        <f t="shared" si="2"/>
        <v>3</v>
      </c>
      <c r="J25" s="65">
        <f>VLOOKUP($A25,'Return Data'!$B$7:$R$2292,13,0)</f>
        <v>23.381599999999999</v>
      </c>
      <c r="K25" s="66">
        <f t="shared" si="3"/>
        <v>3</v>
      </c>
      <c r="L25" s="65">
        <f>VLOOKUP($A25,'Return Data'!$B$7:$R$2292,17,0)</f>
        <v>20.599</v>
      </c>
      <c r="M25" s="66">
        <f t="shared" si="4"/>
        <v>13</v>
      </c>
      <c r="N25" s="65">
        <f>VLOOKUP($A25,'Return Data'!$B$7:$R$2292,14,0)</f>
        <v>22.8079</v>
      </c>
      <c r="O25" s="66">
        <f>RANK(N25,N$8:N$28,0)</f>
        <v>2</v>
      </c>
      <c r="P25" s="65">
        <f>VLOOKUP($A25,'Return Data'!$B$7:$R$2292,15,0)</f>
        <v>17.950299999999999</v>
      </c>
      <c r="Q25" s="66">
        <f>RANK(P25,P$8:P$28,0)</f>
        <v>1</v>
      </c>
      <c r="R25" s="65">
        <f>VLOOKUP($A25,'Return Data'!$B$7:$R$2292,16,0)</f>
        <v>19.940799999999999</v>
      </c>
      <c r="S25" s="67">
        <f t="shared" si="6"/>
        <v>4</v>
      </c>
    </row>
    <row r="26" spans="1:19" x14ac:dyDescent="0.3">
      <c r="A26" s="63" t="s">
        <v>2006</v>
      </c>
      <c r="B26" s="64">
        <f>VLOOKUP($A26,'Return Data'!$B$7:$R$2292,3,0)</f>
        <v>44609</v>
      </c>
      <c r="C26" s="65">
        <f>VLOOKUP($A26,'Return Data'!$B$7:$R$2292,4,0)</f>
        <v>108.42789999999999</v>
      </c>
      <c r="D26" s="65">
        <f>VLOOKUP($A26,'Return Data'!$B$7:$R$2292,10,0)</f>
        <v>-5.2451999999999996</v>
      </c>
      <c r="E26" s="66">
        <f t="shared" si="0"/>
        <v>10</v>
      </c>
      <c r="F26" s="65">
        <f>VLOOKUP($A26,'Return Data'!$B$7:$R$2292,11,0)</f>
        <v>3.9876</v>
      </c>
      <c r="G26" s="66">
        <f t="shared" si="1"/>
        <v>12</v>
      </c>
      <c r="H26" s="65">
        <f>VLOOKUP($A26,'Return Data'!$B$7:$R$2292,12,0)</f>
        <v>17.282699999999998</v>
      </c>
      <c r="I26" s="66">
        <f t="shared" si="2"/>
        <v>12</v>
      </c>
      <c r="J26" s="65">
        <f>VLOOKUP($A26,'Return Data'!$B$7:$R$2292,13,0)</f>
        <v>17.3462</v>
      </c>
      <c r="K26" s="66">
        <f t="shared" si="3"/>
        <v>11</v>
      </c>
      <c r="L26" s="65">
        <f>VLOOKUP($A26,'Return Data'!$B$7:$R$2292,17,0)</f>
        <v>23.498899999999999</v>
      </c>
      <c r="M26" s="66">
        <f t="shared" si="4"/>
        <v>8</v>
      </c>
      <c r="N26" s="65">
        <f>VLOOKUP($A26,'Return Data'!$B$7:$R$2292,14,0)</f>
        <v>22.441600000000001</v>
      </c>
      <c r="O26" s="66">
        <f>RANK(N26,N$8:N$28,0)</f>
        <v>4</v>
      </c>
      <c r="P26" s="65">
        <f>VLOOKUP($A26,'Return Data'!$B$7:$R$2292,15,0)</f>
        <v>16.032800000000002</v>
      </c>
      <c r="Q26" s="66">
        <f>RANK(P26,P$8:P$28,0)</f>
        <v>4</v>
      </c>
      <c r="R26" s="65">
        <f>VLOOKUP($A26,'Return Data'!$B$7:$R$2292,16,0)</f>
        <v>15.767300000000001</v>
      </c>
      <c r="S26" s="67">
        <f t="shared" si="6"/>
        <v>8</v>
      </c>
    </row>
    <row r="27" spans="1:19" x14ac:dyDescent="0.3">
      <c r="A27" s="63" t="s">
        <v>845</v>
      </c>
      <c r="B27" s="64">
        <f>VLOOKUP($A27,'Return Data'!$B$7:$R$2292,3,0)</f>
        <v>44609</v>
      </c>
      <c r="C27" s="65">
        <f>VLOOKUP($A27,'Return Data'!$B$7:$R$2292,4,0)</f>
        <v>14.854100000000001</v>
      </c>
      <c r="D27" s="65">
        <f>VLOOKUP($A27,'Return Data'!$B$7:$R$2292,10,0)</f>
        <v>-4.1441999999999997</v>
      </c>
      <c r="E27" s="66">
        <f t="shared" si="0"/>
        <v>5</v>
      </c>
      <c r="F27" s="65">
        <f>VLOOKUP($A27,'Return Data'!$B$7:$R$2292,11,0)</f>
        <v>2.3193000000000001</v>
      </c>
      <c r="G27" s="66">
        <f t="shared" si="1"/>
        <v>16</v>
      </c>
      <c r="H27" s="65">
        <f>VLOOKUP($A27,'Return Data'!$B$7:$R$2292,12,0)</f>
        <v>18.560600000000001</v>
      </c>
      <c r="I27" s="66">
        <f t="shared" si="2"/>
        <v>10</v>
      </c>
      <c r="J27" s="65">
        <f>VLOOKUP($A27,'Return Data'!$B$7:$R$2292,13,0)</f>
        <v>16.6858</v>
      </c>
      <c r="K27" s="66">
        <f t="shared" si="3"/>
        <v>12</v>
      </c>
      <c r="L27" s="65">
        <f>VLOOKUP($A27,'Return Data'!$B$7:$R$2292,17,0)</f>
        <v>21.3035</v>
      </c>
      <c r="M27" s="66">
        <f t="shared" si="4"/>
        <v>11</v>
      </c>
      <c r="N27" s="65"/>
      <c r="O27" s="66"/>
      <c r="P27" s="65"/>
      <c r="Q27" s="66"/>
      <c r="R27" s="65">
        <f>VLOOKUP($A27,'Return Data'!$B$7:$R$2292,16,0)</f>
        <v>19.651399999999999</v>
      </c>
      <c r="S27" s="67">
        <f t="shared" si="6"/>
        <v>5</v>
      </c>
    </row>
    <row r="28" spans="1:19" x14ac:dyDescent="0.3">
      <c r="A28" s="63" t="s">
        <v>847</v>
      </c>
      <c r="B28" s="64">
        <f>VLOOKUP($A28,'Return Data'!$B$7:$R$2292,3,0)</f>
        <v>44609</v>
      </c>
      <c r="C28" s="65">
        <f>VLOOKUP($A28,'Return Data'!$B$7:$R$2292,4,0)</f>
        <v>17.72</v>
      </c>
      <c r="D28" s="65">
        <f>VLOOKUP($A28,'Return Data'!$B$7:$R$2292,10,0)</f>
        <v>-5.2912999999999997</v>
      </c>
      <c r="E28" s="66">
        <f t="shared" si="0"/>
        <v>11</v>
      </c>
      <c r="F28" s="65">
        <f>VLOOKUP($A28,'Return Data'!$B$7:$R$2292,11,0)</f>
        <v>3.6863999999999999</v>
      </c>
      <c r="G28" s="66">
        <f t="shared" si="1"/>
        <v>14</v>
      </c>
      <c r="H28" s="65">
        <f>VLOOKUP($A28,'Return Data'!$B$7:$R$2292,12,0)</f>
        <v>21.5364</v>
      </c>
      <c r="I28" s="66">
        <f t="shared" si="2"/>
        <v>4</v>
      </c>
      <c r="J28" s="65">
        <f>VLOOKUP($A28,'Return Data'!$B$7:$R$2292,13,0)</f>
        <v>17.662700000000001</v>
      </c>
      <c r="K28" s="66">
        <f t="shared" si="3"/>
        <v>9</v>
      </c>
      <c r="L28" s="65">
        <f>VLOOKUP($A28,'Return Data'!$B$7:$R$2292,17,0)</f>
        <v>23.880099999999999</v>
      </c>
      <c r="M28" s="66">
        <f t="shared" si="4"/>
        <v>7</v>
      </c>
      <c r="N28" s="65"/>
      <c r="O28" s="66"/>
      <c r="P28" s="65"/>
      <c r="Q28" s="66"/>
      <c r="R28" s="65">
        <f>VLOOKUP($A28,'Return Data'!$B$7:$R$2292,16,0)</f>
        <v>25.2653</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-5.5130666666666661</v>
      </c>
      <c r="E30" s="74"/>
      <c r="F30" s="75">
        <f>AVERAGE(F8:F28)</f>
        <v>3.7205523809523813</v>
      </c>
      <c r="G30" s="74"/>
      <c r="H30" s="75">
        <f>AVERAGE(H8:H28)</f>
        <v>16.892904761904763</v>
      </c>
      <c r="I30" s="74"/>
      <c r="J30" s="75">
        <f>AVERAGE(J8:J28)</f>
        <v>15.930828571428568</v>
      </c>
      <c r="K30" s="74"/>
      <c r="L30" s="75">
        <f>AVERAGE(L8:L28)</f>
        <v>20.732476190476195</v>
      </c>
      <c r="M30" s="74"/>
      <c r="N30" s="75">
        <f>AVERAGE(N8:N28)</f>
        <v>19.404247058823529</v>
      </c>
      <c r="O30" s="74"/>
      <c r="P30" s="75">
        <f>AVERAGE(P8:P28)</f>
        <v>13.938321428571429</v>
      </c>
      <c r="Q30" s="74"/>
      <c r="R30" s="75">
        <f>AVERAGE(R8:R28)</f>
        <v>14.961057142857143</v>
      </c>
      <c r="S30" s="76"/>
    </row>
    <row r="31" spans="1:19" x14ac:dyDescent="0.3">
      <c r="A31" s="73" t="s">
        <v>28</v>
      </c>
      <c r="B31" s="74"/>
      <c r="C31" s="74"/>
      <c r="D31" s="75">
        <f>MIN(D8:D28)</f>
        <v>-10.996700000000001</v>
      </c>
      <c r="E31" s="74"/>
      <c r="F31" s="75">
        <f>MIN(F8:F28)</f>
        <v>-4.5171999999999999</v>
      </c>
      <c r="G31" s="74"/>
      <c r="H31" s="75">
        <f>MIN(H8:H28)</f>
        <v>5.5114000000000001</v>
      </c>
      <c r="I31" s="74"/>
      <c r="J31" s="75">
        <f>MIN(J8:J28)</f>
        <v>1.6083000000000001</v>
      </c>
      <c r="K31" s="74"/>
      <c r="L31" s="75">
        <f>MIN(L8:L28)</f>
        <v>9.5038</v>
      </c>
      <c r="M31" s="74"/>
      <c r="N31" s="75">
        <f>MIN(N8:N28)</f>
        <v>11.1334</v>
      </c>
      <c r="O31" s="74"/>
      <c r="P31" s="75">
        <f>MIN(P8:P28)</f>
        <v>10.7273</v>
      </c>
      <c r="Q31" s="74"/>
      <c r="R31" s="75">
        <f>MIN(R8:R28)</f>
        <v>1.0605</v>
      </c>
      <c r="S31" s="76"/>
    </row>
    <row r="32" spans="1:19" ht="15" thickBot="1" x14ac:dyDescent="0.35">
      <c r="A32" s="77" t="s">
        <v>29</v>
      </c>
      <c r="B32" s="78"/>
      <c r="C32" s="78"/>
      <c r="D32" s="79">
        <f>MAX(D8:D28)</f>
        <v>-1.601</v>
      </c>
      <c r="E32" s="78"/>
      <c r="F32" s="79">
        <f>MAX(F8:F28)</f>
        <v>11.5289</v>
      </c>
      <c r="G32" s="78"/>
      <c r="H32" s="79">
        <f>MAX(H8:H28)</f>
        <v>24.098299999999998</v>
      </c>
      <c r="I32" s="78"/>
      <c r="J32" s="79">
        <f>MAX(J8:J28)</f>
        <v>24.6004</v>
      </c>
      <c r="K32" s="78"/>
      <c r="L32" s="79">
        <f>MAX(L8:L28)</f>
        <v>30.357700000000001</v>
      </c>
      <c r="M32" s="78"/>
      <c r="N32" s="79">
        <f>MAX(N8:N28)</f>
        <v>28.254000000000001</v>
      </c>
      <c r="O32" s="78"/>
      <c r="P32" s="79">
        <f>MAX(P8:P28)</f>
        <v>17.950299999999999</v>
      </c>
      <c r="Q32" s="78"/>
      <c r="R32" s="79">
        <f>MAX(R8:R28)</f>
        <v>26.529900000000001</v>
      </c>
      <c r="S32" s="80"/>
    </row>
    <row r="33" spans="1:1" x14ac:dyDescent="0.3">
      <c r="A33" s="112" t="s">
        <v>432</v>
      </c>
    </row>
    <row r="34" spans="1:1" x14ac:dyDescent="0.3">
      <c r="A34" s="14" t="s">
        <v>340</v>
      </c>
    </row>
  </sheetData>
  <sheetProtection algorithmName="SHA-512" hashValue="/dS9/5J7vgDdgYwlmLQ4bp3fch5yts7xO349td3IISw/HowhsWoEfEYIlOZanKKNtry5A3LlfmOTCq7Gw6xLDg==" saltValue="KwwXl5Fc/uspGB2FOOu6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1414</v>
      </c>
      <c r="B8" s="64">
        <f>VLOOKUP($A8,'Return Data'!$B$7:$R$2292,3,0)</f>
        <v>44609</v>
      </c>
      <c r="C8" s="65">
        <f>VLOOKUP($A8,'Return Data'!$B$7:$R$2292,4,0)</f>
        <v>57.348799999999997</v>
      </c>
      <c r="D8" s="65">
        <f>VLOOKUP($A8,'Return Data'!$B$7:$R$2292,10,0)</f>
        <v>-7.3156999999999996</v>
      </c>
      <c r="E8" s="66">
        <f t="shared" ref="E8:E29" si="0">RANK(D8,D$8:D$29,0)</f>
        <v>21</v>
      </c>
      <c r="F8" s="65">
        <f>VLOOKUP($A8,'Return Data'!$B$7:$R$2292,11,0)</f>
        <v>1.0726</v>
      </c>
      <c r="G8" s="66">
        <f t="shared" ref="G8:G29" si="1">RANK(F8,F$8:F$29,0)</f>
        <v>20</v>
      </c>
      <c r="H8" s="65">
        <f>VLOOKUP($A8,'Return Data'!$B$7:$R$2292,12,0)</f>
        <v>17.007999999999999</v>
      </c>
      <c r="I8" s="66">
        <f t="shared" ref="I8:I29" si="2">RANK(H8,H$8:H$29,0)</f>
        <v>21</v>
      </c>
      <c r="J8" s="65">
        <f>VLOOKUP($A8,'Return Data'!$B$7:$R$2292,13,0)</f>
        <v>27.9833</v>
      </c>
      <c r="K8" s="66">
        <f t="shared" ref="K8:K29" si="3">RANK(J8,J$8:J$29,0)</f>
        <v>21</v>
      </c>
      <c r="L8" s="65">
        <f>VLOOKUP($A8,'Return Data'!$B$7:$R$2292,17,0)</f>
        <v>30.094899999999999</v>
      </c>
      <c r="M8" s="66">
        <f t="shared" ref="M8:M18" si="4">RANK(L8,L$8:L$29,0)</f>
        <v>20</v>
      </c>
      <c r="N8" s="65">
        <f>VLOOKUP($A8,'Return Data'!$B$7:$R$2292,14,0)</f>
        <v>21.0489</v>
      </c>
      <c r="O8" s="66">
        <f>RANK(N8,N$8:N$29,0)</f>
        <v>19</v>
      </c>
      <c r="P8" s="65">
        <f>VLOOKUP($A8,'Return Data'!$B$7:$R$2292,15,0)</f>
        <v>11.466699999999999</v>
      </c>
      <c r="Q8" s="66">
        <f>RANK(P8,P$8:P$29,0)</f>
        <v>14</v>
      </c>
      <c r="R8" s="65">
        <f>VLOOKUP($A8,'Return Data'!$B$7:$R$2292,16,0)</f>
        <v>17.3794</v>
      </c>
      <c r="S8" s="67">
        <f t="shared" ref="S8:S29" si="5">RANK(R8,R$8:R$29,0)</f>
        <v>19</v>
      </c>
    </row>
    <row r="9" spans="1:20" x14ac:dyDescent="0.3">
      <c r="A9" s="63" t="s">
        <v>1415</v>
      </c>
      <c r="B9" s="64">
        <f>VLOOKUP($A9,'Return Data'!$B$7:$R$2292,3,0)</f>
        <v>44609</v>
      </c>
      <c r="C9" s="65">
        <f>VLOOKUP($A9,'Return Data'!$B$7:$R$2292,4,0)</f>
        <v>66.56</v>
      </c>
      <c r="D9" s="65">
        <f>VLOOKUP($A9,'Return Data'!$B$7:$R$2292,10,0)</f>
        <v>-3.1291000000000002</v>
      </c>
      <c r="E9" s="66">
        <f t="shared" si="0"/>
        <v>6</v>
      </c>
      <c r="F9" s="65">
        <f>VLOOKUP($A9,'Return Data'!$B$7:$R$2292,11,0)</f>
        <v>9.6539999999999999</v>
      </c>
      <c r="G9" s="66">
        <f t="shared" si="1"/>
        <v>7</v>
      </c>
      <c r="H9" s="65">
        <f>VLOOKUP($A9,'Return Data'!$B$7:$R$2292,12,0)</f>
        <v>27.192799999999998</v>
      </c>
      <c r="I9" s="66">
        <f t="shared" si="2"/>
        <v>12</v>
      </c>
      <c r="J9" s="65">
        <f>VLOOKUP($A9,'Return Data'!$B$7:$R$2292,13,0)</f>
        <v>43.510100000000001</v>
      </c>
      <c r="K9" s="66">
        <f t="shared" si="3"/>
        <v>8</v>
      </c>
      <c r="L9" s="65">
        <f>VLOOKUP($A9,'Return Data'!$B$7:$R$2292,17,0)</f>
        <v>33.781399999999998</v>
      </c>
      <c r="M9" s="66">
        <f t="shared" si="4"/>
        <v>16</v>
      </c>
      <c r="N9" s="65">
        <f>VLOOKUP($A9,'Return Data'!$B$7:$R$2292,14,0)</f>
        <v>35.010199999999998</v>
      </c>
      <c r="O9" s="66">
        <f>RANK(N9,N$8:N$29,0)</f>
        <v>5</v>
      </c>
      <c r="P9" s="65">
        <f>VLOOKUP($A9,'Return Data'!$B$7:$R$2292,15,0)</f>
        <v>22.802</v>
      </c>
      <c r="Q9" s="66">
        <f>RANK(P9,P$8:P$29,0)</f>
        <v>2</v>
      </c>
      <c r="R9" s="65">
        <f>VLOOKUP($A9,'Return Data'!$B$7:$R$2292,16,0)</f>
        <v>25.918900000000001</v>
      </c>
      <c r="S9" s="67">
        <f t="shared" si="5"/>
        <v>9</v>
      </c>
    </row>
    <row r="10" spans="1:20" x14ac:dyDescent="0.3">
      <c r="A10" s="63" t="s">
        <v>1417</v>
      </c>
      <c r="B10" s="64">
        <f>VLOOKUP($A10,'Return Data'!$B$7:$R$2292,3,0)</f>
        <v>44609</v>
      </c>
      <c r="C10" s="65">
        <f>VLOOKUP($A10,'Return Data'!$B$7:$R$2292,4,0)</f>
        <v>27.03</v>
      </c>
      <c r="D10" s="65">
        <f>VLOOKUP($A10,'Return Data'!$B$7:$R$2292,10,0)</f>
        <v>-4.7568999999999999</v>
      </c>
      <c r="E10" s="66">
        <f t="shared" si="0"/>
        <v>12</v>
      </c>
      <c r="F10" s="65">
        <f>VLOOKUP($A10,'Return Data'!$B$7:$R$2292,11,0)</f>
        <v>8.9040999999999997</v>
      </c>
      <c r="G10" s="66">
        <f t="shared" si="1"/>
        <v>9</v>
      </c>
      <c r="H10" s="65">
        <f>VLOOKUP($A10,'Return Data'!$B$7:$R$2292,12,0)</f>
        <v>28.714300000000001</v>
      </c>
      <c r="I10" s="66">
        <f t="shared" si="2"/>
        <v>7</v>
      </c>
      <c r="J10" s="65">
        <f>VLOOKUP($A10,'Return Data'!$B$7:$R$2292,13,0)</f>
        <v>44.468200000000003</v>
      </c>
      <c r="K10" s="66">
        <f t="shared" si="3"/>
        <v>7</v>
      </c>
      <c r="L10" s="65">
        <f>VLOOKUP($A10,'Return Data'!$B$7:$R$2292,17,0)</f>
        <v>49.072400000000002</v>
      </c>
      <c r="M10" s="66">
        <f t="shared" si="4"/>
        <v>2</v>
      </c>
      <c r="N10" s="65">
        <f>VLOOKUP($A10,'Return Data'!$B$7:$R$2292,14,0)</f>
        <v>40.831200000000003</v>
      </c>
      <c r="O10" s="66">
        <f>RANK(N10,N$8:N$29,0)</f>
        <v>2</v>
      </c>
      <c r="P10" s="65"/>
      <c r="Q10" s="66"/>
      <c r="R10" s="65">
        <f>VLOOKUP($A10,'Return Data'!$B$7:$R$2292,16,0)</f>
        <v>36.884</v>
      </c>
      <c r="S10" s="67">
        <f t="shared" si="5"/>
        <v>2</v>
      </c>
    </row>
    <row r="11" spans="1:20" x14ac:dyDescent="0.3">
      <c r="A11" s="63" t="s">
        <v>1419</v>
      </c>
      <c r="B11" s="64">
        <f>VLOOKUP($A11,'Return Data'!$B$7:$R$2292,3,0)</f>
        <v>44609</v>
      </c>
      <c r="C11" s="65">
        <f>VLOOKUP($A11,'Return Data'!$B$7:$R$2292,4,0)</f>
        <v>24.19</v>
      </c>
      <c r="D11" s="65">
        <f>VLOOKUP($A11,'Return Data'!$B$7:$R$2292,10,0)</f>
        <v>-0.28849999999999998</v>
      </c>
      <c r="E11" s="66">
        <f t="shared" si="0"/>
        <v>1</v>
      </c>
      <c r="F11" s="65">
        <f>VLOOKUP($A11,'Return Data'!$B$7:$R$2292,11,0)</f>
        <v>15.852499999999999</v>
      </c>
      <c r="G11" s="66">
        <f t="shared" si="1"/>
        <v>1</v>
      </c>
      <c r="H11" s="65">
        <f>VLOOKUP($A11,'Return Data'!$B$7:$R$2292,12,0)</f>
        <v>35.822600000000001</v>
      </c>
      <c r="I11" s="66">
        <f t="shared" si="2"/>
        <v>1</v>
      </c>
      <c r="J11" s="65">
        <f>VLOOKUP($A11,'Return Data'!$B$7:$R$2292,13,0)</f>
        <v>55.462699999999998</v>
      </c>
      <c r="K11" s="66">
        <f t="shared" si="3"/>
        <v>2</v>
      </c>
      <c r="L11" s="65">
        <f>VLOOKUP($A11,'Return Data'!$B$7:$R$2292,17,0)</f>
        <v>48.959099999999999</v>
      </c>
      <c r="M11" s="66">
        <f t="shared" si="4"/>
        <v>3</v>
      </c>
      <c r="N11" s="65"/>
      <c r="O11" s="66"/>
      <c r="P11" s="65"/>
      <c r="Q11" s="66"/>
      <c r="R11" s="65">
        <f>VLOOKUP($A11,'Return Data'!$B$7:$R$2292,16,0)</f>
        <v>34.131</v>
      </c>
      <c r="S11" s="67">
        <f t="shared" si="5"/>
        <v>4</v>
      </c>
    </row>
    <row r="12" spans="1:20" x14ac:dyDescent="0.3">
      <c r="A12" s="63" t="s">
        <v>1421</v>
      </c>
      <c r="B12" s="64">
        <f>VLOOKUP($A12,'Return Data'!$B$7:$R$2292,3,0)</f>
        <v>44609</v>
      </c>
      <c r="C12" s="65">
        <f>VLOOKUP($A12,'Return Data'!$B$7:$R$2292,4,0)</f>
        <v>114.27</v>
      </c>
      <c r="D12" s="65">
        <f>VLOOKUP($A12,'Return Data'!$B$7:$R$2292,10,0)</f>
        <v>-3.8803000000000001</v>
      </c>
      <c r="E12" s="66">
        <f t="shared" si="0"/>
        <v>7</v>
      </c>
      <c r="F12" s="65">
        <f>VLOOKUP($A12,'Return Data'!$B$7:$R$2292,11,0)</f>
        <v>6.9843999999999999</v>
      </c>
      <c r="G12" s="66">
        <f t="shared" si="1"/>
        <v>12</v>
      </c>
      <c r="H12" s="65">
        <f>VLOOKUP($A12,'Return Data'!$B$7:$R$2292,12,0)</f>
        <v>24.592500000000001</v>
      </c>
      <c r="I12" s="66">
        <f t="shared" si="2"/>
        <v>17</v>
      </c>
      <c r="J12" s="65">
        <f>VLOOKUP($A12,'Return Data'!$B$7:$R$2292,13,0)</f>
        <v>40.889699999999998</v>
      </c>
      <c r="K12" s="66">
        <f t="shared" si="3"/>
        <v>10</v>
      </c>
      <c r="L12" s="65">
        <f>VLOOKUP($A12,'Return Data'!$B$7:$R$2292,17,0)</f>
        <v>38.152200000000001</v>
      </c>
      <c r="M12" s="66">
        <f t="shared" si="4"/>
        <v>9</v>
      </c>
      <c r="N12" s="65">
        <f>VLOOKUP($A12,'Return Data'!$B$7:$R$2292,14,0)</f>
        <v>30.6873</v>
      </c>
      <c r="O12" s="66">
        <f t="shared" ref="O12:O18" si="6">RANK(N12,N$8:N$29,0)</f>
        <v>12</v>
      </c>
      <c r="P12" s="65">
        <f>VLOOKUP($A12,'Return Data'!$B$7:$R$2292,15,0)</f>
        <v>15.401899999999999</v>
      </c>
      <c r="Q12" s="66">
        <f>RANK(P12,P$8:P$29,0)</f>
        <v>10</v>
      </c>
      <c r="R12" s="65">
        <f>VLOOKUP($A12,'Return Data'!$B$7:$R$2292,16,0)</f>
        <v>22.7774</v>
      </c>
      <c r="S12" s="67">
        <f t="shared" si="5"/>
        <v>10</v>
      </c>
    </row>
    <row r="13" spans="1:20" x14ac:dyDescent="0.3">
      <c r="A13" s="63" t="s">
        <v>1423</v>
      </c>
      <c r="B13" s="64">
        <f>VLOOKUP($A13,'Return Data'!$B$7:$R$2292,3,0)</f>
        <v>44609</v>
      </c>
      <c r="C13" s="65">
        <f>VLOOKUP($A13,'Return Data'!$B$7:$R$2292,4,0)</f>
        <v>24.741</v>
      </c>
      <c r="D13" s="65">
        <f>VLOOKUP($A13,'Return Data'!$B$7:$R$2292,10,0)</f>
        <v>-3.9817999999999998</v>
      </c>
      <c r="E13" s="66">
        <f t="shared" si="0"/>
        <v>8</v>
      </c>
      <c r="F13" s="65">
        <f>VLOOKUP($A13,'Return Data'!$B$7:$R$2292,11,0)</f>
        <v>9.1738999999999997</v>
      </c>
      <c r="G13" s="66">
        <f t="shared" si="1"/>
        <v>8</v>
      </c>
      <c r="H13" s="65">
        <f>VLOOKUP($A13,'Return Data'!$B$7:$R$2292,12,0)</f>
        <v>26.727399999999999</v>
      </c>
      <c r="I13" s="66">
        <f t="shared" si="2"/>
        <v>14</v>
      </c>
      <c r="J13" s="65">
        <f>VLOOKUP($A13,'Return Data'!$B$7:$R$2292,13,0)</f>
        <v>40.255099999999999</v>
      </c>
      <c r="K13" s="66">
        <f t="shared" si="3"/>
        <v>13</v>
      </c>
      <c r="L13" s="65">
        <f>VLOOKUP($A13,'Return Data'!$B$7:$R$2292,17,0)</f>
        <v>41.0274</v>
      </c>
      <c r="M13" s="66">
        <f t="shared" si="4"/>
        <v>6</v>
      </c>
      <c r="N13" s="65">
        <f>VLOOKUP($A13,'Return Data'!$B$7:$R$2292,14,0)</f>
        <v>35.518500000000003</v>
      </c>
      <c r="O13" s="66">
        <f t="shared" si="6"/>
        <v>4</v>
      </c>
      <c r="P13" s="65"/>
      <c r="Q13" s="66"/>
      <c r="R13" s="65">
        <f>VLOOKUP($A13,'Return Data'!$B$7:$R$2292,16,0)</f>
        <v>34.844999999999999</v>
      </c>
      <c r="S13" s="67">
        <f t="shared" si="5"/>
        <v>3</v>
      </c>
    </row>
    <row r="14" spans="1:20" x14ac:dyDescent="0.3">
      <c r="A14" s="63" t="s">
        <v>1426</v>
      </c>
      <c r="B14" s="64">
        <f>VLOOKUP($A14,'Return Data'!$B$7:$R$2292,3,0)</f>
        <v>44609</v>
      </c>
      <c r="C14" s="65">
        <f>VLOOKUP($A14,'Return Data'!$B$7:$R$2292,4,0)</f>
        <v>97.725899999999996</v>
      </c>
      <c r="D14" s="65">
        <f>VLOOKUP($A14,'Return Data'!$B$7:$R$2292,10,0)</f>
        <v>-5.7389000000000001</v>
      </c>
      <c r="E14" s="66">
        <f t="shared" si="0"/>
        <v>13</v>
      </c>
      <c r="F14" s="65">
        <f>VLOOKUP($A14,'Return Data'!$B$7:$R$2292,11,0)</f>
        <v>8.1214999999999993</v>
      </c>
      <c r="G14" s="66">
        <f t="shared" si="1"/>
        <v>11</v>
      </c>
      <c r="H14" s="65">
        <f>VLOOKUP($A14,'Return Data'!$B$7:$R$2292,12,0)</f>
        <v>27.128900000000002</v>
      </c>
      <c r="I14" s="66">
        <f t="shared" si="2"/>
        <v>13</v>
      </c>
      <c r="J14" s="65">
        <f>VLOOKUP($A14,'Return Data'!$B$7:$R$2292,13,0)</f>
        <v>35.551000000000002</v>
      </c>
      <c r="K14" s="66">
        <f t="shared" si="3"/>
        <v>17</v>
      </c>
      <c r="L14" s="65">
        <f>VLOOKUP($A14,'Return Data'!$B$7:$R$2292,17,0)</f>
        <v>33.639600000000002</v>
      </c>
      <c r="M14" s="66">
        <f t="shared" si="4"/>
        <v>17</v>
      </c>
      <c r="N14" s="65">
        <f>VLOOKUP($A14,'Return Data'!$B$7:$R$2292,14,0)</f>
        <v>22.937899999999999</v>
      </c>
      <c r="O14" s="66">
        <f t="shared" si="6"/>
        <v>18</v>
      </c>
      <c r="P14" s="65">
        <f>VLOOKUP($A14,'Return Data'!$B$7:$R$2292,15,0)</f>
        <v>14.0579</v>
      </c>
      <c r="Q14" s="66">
        <f>RANK(P14,P$8:P$29,0)</f>
        <v>11</v>
      </c>
      <c r="R14" s="65">
        <f>VLOOKUP($A14,'Return Data'!$B$7:$R$2292,16,0)</f>
        <v>20.947099999999999</v>
      </c>
      <c r="S14" s="67">
        <f t="shared" si="5"/>
        <v>13</v>
      </c>
    </row>
    <row r="15" spans="1:20" x14ac:dyDescent="0.3">
      <c r="A15" s="63" t="s">
        <v>1427</v>
      </c>
      <c r="B15" s="64">
        <f>VLOOKUP($A15,'Return Data'!$B$7:$R$2292,3,0)</f>
        <v>44609</v>
      </c>
      <c r="C15" s="65">
        <f>VLOOKUP($A15,'Return Data'!$B$7:$R$2292,4,0)</f>
        <v>79.293000000000006</v>
      </c>
      <c r="D15" s="65">
        <f>VLOOKUP($A15,'Return Data'!$B$7:$R$2292,10,0)</f>
        <v>-4.3129</v>
      </c>
      <c r="E15" s="66">
        <f t="shared" si="0"/>
        <v>9</v>
      </c>
      <c r="F15" s="65">
        <f>VLOOKUP($A15,'Return Data'!$B$7:$R$2292,11,0)</f>
        <v>3.9853999999999998</v>
      </c>
      <c r="G15" s="66">
        <f t="shared" si="1"/>
        <v>17</v>
      </c>
      <c r="H15" s="65">
        <f>VLOOKUP($A15,'Return Data'!$B$7:$R$2292,12,0)</f>
        <v>25.774100000000001</v>
      </c>
      <c r="I15" s="66">
        <f t="shared" si="2"/>
        <v>15</v>
      </c>
      <c r="J15" s="65">
        <f>VLOOKUP($A15,'Return Data'!$B$7:$R$2292,13,0)</f>
        <v>39.730699999999999</v>
      </c>
      <c r="K15" s="66">
        <f t="shared" si="3"/>
        <v>14</v>
      </c>
      <c r="L15" s="65">
        <f>VLOOKUP($A15,'Return Data'!$B$7:$R$2292,17,0)</f>
        <v>36.622900000000001</v>
      </c>
      <c r="M15" s="66">
        <f t="shared" si="4"/>
        <v>10</v>
      </c>
      <c r="N15" s="65">
        <f>VLOOKUP($A15,'Return Data'!$B$7:$R$2292,14,0)</f>
        <v>23.033999999999999</v>
      </c>
      <c r="O15" s="66">
        <f t="shared" si="6"/>
        <v>17</v>
      </c>
      <c r="P15" s="65">
        <f>VLOOKUP($A15,'Return Data'!$B$7:$R$2292,15,0)</f>
        <v>19.471699999999998</v>
      </c>
      <c r="Q15" s="66">
        <f>RANK(P15,P$8:P$29,0)</f>
        <v>6</v>
      </c>
      <c r="R15" s="65">
        <f>VLOOKUP($A15,'Return Data'!$B$7:$R$2292,16,0)</f>
        <v>19.225999999999999</v>
      </c>
      <c r="S15" s="67">
        <f t="shared" si="5"/>
        <v>15</v>
      </c>
    </row>
    <row r="16" spans="1:20" x14ac:dyDescent="0.3">
      <c r="A16" s="63" t="s">
        <v>1430</v>
      </c>
      <c r="B16" s="64">
        <f>VLOOKUP($A16,'Return Data'!$B$7:$R$2292,3,0)</f>
        <v>44609</v>
      </c>
      <c r="C16" s="65">
        <f>VLOOKUP($A16,'Return Data'!$B$7:$R$2292,4,0)</f>
        <v>92.586799999999997</v>
      </c>
      <c r="D16" s="65">
        <f>VLOOKUP($A16,'Return Data'!$B$7:$R$2292,10,0)</f>
        <v>-7.1352000000000002</v>
      </c>
      <c r="E16" s="66">
        <f t="shared" si="0"/>
        <v>20</v>
      </c>
      <c r="F16" s="65">
        <f>VLOOKUP($A16,'Return Data'!$B$7:$R$2292,11,0)</f>
        <v>6.7228000000000003</v>
      </c>
      <c r="G16" s="66">
        <f t="shared" si="1"/>
        <v>13</v>
      </c>
      <c r="H16" s="65">
        <f>VLOOKUP($A16,'Return Data'!$B$7:$R$2292,12,0)</f>
        <v>29.6356</v>
      </c>
      <c r="I16" s="66">
        <f t="shared" si="2"/>
        <v>5</v>
      </c>
      <c r="J16" s="65">
        <f>VLOOKUP($A16,'Return Data'!$B$7:$R$2292,13,0)</f>
        <v>36.712200000000003</v>
      </c>
      <c r="K16" s="66">
        <f t="shared" si="3"/>
        <v>16</v>
      </c>
      <c r="L16" s="65">
        <f>VLOOKUP($A16,'Return Data'!$B$7:$R$2292,17,0)</f>
        <v>36.274500000000003</v>
      </c>
      <c r="M16" s="66">
        <f t="shared" si="4"/>
        <v>13</v>
      </c>
      <c r="N16" s="65">
        <f>VLOOKUP($A16,'Return Data'!$B$7:$R$2292,14,0)</f>
        <v>26.592600000000001</v>
      </c>
      <c r="O16" s="66">
        <f t="shared" si="6"/>
        <v>15</v>
      </c>
      <c r="P16" s="65">
        <f>VLOOKUP($A16,'Return Data'!$B$7:$R$2292,15,0)</f>
        <v>13.832000000000001</v>
      </c>
      <c r="Q16" s="66">
        <f>RANK(P16,P$8:P$29,0)</f>
        <v>12</v>
      </c>
      <c r="R16" s="65">
        <f>VLOOKUP($A16,'Return Data'!$B$7:$R$2292,16,0)</f>
        <v>17.829899999999999</v>
      </c>
      <c r="S16" s="67">
        <f t="shared" si="5"/>
        <v>16</v>
      </c>
    </row>
    <row r="17" spans="1:19" x14ac:dyDescent="0.3">
      <c r="A17" s="63" t="s">
        <v>1432</v>
      </c>
      <c r="B17" s="64">
        <f>VLOOKUP($A17,'Return Data'!$B$7:$R$2292,3,0)</f>
        <v>44609</v>
      </c>
      <c r="C17" s="65">
        <f>VLOOKUP($A17,'Return Data'!$B$7:$R$2292,4,0)</f>
        <v>53.22</v>
      </c>
      <c r="D17" s="65">
        <f>VLOOKUP($A17,'Return Data'!$B$7:$R$2292,10,0)</f>
        <v>-6.5659999999999998</v>
      </c>
      <c r="E17" s="66">
        <f t="shared" si="0"/>
        <v>15</v>
      </c>
      <c r="F17" s="65">
        <f>VLOOKUP($A17,'Return Data'!$B$7:$R$2292,11,0)</f>
        <v>6.3761999999999999</v>
      </c>
      <c r="G17" s="66">
        <f t="shared" si="1"/>
        <v>14</v>
      </c>
      <c r="H17" s="65">
        <f>VLOOKUP($A17,'Return Data'!$B$7:$R$2292,12,0)</f>
        <v>29.773199999999999</v>
      </c>
      <c r="I17" s="66">
        <f t="shared" si="2"/>
        <v>4</v>
      </c>
      <c r="J17" s="65">
        <f>VLOOKUP($A17,'Return Data'!$B$7:$R$2292,13,0)</f>
        <v>40.644799999999996</v>
      </c>
      <c r="K17" s="66">
        <f t="shared" si="3"/>
        <v>11</v>
      </c>
      <c r="L17" s="65">
        <f>VLOOKUP($A17,'Return Data'!$B$7:$R$2292,17,0)</f>
        <v>36.307099999999998</v>
      </c>
      <c r="M17" s="66">
        <f t="shared" si="4"/>
        <v>11</v>
      </c>
      <c r="N17" s="65">
        <f>VLOOKUP($A17,'Return Data'!$B$7:$R$2292,14,0)</f>
        <v>33.6098</v>
      </c>
      <c r="O17" s="66">
        <f t="shared" si="6"/>
        <v>6</v>
      </c>
      <c r="P17" s="65">
        <f>VLOOKUP($A17,'Return Data'!$B$7:$R$2292,15,0)</f>
        <v>17.860900000000001</v>
      </c>
      <c r="Q17" s="66">
        <f>RANK(P17,P$8:P$29,0)</f>
        <v>8</v>
      </c>
      <c r="R17" s="65">
        <f>VLOOKUP($A17,'Return Data'!$B$7:$R$2292,16,0)</f>
        <v>17.410299999999999</v>
      </c>
      <c r="S17" s="67">
        <f t="shared" si="5"/>
        <v>18</v>
      </c>
    </row>
    <row r="18" spans="1:19" x14ac:dyDescent="0.3">
      <c r="A18" s="63" t="s">
        <v>1434</v>
      </c>
      <c r="B18" s="64">
        <f>VLOOKUP($A18,'Return Data'!$B$7:$R$2292,3,0)</f>
        <v>44609</v>
      </c>
      <c r="C18" s="65">
        <f>VLOOKUP($A18,'Return Data'!$B$7:$R$2292,4,0)</f>
        <v>18.55</v>
      </c>
      <c r="D18" s="65">
        <f>VLOOKUP($A18,'Return Data'!$B$7:$R$2292,10,0)</f>
        <v>-2.3170000000000002</v>
      </c>
      <c r="E18" s="66">
        <f t="shared" si="0"/>
        <v>2</v>
      </c>
      <c r="F18" s="65">
        <f>VLOOKUP($A18,'Return Data'!$B$7:$R$2292,11,0)</f>
        <v>13.7339</v>
      </c>
      <c r="G18" s="66">
        <f t="shared" si="1"/>
        <v>2</v>
      </c>
      <c r="H18" s="65">
        <f>VLOOKUP($A18,'Return Data'!$B$7:$R$2292,12,0)</f>
        <v>29.2683</v>
      </c>
      <c r="I18" s="66">
        <f t="shared" si="2"/>
        <v>6</v>
      </c>
      <c r="J18" s="65">
        <f>VLOOKUP($A18,'Return Data'!$B$7:$R$2292,13,0)</f>
        <v>46.178100000000001</v>
      </c>
      <c r="K18" s="66">
        <f t="shared" si="3"/>
        <v>6</v>
      </c>
      <c r="L18" s="65">
        <f>VLOOKUP($A18,'Return Data'!$B$7:$R$2292,17,0)</f>
        <v>35.869700000000002</v>
      </c>
      <c r="M18" s="66">
        <f t="shared" si="4"/>
        <v>14</v>
      </c>
      <c r="N18" s="65">
        <f>VLOOKUP($A18,'Return Data'!$B$7:$R$2292,14,0)</f>
        <v>27.604299999999999</v>
      </c>
      <c r="O18" s="66">
        <f t="shared" si="6"/>
        <v>13</v>
      </c>
      <c r="P18" s="65"/>
      <c r="Q18" s="66"/>
      <c r="R18" s="65">
        <f>VLOOKUP($A18,'Return Data'!$B$7:$R$2292,16,0)</f>
        <v>14.168799999999999</v>
      </c>
      <c r="S18" s="67">
        <f t="shared" si="5"/>
        <v>22</v>
      </c>
    </row>
    <row r="19" spans="1:19" x14ac:dyDescent="0.3">
      <c r="A19" s="63" t="s">
        <v>1435</v>
      </c>
      <c r="B19" s="64">
        <f>VLOOKUP($A19,'Return Data'!$B$7:$R$2292,3,0)</f>
        <v>44609</v>
      </c>
      <c r="C19" s="65">
        <f>VLOOKUP($A19,'Return Data'!$B$7:$R$2292,4,0)</f>
        <v>22.02</v>
      </c>
      <c r="D19" s="65">
        <f>VLOOKUP($A19,'Return Data'!$B$7:$R$2292,10,0)</f>
        <v>-6.8133999999999997</v>
      </c>
      <c r="E19" s="66">
        <f t="shared" si="0"/>
        <v>19</v>
      </c>
      <c r="F19" s="65">
        <f>VLOOKUP($A19,'Return Data'!$B$7:$R$2292,11,0)</f>
        <v>-2.6095000000000002</v>
      </c>
      <c r="G19" s="66">
        <f t="shared" si="1"/>
        <v>21</v>
      </c>
      <c r="H19" s="65">
        <f>VLOOKUP($A19,'Return Data'!$B$7:$R$2292,12,0)</f>
        <v>23.568999999999999</v>
      </c>
      <c r="I19" s="66">
        <f t="shared" si="2"/>
        <v>19</v>
      </c>
      <c r="J19" s="65">
        <f>VLOOKUP($A19,'Return Data'!$B$7:$R$2292,13,0)</f>
        <v>33.373699999999999</v>
      </c>
      <c r="K19" s="66">
        <f t="shared" si="3"/>
        <v>19</v>
      </c>
      <c r="L19" s="65"/>
      <c r="M19" s="66"/>
      <c r="N19" s="65"/>
      <c r="O19" s="66"/>
      <c r="P19" s="65"/>
      <c r="Q19" s="66"/>
      <c r="R19" s="65">
        <f>VLOOKUP($A19,'Return Data'!$B$7:$R$2292,16,0)</f>
        <v>48.959499999999998</v>
      </c>
      <c r="S19" s="67">
        <f t="shared" si="5"/>
        <v>1</v>
      </c>
    </row>
    <row r="20" spans="1:19" x14ac:dyDescent="0.3">
      <c r="A20" s="63" t="s">
        <v>1437</v>
      </c>
      <c r="B20" s="64">
        <f>VLOOKUP($A20,'Return Data'!$B$7:$R$2292,3,0)</f>
        <v>44609</v>
      </c>
      <c r="C20" s="65">
        <f>VLOOKUP($A20,'Return Data'!$B$7:$R$2292,4,0)</f>
        <v>21.45</v>
      </c>
      <c r="D20" s="65">
        <f>VLOOKUP($A20,'Return Data'!$B$7:$R$2292,10,0)</f>
        <v>-6.3727999999999998</v>
      </c>
      <c r="E20" s="66">
        <f t="shared" si="0"/>
        <v>14</v>
      </c>
      <c r="F20" s="65">
        <f>VLOOKUP($A20,'Return Data'!$B$7:$R$2292,11,0)</f>
        <v>3.0259</v>
      </c>
      <c r="G20" s="66">
        <f t="shared" si="1"/>
        <v>18</v>
      </c>
      <c r="H20" s="65">
        <f>VLOOKUP($A20,'Return Data'!$B$7:$R$2292,12,0)</f>
        <v>28.059699999999999</v>
      </c>
      <c r="I20" s="66">
        <f t="shared" si="2"/>
        <v>10</v>
      </c>
      <c r="J20" s="65">
        <f>VLOOKUP($A20,'Return Data'!$B$7:$R$2292,13,0)</f>
        <v>35.075600000000001</v>
      </c>
      <c r="K20" s="66">
        <f t="shared" si="3"/>
        <v>18</v>
      </c>
      <c r="L20" s="65">
        <f>VLOOKUP($A20,'Return Data'!$B$7:$R$2292,17,0)</f>
        <v>32.763399999999997</v>
      </c>
      <c r="M20" s="66">
        <f>RANK(L20,L$8:L$29,0)</f>
        <v>19</v>
      </c>
      <c r="N20" s="65">
        <f>VLOOKUP($A20,'Return Data'!$B$7:$R$2292,14,0)</f>
        <v>31.230799999999999</v>
      </c>
      <c r="O20" s="66">
        <f>RANK(N20,N$8:N$29,0)</f>
        <v>11</v>
      </c>
      <c r="P20" s="65"/>
      <c r="Q20" s="66"/>
      <c r="R20" s="65">
        <f>VLOOKUP($A20,'Return Data'!$B$7:$R$2292,16,0)</f>
        <v>25.9817</v>
      </c>
      <c r="S20" s="67">
        <f t="shared" si="5"/>
        <v>7</v>
      </c>
    </row>
    <row r="21" spans="1:19" x14ac:dyDescent="0.3">
      <c r="A21" s="63" t="s">
        <v>1439</v>
      </c>
      <c r="B21" s="64">
        <f>VLOOKUP($A21,'Return Data'!$B$7:$R$2292,3,0)</f>
        <v>44609</v>
      </c>
      <c r="C21" s="65">
        <f>VLOOKUP($A21,'Return Data'!$B$7:$R$2292,4,0)</f>
        <v>14.591100000000001</v>
      </c>
      <c r="D21" s="65">
        <f>VLOOKUP($A21,'Return Data'!$B$7:$R$2292,10,0)</f>
        <v>-13.5527</v>
      </c>
      <c r="E21" s="66">
        <f t="shared" si="0"/>
        <v>22</v>
      </c>
      <c r="F21" s="65">
        <f>VLOOKUP($A21,'Return Data'!$B$7:$R$2292,11,0)</f>
        <v>-5.7233999999999998</v>
      </c>
      <c r="G21" s="66">
        <f t="shared" si="1"/>
        <v>22</v>
      </c>
      <c r="H21" s="65">
        <f>VLOOKUP($A21,'Return Data'!$B$7:$R$2292,12,0)</f>
        <v>5.0029000000000003</v>
      </c>
      <c r="I21" s="66">
        <f t="shared" si="2"/>
        <v>22</v>
      </c>
      <c r="J21" s="65">
        <f>VLOOKUP($A21,'Return Data'!$B$7:$R$2292,13,0)</f>
        <v>14.4948</v>
      </c>
      <c r="K21" s="66">
        <f t="shared" si="3"/>
        <v>22</v>
      </c>
      <c r="L21" s="65"/>
      <c r="M21" s="66"/>
      <c r="N21" s="65"/>
      <c r="O21" s="66"/>
      <c r="P21" s="65"/>
      <c r="Q21" s="66"/>
      <c r="R21" s="65">
        <f>VLOOKUP($A21,'Return Data'!$B$7:$R$2292,16,0)</f>
        <v>20.7624</v>
      </c>
      <c r="S21" s="67">
        <f t="shared" si="5"/>
        <v>14</v>
      </c>
    </row>
    <row r="22" spans="1:19" x14ac:dyDescent="0.3">
      <c r="A22" s="63" t="s">
        <v>1442</v>
      </c>
      <c r="B22" s="64">
        <f>VLOOKUP($A22,'Return Data'!$B$7:$R$2292,3,0)</f>
        <v>44609</v>
      </c>
      <c r="C22" s="65">
        <f>VLOOKUP($A22,'Return Data'!$B$7:$R$2292,4,0)</f>
        <v>180.21799999999999</v>
      </c>
      <c r="D22" s="65">
        <f>VLOOKUP($A22,'Return Data'!$B$7:$R$2292,10,0)</f>
        <v>-6.6798999999999999</v>
      </c>
      <c r="E22" s="66">
        <f t="shared" si="0"/>
        <v>18</v>
      </c>
      <c r="F22" s="65">
        <f>VLOOKUP($A22,'Return Data'!$B$7:$R$2292,11,0)</f>
        <v>8.6325000000000003</v>
      </c>
      <c r="G22" s="66">
        <f t="shared" si="1"/>
        <v>10</v>
      </c>
      <c r="H22" s="65">
        <f>VLOOKUP($A22,'Return Data'!$B$7:$R$2292,12,0)</f>
        <v>28.253499999999999</v>
      </c>
      <c r="I22" s="66">
        <f t="shared" si="2"/>
        <v>9</v>
      </c>
      <c r="J22" s="65">
        <f>VLOOKUP($A22,'Return Data'!$B$7:$R$2292,13,0)</f>
        <v>42.362400000000001</v>
      </c>
      <c r="K22" s="66">
        <f t="shared" si="3"/>
        <v>9</v>
      </c>
      <c r="L22" s="65">
        <f>VLOOKUP($A22,'Return Data'!$B$7:$R$2292,17,0)</f>
        <v>43.840400000000002</v>
      </c>
      <c r="M22" s="66">
        <f t="shared" ref="M22:M29" si="7">RANK(L22,L$8:L$29,0)</f>
        <v>4</v>
      </c>
      <c r="N22" s="65">
        <f>VLOOKUP($A22,'Return Data'!$B$7:$R$2292,14,0)</f>
        <v>37.613799999999998</v>
      </c>
      <c r="O22" s="66">
        <f t="shared" ref="O22:O29" si="8">RANK(N22,N$8:N$29,0)</f>
        <v>3</v>
      </c>
      <c r="P22" s="65">
        <f>VLOOKUP($A22,'Return Data'!$B$7:$R$2292,15,0)</f>
        <v>21.377800000000001</v>
      </c>
      <c r="Q22" s="66">
        <f t="shared" ref="Q22:Q27" si="9">RANK(P22,P$8:P$29,0)</f>
        <v>5</v>
      </c>
      <c r="R22" s="65">
        <f>VLOOKUP($A22,'Return Data'!$B$7:$R$2292,16,0)</f>
        <v>21.501300000000001</v>
      </c>
      <c r="S22" s="67">
        <f t="shared" si="5"/>
        <v>12</v>
      </c>
    </row>
    <row r="23" spans="1:19" x14ac:dyDescent="0.3">
      <c r="A23" s="63" t="s">
        <v>1443</v>
      </c>
      <c r="B23" s="64">
        <f>VLOOKUP($A23,'Return Data'!$B$7:$R$2292,3,0)</f>
        <v>44609</v>
      </c>
      <c r="C23" s="65">
        <f>VLOOKUP($A23,'Return Data'!$B$7:$R$2292,4,0)</f>
        <v>47.487000000000002</v>
      </c>
      <c r="D23" s="65">
        <f>VLOOKUP($A23,'Return Data'!$B$7:$R$2292,10,0)</f>
        <v>-2.8896000000000002</v>
      </c>
      <c r="E23" s="66">
        <f t="shared" si="0"/>
        <v>4</v>
      </c>
      <c r="F23" s="65">
        <f>VLOOKUP($A23,'Return Data'!$B$7:$R$2292,11,0)</f>
        <v>12.0214</v>
      </c>
      <c r="G23" s="66">
        <f t="shared" si="1"/>
        <v>3</v>
      </c>
      <c r="H23" s="65">
        <f>VLOOKUP($A23,'Return Data'!$B$7:$R$2292,12,0)</f>
        <v>33.169699999999999</v>
      </c>
      <c r="I23" s="66">
        <f t="shared" si="2"/>
        <v>2</v>
      </c>
      <c r="J23" s="65">
        <f>VLOOKUP($A23,'Return Data'!$B$7:$R$2292,13,0)</f>
        <v>54.404200000000003</v>
      </c>
      <c r="K23" s="66">
        <f t="shared" si="3"/>
        <v>3</v>
      </c>
      <c r="L23" s="65">
        <f>VLOOKUP($A23,'Return Data'!$B$7:$R$2292,17,0)</f>
        <v>39.631100000000004</v>
      </c>
      <c r="M23" s="66">
        <f t="shared" si="7"/>
        <v>8</v>
      </c>
      <c r="N23" s="65">
        <f>VLOOKUP($A23,'Return Data'!$B$7:$R$2292,14,0)</f>
        <v>26.376999999999999</v>
      </c>
      <c r="O23" s="66">
        <f t="shared" si="8"/>
        <v>16</v>
      </c>
      <c r="P23" s="65">
        <f>VLOOKUP($A23,'Return Data'!$B$7:$R$2292,15,0)</f>
        <v>18.6631</v>
      </c>
      <c r="Q23" s="66">
        <f t="shared" si="9"/>
        <v>7</v>
      </c>
      <c r="R23" s="65">
        <f>VLOOKUP($A23,'Return Data'!$B$7:$R$2292,16,0)</f>
        <v>22.1843</v>
      </c>
      <c r="S23" s="67">
        <f t="shared" si="5"/>
        <v>11</v>
      </c>
    </row>
    <row r="24" spans="1:19" x14ac:dyDescent="0.3">
      <c r="A24" s="63" t="s">
        <v>1446</v>
      </c>
      <c r="B24" s="64">
        <f>VLOOKUP($A24,'Return Data'!$B$7:$R$2292,3,0)</f>
        <v>44609</v>
      </c>
      <c r="C24" s="65">
        <f>VLOOKUP($A24,'Return Data'!$B$7:$R$2292,4,0)</f>
        <v>90.639300000000006</v>
      </c>
      <c r="D24" s="65">
        <f>VLOOKUP($A24,'Return Data'!$B$7:$R$2292,10,0)</f>
        <v>-2.9102999999999999</v>
      </c>
      <c r="E24" s="66">
        <f t="shared" si="0"/>
        <v>5</v>
      </c>
      <c r="F24" s="65">
        <f>VLOOKUP($A24,'Return Data'!$B$7:$R$2292,11,0)</f>
        <v>9.7218</v>
      </c>
      <c r="G24" s="66">
        <f t="shared" si="1"/>
        <v>6</v>
      </c>
      <c r="H24" s="65">
        <f>VLOOKUP($A24,'Return Data'!$B$7:$R$2292,12,0)</f>
        <v>29.954799999999999</v>
      </c>
      <c r="I24" s="66">
        <f t="shared" si="2"/>
        <v>3</v>
      </c>
      <c r="J24" s="65">
        <f>VLOOKUP($A24,'Return Data'!$B$7:$R$2292,13,0)</f>
        <v>47.9405</v>
      </c>
      <c r="K24" s="66">
        <f t="shared" si="3"/>
        <v>4</v>
      </c>
      <c r="L24" s="65">
        <f>VLOOKUP($A24,'Return Data'!$B$7:$R$2292,17,0)</f>
        <v>43.295099999999998</v>
      </c>
      <c r="M24" s="66">
        <f t="shared" si="7"/>
        <v>5</v>
      </c>
      <c r="N24" s="65">
        <f>VLOOKUP($A24,'Return Data'!$B$7:$R$2292,14,0)</f>
        <v>33.474600000000002</v>
      </c>
      <c r="O24" s="66">
        <f t="shared" si="8"/>
        <v>7</v>
      </c>
      <c r="P24" s="65">
        <f>VLOOKUP($A24,'Return Data'!$B$7:$R$2292,15,0)</f>
        <v>22.262799999999999</v>
      </c>
      <c r="Q24" s="66">
        <f t="shared" si="9"/>
        <v>4</v>
      </c>
      <c r="R24" s="65">
        <f>VLOOKUP($A24,'Return Data'!$B$7:$R$2292,16,0)</f>
        <v>25.9803</v>
      </c>
      <c r="S24" s="67">
        <f t="shared" si="5"/>
        <v>8</v>
      </c>
    </row>
    <row r="25" spans="1:19" x14ac:dyDescent="0.3">
      <c r="A25" s="63" t="s">
        <v>1450</v>
      </c>
      <c r="B25" s="64">
        <f>VLOOKUP($A25,'Return Data'!$B$7:$R$2292,3,0)</f>
        <v>44609</v>
      </c>
      <c r="C25" s="65">
        <f>VLOOKUP($A25,'Return Data'!$B$7:$R$2292,4,0)</f>
        <v>137.46520000000001</v>
      </c>
      <c r="D25" s="65">
        <f>VLOOKUP($A25,'Return Data'!$B$7:$R$2292,10,0)</f>
        <v>-2.5495000000000001</v>
      </c>
      <c r="E25" s="66">
        <f t="shared" si="0"/>
        <v>3</v>
      </c>
      <c r="F25" s="65">
        <f>VLOOKUP($A25,'Return Data'!$B$7:$R$2292,11,0)</f>
        <v>10.572100000000001</v>
      </c>
      <c r="G25" s="66">
        <f t="shared" si="1"/>
        <v>4</v>
      </c>
      <c r="H25" s="65">
        <f>VLOOKUP($A25,'Return Data'!$B$7:$R$2292,12,0)</f>
        <v>28.2819</v>
      </c>
      <c r="I25" s="66">
        <f t="shared" si="2"/>
        <v>8</v>
      </c>
      <c r="J25" s="65">
        <f>VLOOKUP($A25,'Return Data'!$B$7:$R$2292,13,0)</f>
        <v>69.146500000000003</v>
      </c>
      <c r="K25" s="66">
        <f t="shared" si="3"/>
        <v>1</v>
      </c>
      <c r="L25" s="65">
        <f>VLOOKUP($A25,'Return Data'!$B$7:$R$2292,17,0)</f>
        <v>74.394499999999994</v>
      </c>
      <c r="M25" s="66">
        <f t="shared" si="7"/>
        <v>1</v>
      </c>
      <c r="N25" s="65">
        <f>VLOOKUP($A25,'Return Data'!$B$7:$R$2292,14,0)</f>
        <v>42.529699999999998</v>
      </c>
      <c r="O25" s="66">
        <f t="shared" si="8"/>
        <v>1</v>
      </c>
      <c r="P25" s="65">
        <f>VLOOKUP($A25,'Return Data'!$B$7:$R$2292,15,0)</f>
        <v>22.909199999999998</v>
      </c>
      <c r="Q25" s="66">
        <f t="shared" si="9"/>
        <v>1</v>
      </c>
      <c r="R25" s="65">
        <f>VLOOKUP($A25,'Return Data'!$B$7:$R$2292,16,0)</f>
        <v>16.5167</v>
      </c>
      <c r="S25" s="67">
        <f t="shared" si="5"/>
        <v>20</v>
      </c>
    </row>
    <row r="26" spans="1:19" x14ac:dyDescent="0.3">
      <c r="A26" s="63" t="s">
        <v>1451</v>
      </c>
      <c r="B26" s="64">
        <f>VLOOKUP($A26,'Return Data'!$B$7:$R$2292,3,0)</f>
        <v>44609</v>
      </c>
      <c r="C26" s="65">
        <f>VLOOKUP($A26,'Return Data'!$B$7:$R$2292,4,0)</f>
        <v>113.0094</v>
      </c>
      <c r="D26" s="65">
        <f>VLOOKUP($A26,'Return Data'!$B$7:$R$2292,10,0)</f>
        <v>-4.3520000000000003</v>
      </c>
      <c r="E26" s="66">
        <f t="shared" si="0"/>
        <v>10</v>
      </c>
      <c r="F26" s="65">
        <f>VLOOKUP($A26,'Return Data'!$B$7:$R$2292,11,0)</f>
        <v>9.7233999999999998</v>
      </c>
      <c r="G26" s="66">
        <f t="shared" si="1"/>
        <v>5</v>
      </c>
      <c r="H26" s="65">
        <f>VLOOKUP($A26,'Return Data'!$B$7:$R$2292,12,0)</f>
        <v>21.569700000000001</v>
      </c>
      <c r="I26" s="66">
        <f t="shared" si="2"/>
        <v>20</v>
      </c>
      <c r="J26" s="65">
        <f>VLOOKUP($A26,'Return Data'!$B$7:$R$2292,13,0)</f>
        <v>33.235500000000002</v>
      </c>
      <c r="K26" s="66">
        <f t="shared" si="3"/>
        <v>20</v>
      </c>
      <c r="L26" s="65">
        <f>VLOOKUP($A26,'Return Data'!$B$7:$R$2292,17,0)</f>
        <v>34.902200000000001</v>
      </c>
      <c r="M26" s="66">
        <f t="shared" si="7"/>
        <v>15</v>
      </c>
      <c r="N26" s="65">
        <f>VLOOKUP($A26,'Return Data'!$B$7:$R$2292,14,0)</f>
        <v>31.280200000000001</v>
      </c>
      <c r="O26" s="66">
        <f t="shared" si="8"/>
        <v>10</v>
      </c>
      <c r="P26" s="65">
        <f>VLOOKUP($A26,'Return Data'!$B$7:$R$2292,15,0)</f>
        <v>22.564</v>
      </c>
      <c r="Q26" s="66">
        <f t="shared" si="9"/>
        <v>3</v>
      </c>
      <c r="R26" s="65">
        <f>VLOOKUP($A26,'Return Data'!$B$7:$R$2292,16,0)</f>
        <v>26.949300000000001</v>
      </c>
      <c r="S26" s="67">
        <f t="shared" si="5"/>
        <v>6</v>
      </c>
    </row>
    <row r="27" spans="1:19" x14ac:dyDescent="0.3">
      <c r="A27" s="63" t="s">
        <v>1454</v>
      </c>
      <c r="B27" s="64">
        <f>VLOOKUP($A27,'Return Data'!$B$7:$R$2292,3,0)</f>
        <v>44609</v>
      </c>
      <c r="C27" s="65">
        <f>VLOOKUP($A27,'Return Data'!$B$7:$R$2292,4,0)</f>
        <v>152.09450000000001</v>
      </c>
      <c r="D27" s="65">
        <f>VLOOKUP($A27,'Return Data'!$B$7:$R$2292,10,0)</f>
        <v>-6.6303999999999998</v>
      </c>
      <c r="E27" s="66">
        <f t="shared" si="0"/>
        <v>17</v>
      </c>
      <c r="F27" s="65">
        <f>VLOOKUP($A27,'Return Data'!$B$7:$R$2292,11,0)</f>
        <v>5.5086000000000004</v>
      </c>
      <c r="G27" s="66">
        <f t="shared" si="1"/>
        <v>15</v>
      </c>
      <c r="H27" s="65">
        <f>VLOOKUP($A27,'Return Data'!$B$7:$R$2292,12,0)</f>
        <v>24.135899999999999</v>
      </c>
      <c r="I27" s="66">
        <f t="shared" si="2"/>
        <v>18</v>
      </c>
      <c r="J27" s="65">
        <f>VLOOKUP($A27,'Return Data'!$B$7:$R$2292,13,0)</f>
        <v>40.456699999999998</v>
      </c>
      <c r="K27" s="66">
        <f t="shared" si="3"/>
        <v>12</v>
      </c>
      <c r="L27" s="65">
        <f>VLOOKUP($A27,'Return Data'!$B$7:$R$2292,17,0)</f>
        <v>33.572499999999998</v>
      </c>
      <c r="M27" s="66">
        <f t="shared" si="7"/>
        <v>18</v>
      </c>
      <c r="N27" s="65">
        <f>VLOOKUP($A27,'Return Data'!$B$7:$R$2292,14,0)</f>
        <v>26.733599999999999</v>
      </c>
      <c r="O27" s="66">
        <f t="shared" si="8"/>
        <v>14</v>
      </c>
      <c r="P27" s="65">
        <f>VLOOKUP($A27,'Return Data'!$B$7:$R$2292,15,0)</f>
        <v>12.9633</v>
      </c>
      <c r="Q27" s="66">
        <f t="shared" si="9"/>
        <v>13</v>
      </c>
      <c r="R27" s="65">
        <f>VLOOKUP($A27,'Return Data'!$B$7:$R$2292,16,0)</f>
        <v>17.631399999999999</v>
      </c>
      <c r="S27" s="67">
        <f t="shared" si="5"/>
        <v>17</v>
      </c>
    </row>
    <row r="28" spans="1:19" x14ac:dyDescent="0.3">
      <c r="A28" s="63" t="s">
        <v>1455</v>
      </c>
      <c r="B28" s="64">
        <f>VLOOKUP($A28,'Return Data'!$B$7:$R$2292,3,0)</f>
        <v>44609</v>
      </c>
      <c r="C28" s="65">
        <f>VLOOKUP($A28,'Return Data'!$B$7:$R$2292,4,0)</f>
        <v>22.193200000000001</v>
      </c>
      <c r="D28" s="65">
        <f>VLOOKUP($A28,'Return Data'!$B$7:$R$2292,10,0)</f>
        <v>-6.5930999999999997</v>
      </c>
      <c r="E28" s="66">
        <f t="shared" si="0"/>
        <v>16</v>
      </c>
      <c r="F28" s="65">
        <f>VLOOKUP($A28,'Return Data'!$B$7:$R$2292,11,0)</f>
        <v>2.7286999999999999</v>
      </c>
      <c r="G28" s="66">
        <f t="shared" si="1"/>
        <v>19</v>
      </c>
      <c r="H28" s="65">
        <f>VLOOKUP($A28,'Return Data'!$B$7:$R$2292,12,0)</f>
        <v>27.287400000000002</v>
      </c>
      <c r="I28" s="66">
        <f t="shared" si="2"/>
        <v>11</v>
      </c>
      <c r="J28" s="65">
        <f>VLOOKUP($A28,'Return Data'!$B$7:$R$2292,13,0)</f>
        <v>46.755200000000002</v>
      </c>
      <c r="K28" s="66">
        <f t="shared" si="3"/>
        <v>5</v>
      </c>
      <c r="L28" s="65">
        <f>VLOOKUP($A28,'Return Data'!$B$7:$R$2292,17,0)</f>
        <v>39.918100000000003</v>
      </c>
      <c r="M28" s="66">
        <f t="shared" si="7"/>
        <v>7</v>
      </c>
      <c r="N28" s="65">
        <f>VLOOKUP($A28,'Return Data'!$B$7:$R$2292,14,0)</f>
        <v>31.6922</v>
      </c>
      <c r="O28" s="66">
        <f t="shared" si="8"/>
        <v>9</v>
      </c>
      <c r="P28" s="65"/>
      <c r="Q28" s="66"/>
      <c r="R28" s="65">
        <f>VLOOKUP($A28,'Return Data'!$B$7:$R$2292,16,0)</f>
        <v>27.622299999999999</v>
      </c>
      <c r="S28" s="67">
        <f t="shared" si="5"/>
        <v>5</v>
      </c>
    </row>
    <row r="29" spans="1:19" x14ac:dyDescent="0.3">
      <c r="A29" s="63" t="s">
        <v>1457</v>
      </c>
      <c r="B29" s="64">
        <f>VLOOKUP($A29,'Return Data'!$B$7:$R$2292,3,0)</f>
        <v>44609</v>
      </c>
      <c r="C29" s="65">
        <f>VLOOKUP($A29,'Return Data'!$B$7:$R$2292,4,0)</f>
        <v>29.92</v>
      </c>
      <c r="D29" s="65">
        <f>VLOOKUP($A29,'Return Data'!$B$7:$R$2292,10,0)</f>
        <v>-4.5918000000000001</v>
      </c>
      <c r="E29" s="66">
        <f t="shared" si="0"/>
        <v>11</v>
      </c>
      <c r="F29" s="65">
        <f>VLOOKUP($A29,'Return Data'!$B$7:$R$2292,11,0)</f>
        <v>4.9455999999999998</v>
      </c>
      <c r="G29" s="66">
        <f t="shared" si="1"/>
        <v>16</v>
      </c>
      <c r="H29" s="65">
        <f>VLOOKUP($A29,'Return Data'!$B$7:$R$2292,12,0)</f>
        <v>25.6615</v>
      </c>
      <c r="I29" s="66">
        <f t="shared" si="2"/>
        <v>16</v>
      </c>
      <c r="J29" s="65">
        <f>VLOOKUP($A29,'Return Data'!$B$7:$R$2292,13,0)</f>
        <v>37.5</v>
      </c>
      <c r="K29" s="66">
        <f t="shared" si="3"/>
        <v>15</v>
      </c>
      <c r="L29" s="65">
        <f>VLOOKUP($A29,'Return Data'!$B$7:$R$2292,17,0)</f>
        <v>36.307099999999998</v>
      </c>
      <c r="M29" s="66">
        <f t="shared" si="7"/>
        <v>11</v>
      </c>
      <c r="N29" s="65">
        <f>VLOOKUP($A29,'Return Data'!$B$7:$R$2292,14,0)</f>
        <v>32.065100000000001</v>
      </c>
      <c r="O29" s="66">
        <f t="shared" si="8"/>
        <v>8</v>
      </c>
      <c r="P29" s="65">
        <f>VLOOKUP($A29,'Return Data'!$B$7:$R$2292,15,0)</f>
        <v>17.717600000000001</v>
      </c>
      <c r="Q29" s="66">
        <f>RANK(P29,P$8:P$29,0)</f>
        <v>9</v>
      </c>
      <c r="R29" s="65">
        <f>VLOOKUP($A29,'Return Data'!$B$7:$R$2292,16,0)</f>
        <v>15.304500000000001</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-5.1526272727272726</v>
      </c>
      <c r="E31" s="74"/>
      <c r="F31" s="75">
        <f>AVERAGE(F8:F29)</f>
        <v>6.7785636363636375</v>
      </c>
      <c r="G31" s="74"/>
      <c r="H31" s="75">
        <f>AVERAGE(H8:H29)</f>
        <v>26.208350000000006</v>
      </c>
      <c r="I31" s="74"/>
      <c r="J31" s="75">
        <f>AVERAGE(J8:J29)</f>
        <v>41.18777272727273</v>
      </c>
      <c r="K31" s="74"/>
      <c r="L31" s="75">
        <f>AVERAGE(L8:L29)</f>
        <v>39.921280000000003</v>
      </c>
      <c r="M31" s="74"/>
      <c r="N31" s="75">
        <f>AVERAGE(N8:N29)</f>
        <v>31.045878947368418</v>
      </c>
      <c r="O31" s="74"/>
      <c r="P31" s="75">
        <f>AVERAGE(P8:P29)</f>
        <v>18.096492857142856</v>
      </c>
      <c r="Q31" s="74"/>
      <c r="R31" s="75">
        <f>AVERAGE(R8:R29)</f>
        <v>24.13234090909091</v>
      </c>
      <c r="S31" s="76"/>
    </row>
    <row r="32" spans="1:19" x14ac:dyDescent="0.3">
      <c r="A32" s="73" t="s">
        <v>28</v>
      </c>
      <c r="B32" s="74"/>
      <c r="C32" s="74"/>
      <c r="D32" s="75">
        <f>MIN(D8:D29)</f>
        <v>-13.5527</v>
      </c>
      <c r="E32" s="74"/>
      <c r="F32" s="75">
        <f>MIN(F8:F29)</f>
        <v>-5.7233999999999998</v>
      </c>
      <c r="G32" s="74"/>
      <c r="H32" s="75">
        <f>MIN(H8:H29)</f>
        <v>5.0029000000000003</v>
      </c>
      <c r="I32" s="74"/>
      <c r="J32" s="75">
        <f>MIN(J8:J29)</f>
        <v>14.4948</v>
      </c>
      <c r="K32" s="74"/>
      <c r="L32" s="75">
        <f>MIN(L8:L29)</f>
        <v>30.094899999999999</v>
      </c>
      <c r="M32" s="74"/>
      <c r="N32" s="75">
        <f>MIN(N8:N29)</f>
        <v>21.0489</v>
      </c>
      <c r="O32" s="74"/>
      <c r="P32" s="75">
        <f>MIN(P8:P29)</f>
        <v>11.466699999999999</v>
      </c>
      <c r="Q32" s="74"/>
      <c r="R32" s="75">
        <f>MIN(R8:R29)</f>
        <v>14.168799999999999</v>
      </c>
      <c r="S32" s="76"/>
    </row>
    <row r="33" spans="1:19" ht="15" thickBot="1" x14ac:dyDescent="0.35">
      <c r="A33" s="77" t="s">
        <v>29</v>
      </c>
      <c r="B33" s="78"/>
      <c r="C33" s="78"/>
      <c r="D33" s="79">
        <f>MAX(D8:D29)</f>
        <v>-0.28849999999999998</v>
      </c>
      <c r="E33" s="78"/>
      <c r="F33" s="79">
        <f>MAX(F8:F29)</f>
        <v>15.852499999999999</v>
      </c>
      <c r="G33" s="78"/>
      <c r="H33" s="79">
        <f>MAX(H8:H29)</f>
        <v>35.822600000000001</v>
      </c>
      <c r="I33" s="78"/>
      <c r="J33" s="79">
        <f>MAX(J8:J29)</f>
        <v>69.146500000000003</v>
      </c>
      <c r="K33" s="78"/>
      <c r="L33" s="79">
        <f>MAX(L8:L29)</f>
        <v>74.394499999999994</v>
      </c>
      <c r="M33" s="78"/>
      <c r="N33" s="79">
        <f>MAX(N8:N29)</f>
        <v>42.529699999999998</v>
      </c>
      <c r="O33" s="78"/>
      <c r="P33" s="79">
        <f>MAX(P8:P29)</f>
        <v>22.909199999999998</v>
      </c>
      <c r="Q33" s="78"/>
      <c r="R33" s="79">
        <f>MAX(R8:R29)</f>
        <v>48.959499999999998</v>
      </c>
      <c r="S33" s="80"/>
    </row>
    <row r="34" spans="1:19" x14ac:dyDescent="0.3">
      <c r="A34" s="112" t="s">
        <v>432</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1413</v>
      </c>
      <c r="B8" s="64">
        <f>VLOOKUP($A8,'Return Data'!$B$7:$R$2292,3,0)</f>
        <v>44609</v>
      </c>
      <c r="C8" s="65">
        <f>VLOOKUP($A8,'Return Data'!$B$7:$R$2292,4,0)</f>
        <v>52.3093</v>
      </c>
      <c r="D8" s="65">
        <f>VLOOKUP($A8,'Return Data'!$B$7:$R$2292,10,0)</f>
        <v>-7.5620000000000003</v>
      </c>
      <c r="E8" s="66">
        <f t="shared" ref="E8:E29" si="0">RANK(D8,D$8:D$29,0)</f>
        <v>21</v>
      </c>
      <c r="F8" s="65">
        <f>VLOOKUP($A8,'Return Data'!$B$7:$R$2292,11,0)</f>
        <v>0.53820000000000001</v>
      </c>
      <c r="G8" s="66">
        <f t="shared" ref="G8:G29" si="1">RANK(F8,F$8:F$29,0)</f>
        <v>20</v>
      </c>
      <c r="H8" s="65">
        <f>VLOOKUP($A8,'Return Data'!$B$7:$R$2292,12,0)</f>
        <v>16.0824</v>
      </c>
      <c r="I8" s="66">
        <f>RANK(H8,H$8:H$29,0)</f>
        <v>21</v>
      </c>
      <c r="J8" s="65">
        <f>VLOOKUP($A8,'Return Data'!$B$7:$R$2292,13,0)</f>
        <v>26.681100000000001</v>
      </c>
      <c r="K8" s="66">
        <f>RANK(J8,J$8:J$29,0)</f>
        <v>21</v>
      </c>
      <c r="L8" s="65">
        <f>VLOOKUP($A8,'Return Data'!$B$7:$R$2292,17,0)</f>
        <v>28.671299999999999</v>
      </c>
      <c r="M8" s="66">
        <f>RANK(L8,L$8:L$29,0)</f>
        <v>20</v>
      </c>
      <c r="N8" s="65">
        <f>VLOOKUP($A8,'Return Data'!$B$7:$R$2292,14,0)</f>
        <v>19.6906</v>
      </c>
      <c r="O8" s="66">
        <f>RANK(N8,N$8:N$29,0)</f>
        <v>19</v>
      </c>
      <c r="P8" s="65">
        <f>VLOOKUP($A8,'Return Data'!$B$7:$R$2292,15,0)</f>
        <v>10.1906</v>
      </c>
      <c r="Q8" s="66">
        <f>RANK(P8,P$8:P$29,0)</f>
        <v>14</v>
      </c>
      <c r="R8" s="65">
        <f>VLOOKUP($A8,'Return Data'!$B$7:$R$2292,16,0)</f>
        <v>11.798400000000001</v>
      </c>
      <c r="S8" s="67">
        <f>RANK(R8,R$8:R$29,0)</f>
        <v>20</v>
      </c>
    </row>
    <row r="9" spans="1:20" x14ac:dyDescent="0.3">
      <c r="A9" s="63" t="s">
        <v>1416</v>
      </c>
      <c r="B9" s="64">
        <f>VLOOKUP($A9,'Return Data'!$B$7:$R$2292,3,0)</f>
        <v>44609</v>
      </c>
      <c r="C9" s="65">
        <f>VLOOKUP($A9,'Return Data'!$B$7:$R$2292,4,0)</f>
        <v>59.98</v>
      </c>
      <c r="D9" s="65">
        <f>VLOOKUP($A9,'Return Data'!$B$7:$R$2292,10,0)</f>
        <v>-3.5070999999999999</v>
      </c>
      <c r="E9" s="66">
        <f t="shared" si="0"/>
        <v>6</v>
      </c>
      <c r="F9" s="65">
        <f>VLOOKUP($A9,'Return Data'!$B$7:$R$2292,11,0)</f>
        <v>8.7973999999999997</v>
      </c>
      <c r="G9" s="66">
        <f t="shared" si="1"/>
        <v>7</v>
      </c>
      <c r="H9" s="65">
        <f>VLOOKUP($A9,'Return Data'!$B$7:$R$2292,12,0)</f>
        <v>25.691500000000001</v>
      </c>
      <c r="I9" s="66">
        <f t="shared" ref="I9:I29" si="2">RANK(H9,H$8:H$29,0)</f>
        <v>12</v>
      </c>
      <c r="J9" s="65">
        <f>VLOOKUP($A9,'Return Data'!$B$7:$R$2292,13,0)</f>
        <v>41.2956</v>
      </c>
      <c r="K9" s="66">
        <f t="shared" ref="K9:K29" si="3">RANK(J9,J$8:J$29,0)</f>
        <v>8</v>
      </c>
      <c r="L9" s="65">
        <f>VLOOKUP($A9,'Return Data'!$B$7:$R$2292,17,0)</f>
        <v>31.594899999999999</v>
      </c>
      <c r="M9" s="66">
        <f t="shared" ref="M9:M29" si="4">RANK(L9,L$8:L$29,0)</f>
        <v>18</v>
      </c>
      <c r="N9" s="65">
        <f>VLOOKUP($A9,'Return Data'!$B$7:$R$2292,14,0)</f>
        <v>32.956800000000001</v>
      </c>
      <c r="O9" s="66">
        <f t="shared" ref="O9:O29" si="5">RANK(N9,N$8:N$29,0)</f>
        <v>5</v>
      </c>
      <c r="P9" s="65">
        <f>VLOOKUP($A9,'Return Data'!$B$7:$R$2292,15,0)</f>
        <v>21.139500000000002</v>
      </c>
      <c r="Q9" s="66">
        <f t="shared" ref="Q9:Q29" si="6">RANK(P9,P$8:P$29,0)</f>
        <v>3</v>
      </c>
      <c r="R9" s="65">
        <f>VLOOKUP($A9,'Return Data'!$B$7:$R$2292,16,0)</f>
        <v>24.3353</v>
      </c>
      <c r="S9" s="67">
        <f t="shared" ref="S9:S29" si="7">RANK(R9,R$8:R$29,0)</f>
        <v>6</v>
      </c>
    </row>
    <row r="10" spans="1:20" x14ac:dyDescent="0.3">
      <c r="A10" s="63" t="s">
        <v>1418</v>
      </c>
      <c r="B10" s="64">
        <f>VLOOKUP($A10,'Return Data'!$B$7:$R$2292,3,0)</f>
        <v>44609</v>
      </c>
      <c r="C10" s="65">
        <f>VLOOKUP($A10,'Return Data'!$B$7:$R$2292,4,0)</f>
        <v>25.55</v>
      </c>
      <c r="D10" s="65">
        <f>VLOOKUP($A10,'Return Data'!$B$7:$R$2292,10,0)</f>
        <v>-5.0891999999999999</v>
      </c>
      <c r="E10" s="66">
        <f t="shared" si="0"/>
        <v>12</v>
      </c>
      <c r="F10" s="65">
        <f>VLOOKUP($A10,'Return Data'!$B$7:$R$2292,11,0)</f>
        <v>8.0337999999999994</v>
      </c>
      <c r="G10" s="66">
        <f t="shared" si="1"/>
        <v>9</v>
      </c>
      <c r="H10" s="65">
        <f>VLOOKUP($A10,'Return Data'!$B$7:$R$2292,12,0)</f>
        <v>27.241</v>
      </c>
      <c r="I10" s="66">
        <f t="shared" si="2"/>
        <v>7</v>
      </c>
      <c r="J10" s="65">
        <f>VLOOKUP($A10,'Return Data'!$B$7:$R$2292,13,0)</f>
        <v>42.181399999999996</v>
      </c>
      <c r="K10" s="66">
        <f t="shared" si="3"/>
        <v>7</v>
      </c>
      <c r="L10" s="65">
        <f>VLOOKUP($A10,'Return Data'!$B$7:$R$2292,17,0)</f>
        <v>46.513399999999997</v>
      </c>
      <c r="M10" s="66">
        <f t="shared" si="4"/>
        <v>2</v>
      </c>
      <c r="N10" s="65">
        <f>VLOOKUP($A10,'Return Data'!$B$7:$R$2292,14,0)</f>
        <v>38.314900000000002</v>
      </c>
      <c r="O10" s="66">
        <f t="shared" si="5"/>
        <v>2</v>
      </c>
      <c r="P10" s="65"/>
      <c r="Q10" s="66"/>
      <c r="R10" s="65">
        <f>VLOOKUP($A10,'Return Data'!$B$7:$R$2292,16,0)</f>
        <v>34.471800000000002</v>
      </c>
      <c r="S10" s="67">
        <f t="shared" si="7"/>
        <v>2</v>
      </c>
    </row>
    <row r="11" spans="1:20" x14ac:dyDescent="0.3">
      <c r="A11" s="63" t="s">
        <v>1420</v>
      </c>
      <c r="B11" s="64">
        <f>VLOOKUP($A11,'Return Data'!$B$7:$R$2292,3,0)</f>
        <v>44609</v>
      </c>
      <c r="C11" s="65">
        <f>VLOOKUP($A11,'Return Data'!$B$7:$R$2292,4,0)</f>
        <v>22.95</v>
      </c>
      <c r="D11" s="65">
        <f>VLOOKUP($A11,'Return Data'!$B$7:$R$2292,10,0)</f>
        <v>-0.73529999999999995</v>
      </c>
      <c r="E11" s="66">
        <f t="shared" si="0"/>
        <v>1</v>
      </c>
      <c r="F11" s="65">
        <f>VLOOKUP($A11,'Return Data'!$B$7:$R$2292,11,0)</f>
        <v>14.807399999999999</v>
      </c>
      <c r="G11" s="66">
        <f t="shared" si="1"/>
        <v>1</v>
      </c>
      <c r="H11" s="65">
        <f>VLOOKUP($A11,'Return Data'!$B$7:$R$2292,12,0)</f>
        <v>33.975499999999997</v>
      </c>
      <c r="I11" s="66">
        <f t="shared" si="2"/>
        <v>1</v>
      </c>
      <c r="J11" s="65">
        <f>VLOOKUP($A11,'Return Data'!$B$7:$R$2292,13,0)</f>
        <v>52.796300000000002</v>
      </c>
      <c r="K11" s="66">
        <f t="shared" si="3"/>
        <v>2</v>
      </c>
      <c r="L11" s="65">
        <f>VLOOKUP($A11,'Return Data'!$B$7:$R$2292,17,0)</f>
        <v>46.377000000000002</v>
      </c>
      <c r="M11" s="66">
        <f t="shared" si="4"/>
        <v>3</v>
      </c>
      <c r="N11" s="65"/>
      <c r="O11" s="66"/>
      <c r="P11" s="65"/>
      <c r="Q11" s="66"/>
      <c r="R11" s="65">
        <f>VLOOKUP($A11,'Return Data'!$B$7:$R$2292,16,0)</f>
        <v>31.805099999999999</v>
      </c>
      <c r="S11" s="67">
        <f t="shared" si="7"/>
        <v>4</v>
      </c>
    </row>
    <row r="12" spans="1:20" x14ac:dyDescent="0.3">
      <c r="A12" s="63" t="s">
        <v>1422</v>
      </c>
      <c r="B12" s="64">
        <f>VLOOKUP($A12,'Return Data'!$B$7:$R$2292,3,0)</f>
        <v>44609</v>
      </c>
      <c r="C12" s="65">
        <f>VLOOKUP($A12,'Return Data'!$B$7:$R$2292,4,0)</f>
        <v>107.2</v>
      </c>
      <c r="D12" s="65">
        <f>VLOOKUP($A12,'Return Data'!$B$7:$R$2292,10,0)</f>
        <v>-4.0956000000000001</v>
      </c>
      <c r="E12" s="66">
        <f t="shared" si="0"/>
        <v>7</v>
      </c>
      <c r="F12" s="65">
        <f>VLOOKUP($A12,'Return Data'!$B$7:$R$2292,11,0)</f>
        <v>6.5140000000000002</v>
      </c>
      <c r="G12" s="66">
        <f t="shared" si="1"/>
        <v>12</v>
      </c>
      <c r="H12" s="65">
        <f>VLOOKUP($A12,'Return Data'!$B$7:$R$2292,12,0)</f>
        <v>23.7775</v>
      </c>
      <c r="I12" s="66">
        <f t="shared" si="2"/>
        <v>17</v>
      </c>
      <c r="J12" s="65">
        <f>VLOOKUP($A12,'Return Data'!$B$7:$R$2292,13,0)</f>
        <v>39.661499999999997</v>
      </c>
      <c r="K12" s="66">
        <f t="shared" si="3"/>
        <v>10</v>
      </c>
      <c r="L12" s="65">
        <f>VLOOKUP($A12,'Return Data'!$B$7:$R$2292,17,0)</f>
        <v>36.932000000000002</v>
      </c>
      <c r="M12" s="66">
        <f t="shared" si="4"/>
        <v>9</v>
      </c>
      <c r="N12" s="65">
        <f>VLOOKUP($A12,'Return Data'!$B$7:$R$2292,14,0)</f>
        <v>29.542300000000001</v>
      </c>
      <c r="O12" s="66">
        <f t="shared" si="5"/>
        <v>10</v>
      </c>
      <c r="P12" s="65">
        <f>VLOOKUP($A12,'Return Data'!$B$7:$R$2292,15,0)</f>
        <v>14.583</v>
      </c>
      <c r="Q12" s="66">
        <f t="shared" si="6"/>
        <v>10</v>
      </c>
      <c r="R12" s="65">
        <f>VLOOKUP($A12,'Return Data'!$B$7:$R$2292,16,0)</f>
        <v>17.524100000000001</v>
      </c>
      <c r="S12" s="67">
        <f t="shared" si="7"/>
        <v>13</v>
      </c>
    </row>
    <row r="13" spans="1:20" x14ac:dyDescent="0.3">
      <c r="A13" s="63" t="s">
        <v>1424</v>
      </c>
      <c r="B13" s="64">
        <f>VLOOKUP($A13,'Return Data'!$B$7:$R$2292,3,0)</f>
        <v>44609</v>
      </c>
      <c r="C13" s="65">
        <f>VLOOKUP($A13,'Return Data'!$B$7:$R$2292,4,0)</f>
        <v>23.591999999999999</v>
      </c>
      <c r="D13" s="65">
        <f>VLOOKUP($A13,'Return Data'!$B$7:$R$2292,10,0)</f>
        <v>-4.3852000000000002</v>
      </c>
      <c r="E13" s="66">
        <f t="shared" si="0"/>
        <v>8</v>
      </c>
      <c r="F13" s="65">
        <f>VLOOKUP($A13,'Return Data'!$B$7:$R$2292,11,0)</f>
        <v>8.2698</v>
      </c>
      <c r="G13" s="66">
        <f t="shared" si="1"/>
        <v>8</v>
      </c>
      <c r="H13" s="65">
        <f>VLOOKUP($A13,'Return Data'!$B$7:$R$2292,12,0)</f>
        <v>25.1631</v>
      </c>
      <c r="I13" s="66">
        <f t="shared" si="2"/>
        <v>14</v>
      </c>
      <c r="J13" s="65">
        <f>VLOOKUP($A13,'Return Data'!$B$7:$R$2292,13,0)</f>
        <v>37.989100000000001</v>
      </c>
      <c r="K13" s="66">
        <f t="shared" si="3"/>
        <v>14</v>
      </c>
      <c r="L13" s="65">
        <f>VLOOKUP($A13,'Return Data'!$B$7:$R$2292,17,0)</f>
        <v>38.787399999999998</v>
      </c>
      <c r="M13" s="66">
        <f t="shared" si="4"/>
        <v>6</v>
      </c>
      <c r="N13" s="65">
        <f>VLOOKUP($A13,'Return Data'!$B$7:$R$2292,14,0)</f>
        <v>33.411000000000001</v>
      </c>
      <c r="O13" s="66">
        <f t="shared" si="5"/>
        <v>4</v>
      </c>
      <c r="P13" s="65"/>
      <c r="Q13" s="66"/>
      <c r="R13" s="65">
        <f>VLOOKUP($A13,'Return Data'!$B$7:$R$2292,16,0)</f>
        <v>32.7453</v>
      </c>
      <c r="S13" s="67">
        <f t="shared" si="7"/>
        <v>3</v>
      </c>
    </row>
    <row r="14" spans="1:20" x14ac:dyDescent="0.3">
      <c r="A14" s="63" t="s">
        <v>1425</v>
      </c>
      <c r="B14" s="64">
        <f>VLOOKUP($A14,'Return Data'!$B$7:$R$2292,3,0)</f>
        <v>44609</v>
      </c>
      <c r="C14" s="65">
        <f>VLOOKUP($A14,'Return Data'!$B$7:$R$2292,4,0)</f>
        <v>88.855000000000004</v>
      </c>
      <c r="D14" s="65">
        <f>VLOOKUP($A14,'Return Data'!$B$7:$R$2292,10,0)</f>
        <v>-5.9383999999999997</v>
      </c>
      <c r="E14" s="66">
        <f t="shared" si="0"/>
        <v>13</v>
      </c>
      <c r="F14" s="65">
        <f>VLOOKUP($A14,'Return Data'!$B$7:$R$2292,11,0)</f>
        <v>7.6647999999999996</v>
      </c>
      <c r="G14" s="66">
        <f t="shared" si="1"/>
        <v>11</v>
      </c>
      <c r="H14" s="65">
        <f>VLOOKUP($A14,'Return Data'!$B$7:$R$2292,12,0)</f>
        <v>26.325700000000001</v>
      </c>
      <c r="I14" s="66">
        <f t="shared" si="2"/>
        <v>11</v>
      </c>
      <c r="J14" s="65">
        <f>VLOOKUP($A14,'Return Data'!$B$7:$R$2292,13,0)</f>
        <v>34.418999999999997</v>
      </c>
      <c r="K14" s="66">
        <f t="shared" si="3"/>
        <v>17</v>
      </c>
      <c r="L14" s="65">
        <f>VLOOKUP($A14,'Return Data'!$B$7:$R$2292,17,0)</f>
        <v>32.512999999999998</v>
      </c>
      <c r="M14" s="66">
        <f t="shared" si="4"/>
        <v>16</v>
      </c>
      <c r="N14" s="65">
        <f>VLOOKUP($A14,'Return Data'!$B$7:$R$2292,14,0)</f>
        <v>21.8445</v>
      </c>
      <c r="O14" s="66">
        <f t="shared" si="5"/>
        <v>17</v>
      </c>
      <c r="P14" s="65">
        <f>VLOOKUP($A14,'Return Data'!$B$7:$R$2292,15,0)</f>
        <v>12.898400000000001</v>
      </c>
      <c r="Q14" s="66">
        <f t="shared" si="6"/>
        <v>11</v>
      </c>
      <c r="R14" s="65">
        <f>VLOOKUP($A14,'Return Data'!$B$7:$R$2292,16,0)</f>
        <v>14.524699999999999</v>
      </c>
      <c r="S14" s="67">
        <f t="shared" si="7"/>
        <v>16</v>
      </c>
    </row>
    <row r="15" spans="1:20" x14ac:dyDescent="0.3">
      <c r="A15" s="63" t="s">
        <v>1428</v>
      </c>
      <c r="B15" s="64">
        <f>VLOOKUP($A15,'Return Data'!$B$7:$R$2292,3,0)</f>
        <v>44609</v>
      </c>
      <c r="C15" s="65">
        <f>VLOOKUP($A15,'Return Data'!$B$7:$R$2292,4,0)</f>
        <v>71.978999999999999</v>
      </c>
      <c r="D15" s="65">
        <f>VLOOKUP($A15,'Return Data'!$B$7:$R$2292,10,0)</f>
        <v>-4.5472999999999999</v>
      </c>
      <c r="E15" s="66">
        <f t="shared" si="0"/>
        <v>9</v>
      </c>
      <c r="F15" s="65">
        <f>VLOOKUP($A15,'Return Data'!$B$7:$R$2292,11,0)</f>
        <v>3.4746000000000001</v>
      </c>
      <c r="G15" s="66">
        <f t="shared" si="1"/>
        <v>17</v>
      </c>
      <c r="H15" s="65">
        <f>VLOOKUP($A15,'Return Data'!$B$7:$R$2292,12,0)</f>
        <v>24.8443</v>
      </c>
      <c r="I15" s="66">
        <f t="shared" si="2"/>
        <v>16</v>
      </c>
      <c r="J15" s="65">
        <f>VLOOKUP($A15,'Return Data'!$B$7:$R$2292,13,0)</f>
        <v>38.3919</v>
      </c>
      <c r="K15" s="66">
        <f t="shared" si="3"/>
        <v>13</v>
      </c>
      <c r="L15" s="65">
        <f>VLOOKUP($A15,'Return Data'!$B$7:$R$2292,17,0)</f>
        <v>35.293399999999998</v>
      </c>
      <c r="M15" s="66">
        <f t="shared" si="4"/>
        <v>11</v>
      </c>
      <c r="N15" s="65">
        <f>VLOOKUP($A15,'Return Data'!$B$7:$R$2292,14,0)</f>
        <v>21.795300000000001</v>
      </c>
      <c r="O15" s="66">
        <f t="shared" si="5"/>
        <v>18</v>
      </c>
      <c r="P15" s="65">
        <f>VLOOKUP($A15,'Return Data'!$B$7:$R$2292,15,0)</f>
        <v>18.107900000000001</v>
      </c>
      <c r="Q15" s="66">
        <f t="shared" si="6"/>
        <v>6</v>
      </c>
      <c r="R15" s="65">
        <f>VLOOKUP($A15,'Return Data'!$B$7:$R$2292,16,0)</f>
        <v>15.2753</v>
      </c>
      <c r="S15" s="67">
        <f t="shared" si="7"/>
        <v>15</v>
      </c>
    </row>
    <row r="16" spans="1:20" x14ac:dyDescent="0.3">
      <c r="A16" s="63" t="s">
        <v>1429</v>
      </c>
      <c r="B16" s="64">
        <f>VLOOKUP($A16,'Return Data'!$B$7:$R$2292,3,0)</f>
        <v>44609</v>
      </c>
      <c r="C16" s="65">
        <f>VLOOKUP($A16,'Return Data'!$B$7:$R$2292,4,0)</f>
        <v>84.877700000000004</v>
      </c>
      <c r="D16" s="65">
        <f>VLOOKUP($A16,'Return Data'!$B$7:$R$2292,10,0)</f>
        <v>-7.4745999999999997</v>
      </c>
      <c r="E16" s="66">
        <f t="shared" si="0"/>
        <v>20</v>
      </c>
      <c r="F16" s="65">
        <f>VLOOKUP($A16,'Return Data'!$B$7:$R$2292,11,0)</f>
        <v>5.9500999999999999</v>
      </c>
      <c r="G16" s="66">
        <f t="shared" si="1"/>
        <v>13</v>
      </c>
      <c r="H16" s="65">
        <f>VLOOKUP($A16,'Return Data'!$B$7:$R$2292,12,0)</f>
        <v>28.234000000000002</v>
      </c>
      <c r="I16" s="66">
        <f t="shared" si="2"/>
        <v>6</v>
      </c>
      <c r="J16" s="65">
        <f>VLOOKUP($A16,'Return Data'!$B$7:$R$2292,13,0)</f>
        <v>34.763100000000001</v>
      </c>
      <c r="K16" s="66">
        <f t="shared" si="3"/>
        <v>16</v>
      </c>
      <c r="L16" s="65">
        <f>VLOOKUP($A16,'Return Data'!$B$7:$R$2292,17,0)</f>
        <v>34.337200000000003</v>
      </c>
      <c r="M16" s="66">
        <f t="shared" si="4"/>
        <v>13</v>
      </c>
      <c r="N16" s="65">
        <f>VLOOKUP($A16,'Return Data'!$B$7:$R$2292,14,0)</f>
        <v>24.8674</v>
      </c>
      <c r="O16" s="66">
        <f t="shared" si="5"/>
        <v>16</v>
      </c>
      <c r="P16" s="65">
        <f>VLOOKUP($A16,'Return Data'!$B$7:$R$2292,15,0)</f>
        <v>12.563800000000001</v>
      </c>
      <c r="Q16" s="66">
        <f t="shared" si="6"/>
        <v>12</v>
      </c>
      <c r="R16" s="65">
        <f>VLOOKUP($A16,'Return Data'!$B$7:$R$2292,16,0)</f>
        <v>13.6088</v>
      </c>
      <c r="S16" s="67">
        <f t="shared" si="7"/>
        <v>18</v>
      </c>
    </row>
    <row r="17" spans="1:19" x14ac:dyDescent="0.3">
      <c r="A17" s="63" t="s">
        <v>1431</v>
      </c>
      <c r="B17" s="64">
        <f>VLOOKUP($A17,'Return Data'!$B$7:$R$2292,3,0)</f>
        <v>44609</v>
      </c>
      <c r="C17" s="65">
        <f>VLOOKUP($A17,'Return Data'!$B$7:$R$2292,4,0)</f>
        <v>49.3</v>
      </c>
      <c r="D17" s="65">
        <f>VLOOKUP($A17,'Return Data'!$B$7:$R$2292,10,0)</f>
        <v>-6.9108999999999998</v>
      </c>
      <c r="E17" s="66">
        <f t="shared" si="0"/>
        <v>16</v>
      </c>
      <c r="F17" s="65">
        <f>VLOOKUP($A17,'Return Data'!$B$7:$R$2292,11,0)</f>
        <v>5.6353</v>
      </c>
      <c r="G17" s="66">
        <f t="shared" si="1"/>
        <v>14</v>
      </c>
      <c r="H17" s="65">
        <f>VLOOKUP($A17,'Return Data'!$B$7:$R$2292,12,0)</f>
        <v>28.385400000000001</v>
      </c>
      <c r="I17" s="66">
        <f t="shared" si="2"/>
        <v>4</v>
      </c>
      <c r="J17" s="65">
        <f>VLOOKUP($A17,'Return Data'!$B$7:$R$2292,13,0)</f>
        <v>38.6389</v>
      </c>
      <c r="K17" s="66">
        <f t="shared" si="3"/>
        <v>12</v>
      </c>
      <c r="L17" s="65">
        <f>VLOOKUP($A17,'Return Data'!$B$7:$R$2292,17,0)</f>
        <v>34.303400000000003</v>
      </c>
      <c r="M17" s="66">
        <f t="shared" si="4"/>
        <v>14</v>
      </c>
      <c r="N17" s="65">
        <f>VLOOKUP($A17,'Return Data'!$B$7:$R$2292,14,0)</f>
        <v>31.747</v>
      </c>
      <c r="O17" s="66">
        <f t="shared" si="5"/>
        <v>7</v>
      </c>
      <c r="P17" s="65">
        <f>VLOOKUP($A17,'Return Data'!$B$7:$R$2292,15,0)</f>
        <v>16.5745</v>
      </c>
      <c r="Q17" s="66">
        <f t="shared" si="6"/>
        <v>9</v>
      </c>
      <c r="R17" s="65">
        <f>VLOOKUP($A17,'Return Data'!$B$7:$R$2292,16,0)</f>
        <v>11.763</v>
      </c>
      <c r="S17" s="67">
        <f t="shared" si="7"/>
        <v>21</v>
      </c>
    </row>
    <row r="18" spans="1:19" x14ac:dyDescent="0.3">
      <c r="A18" s="63" t="s">
        <v>1433</v>
      </c>
      <c r="B18" s="64">
        <f>VLOOKUP($A18,'Return Data'!$B$7:$R$2292,3,0)</f>
        <v>44609</v>
      </c>
      <c r="C18" s="65">
        <f>VLOOKUP($A18,'Return Data'!$B$7:$R$2292,4,0)</f>
        <v>17.18</v>
      </c>
      <c r="D18" s="65">
        <f>VLOOKUP($A18,'Return Data'!$B$7:$R$2292,10,0)</f>
        <v>-2.5525000000000002</v>
      </c>
      <c r="E18" s="66">
        <f t="shared" si="0"/>
        <v>2</v>
      </c>
      <c r="F18" s="65">
        <f>VLOOKUP($A18,'Return Data'!$B$7:$R$2292,11,0)</f>
        <v>13.1007</v>
      </c>
      <c r="G18" s="66">
        <f t="shared" si="1"/>
        <v>2</v>
      </c>
      <c r="H18" s="65">
        <f>VLOOKUP($A18,'Return Data'!$B$7:$R$2292,12,0)</f>
        <v>28.3047</v>
      </c>
      <c r="I18" s="66">
        <f t="shared" si="2"/>
        <v>5</v>
      </c>
      <c r="J18" s="65">
        <f>VLOOKUP($A18,'Return Data'!$B$7:$R$2292,13,0)</f>
        <v>44.7346</v>
      </c>
      <c r="K18" s="66">
        <f t="shared" si="3"/>
        <v>5</v>
      </c>
      <c r="L18" s="65">
        <f>VLOOKUP($A18,'Return Data'!$B$7:$R$2292,17,0)</f>
        <v>34.564599999999999</v>
      </c>
      <c r="M18" s="66">
        <f t="shared" si="4"/>
        <v>12</v>
      </c>
      <c r="N18" s="65">
        <f>VLOOKUP($A18,'Return Data'!$B$7:$R$2292,14,0)</f>
        <v>26.3048</v>
      </c>
      <c r="O18" s="66">
        <f t="shared" si="5"/>
        <v>13</v>
      </c>
      <c r="P18" s="65"/>
      <c r="Q18" s="66"/>
      <c r="R18" s="65">
        <f>VLOOKUP($A18,'Return Data'!$B$7:$R$2292,16,0)</f>
        <v>12.3056</v>
      </c>
      <c r="S18" s="67">
        <f t="shared" si="7"/>
        <v>19</v>
      </c>
    </row>
    <row r="19" spans="1:19" x14ac:dyDescent="0.3">
      <c r="A19" s="63" t="s">
        <v>1436</v>
      </c>
      <c r="B19" s="64">
        <f>VLOOKUP($A19,'Return Data'!$B$7:$R$2292,3,0)</f>
        <v>44609</v>
      </c>
      <c r="C19" s="65">
        <f>VLOOKUP($A19,'Return Data'!$B$7:$R$2292,4,0)</f>
        <v>21.22</v>
      </c>
      <c r="D19" s="65">
        <f>VLOOKUP($A19,'Return Data'!$B$7:$R$2292,10,0)</f>
        <v>-7.1741000000000001</v>
      </c>
      <c r="E19" s="66">
        <f t="shared" si="0"/>
        <v>19</v>
      </c>
      <c r="F19" s="65">
        <f>VLOOKUP($A19,'Return Data'!$B$7:$R$2292,11,0)</f>
        <v>-3.4577</v>
      </c>
      <c r="G19" s="66">
        <f t="shared" si="1"/>
        <v>21</v>
      </c>
      <c r="H19" s="65">
        <f>VLOOKUP($A19,'Return Data'!$B$7:$R$2292,12,0)</f>
        <v>21.954000000000001</v>
      </c>
      <c r="I19" s="66">
        <f t="shared" si="2"/>
        <v>19</v>
      </c>
      <c r="J19" s="65">
        <f>VLOOKUP($A19,'Return Data'!$B$7:$R$2292,13,0)</f>
        <v>30.9877</v>
      </c>
      <c r="K19" s="66">
        <f t="shared" si="3"/>
        <v>20</v>
      </c>
      <c r="L19" s="65"/>
      <c r="M19" s="66"/>
      <c r="N19" s="65"/>
      <c r="O19" s="66"/>
      <c r="P19" s="65"/>
      <c r="Q19" s="66"/>
      <c r="R19" s="65">
        <f>VLOOKUP($A19,'Return Data'!$B$7:$R$2292,16,0)</f>
        <v>46.202399999999997</v>
      </c>
      <c r="S19" s="67">
        <f t="shared" si="7"/>
        <v>1</v>
      </c>
    </row>
    <row r="20" spans="1:19" x14ac:dyDescent="0.3">
      <c r="A20" s="63" t="s">
        <v>1438</v>
      </c>
      <c r="B20" s="64">
        <f>VLOOKUP($A20,'Return Data'!$B$7:$R$2292,3,0)</f>
        <v>44609</v>
      </c>
      <c r="C20" s="65">
        <f>VLOOKUP($A20,'Return Data'!$B$7:$R$2292,4,0)</f>
        <v>20.34</v>
      </c>
      <c r="D20" s="65">
        <f>VLOOKUP($A20,'Return Data'!$B$7:$R$2292,10,0)</f>
        <v>-6.74</v>
      </c>
      <c r="E20" s="66">
        <f t="shared" si="0"/>
        <v>14</v>
      </c>
      <c r="F20" s="65">
        <f>VLOOKUP($A20,'Return Data'!$B$7:$R$2292,11,0)</f>
        <v>2.2111000000000001</v>
      </c>
      <c r="G20" s="66">
        <f t="shared" si="1"/>
        <v>18</v>
      </c>
      <c r="H20" s="65">
        <f>VLOOKUP($A20,'Return Data'!$B$7:$R$2292,12,0)</f>
        <v>26.571300000000001</v>
      </c>
      <c r="I20" s="66">
        <f t="shared" si="2"/>
        <v>9</v>
      </c>
      <c r="J20" s="65">
        <f>VLOOKUP($A20,'Return Data'!$B$7:$R$2292,13,0)</f>
        <v>32.941200000000002</v>
      </c>
      <c r="K20" s="66">
        <f t="shared" si="3"/>
        <v>18</v>
      </c>
      <c r="L20" s="65">
        <f>VLOOKUP($A20,'Return Data'!$B$7:$R$2292,17,0)</f>
        <v>30.690100000000001</v>
      </c>
      <c r="M20" s="66">
        <f t="shared" si="4"/>
        <v>19</v>
      </c>
      <c r="N20" s="65">
        <f>VLOOKUP($A20,'Return Data'!$B$7:$R$2292,14,0)</f>
        <v>29.2059</v>
      </c>
      <c r="O20" s="66">
        <f t="shared" si="5"/>
        <v>12</v>
      </c>
      <c r="P20" s="65"/>
      <c r="Q20" s="66"/>
      <c r="R20" s="65">
        <f>VLOOKUP($A20,'Return Data'!$B$7:$R$2292,16,0)</f>
        <v>23.972000000000001</v>
      </c>
      <c r="S20" s="67">
        <f t="shared" si="7"/>
        <v>7</v>
      </c>
    </row>
    <row r="21" spans="1:19" x14ac:dyDescent="0.3">
      <c r="A21" s="63" t="s">
        <v>1440</v>
      </c>
      <c r="B21" s="64">
        <f>VLOOKUP($A21,'Return Data'!$B$7:$R$2292,3,0)</f>
        <v>44609</v>
      </c>
      <c r="C21" s="65">
        <f>VLOOKUP($A21,'Return Data'!$B$7:$R$2292,4,0)</f>
        <v>13.959199999999999</v>
      </c>
      <c r="D21" s="65">
        <f>VLOOKUP($A21,'Return Data'!$B$7:$R$2292,10,0)</f>
        <v>-14.0258</v>
      </c>
      <c r="E21" s="66">
        <f t="shared" si="0"/>
        <v>22</v>
      </c>
      <c r="F21" s="65">
        <f>VLOOKUP($A21,'Return Data'!$B$7:$R$2292,11,0)</f>
        <v>-6.7676999999999996</v>
      </c>
      <c r="G21" s="66">
        <f t="shared" si="1"/>
        <v>22</v>
      </c>
      <c r="H21" s="65">
        <f>VLOOKUP($A21,'Return Data'!$B$7:$R$2292,12,0)</f>
        <v>3.2523</v>
      </c>
      <c r="I21" s="66">
        <f t="shared" si="2"/>
        <v>22</v>
      </c>
      <c r="J21" s="65">
        <f>VLOOKUP($A21,'Return Data'!$B$7:$R$2292,13,0)</f>
        <v>11.9773</v>
      </c>
      <c r="K21" s="66">
        <f t="shared" si="3"/>
        <v>22</v>
      </c>
      <c r="L21" s="65"/>
      <c r="M21" s="66"/>
      <c r="N21" s="65"/>
      <c r="O21" s="66"/>
      <c r="P21" s="65"/>
      <c r="Q21" s="66"/>
      <c r="R21" s="65">
        <f>VLOOKUP($A21,'Return Data'!$B$7:$R$2292,16,0)</f>
        <v>18.1221</v>
      </c>
      <c r="S21" s="67">
        <f t="shared" si="7"/>
        <v>11</v>
      </c>
    </row>
    <row r="22" spans="1:19" x14ac:dyDescent="0.3">
      <c r="A22" s="63" t="s">
        <v>1441</v>
      </c>
      <c r="B22" s="64">
        <f>VLOOKUP($A22,'Return Data'!$B$7:$R$2292,3,0)</f>
        <v>44609</v>
      </c>
      <c r="C22" s="65">
        <f>VLOOKUP($A22,'Return Data'!$B$7:$R$2292,4,0)</f>
        <v>160.22399999999999</v>
      </c>
      <c r="D22" s="65">
        <f>VLOOKUP($A22,'Return Data'!$B$7:$R$2292,10,0)</f>
        <v>-7.0217000000000001</v>
      </c>
      <c r="E22" s="66">
        <f t="shared" si="0"/>
        <v>17</v>
      </c>
      <c r="F22" s="65">
        <f>VLOOKUP($A22,'Return Data'!$B$7:$R$2292,11,0)</f>
        <v>7.8361000000000001</v>
      </c>
      <c r="G22" s="66">
        <f t="shared" si="1"/>
        <v>10</v>
      </c>
      <c r="H22" s="65">
        <f>VLOOKUP($A22,'Return Data'!$B$7:$R$2292,12,0)</f>
        <v>26.8428</v>
      </c>
      <c r="I22" s="66">
        <f t="shared" si="2"/>
        <v>8</v>
      </c>
      <c r="J22" s="65">
        <f>VLOOKUP($A22,'Return Data'!$B$7:$R$2292,13,0)</f>
        <v>40.291400000000003</v>
      </c>
      <c r="K22" s="66">
        <f t="shared" si="3"/>
        <v>9</v>
      </c>
      <c r="L22" s="65">
        <f>VLOOKUP($A22,'Return Data'!$B$7:$R$2292,17,0)</f>
        <v>41.765799999999999</v>
      </c>
      <c r="M22" s="66">
        <f t="shared" si="4"/>
        <v>5</v>
      </c>
      <c r="N22" s="65">
        <f>VLOOKUP($A22,'Return Data'!$B$7:$R$2292,14,0)</f>
        <v>35.651699999999998</v>
      </c>
      <c r="O22" s="66">
        <f t="shared" si="5"/>
        <v>3</v>
      </c>
      <c r="P22" s="65">
        <f>VLOOKUP($A22,'Return Data'!$B$7:$R$2292,15,0)</f>
        <v>19.699000000000002</v>
      </c>
      <c r="Q22" s="66">
        <f t="shared" si="6"/>
        <v>5</v>
      </c>
      <c r="R22" s="65">
        <f>VLOOKUP($A22,'Return Data'!$B$7:$R$2292,16,0)</f>
        <v>17.733599999999999</v>
      </c>
      <c r="S22" s="67">
        <f t="shared" si="7"/>
        <v>12</v>
      </c>
    </row>
    <row r="23" spans="1:19" x14ac:dyDescent="0.3">
      <c r="A23" s="63" t="s">
        <v>1444</v>
      </c>
      <c r="B23" s="64">
        <f>VLOOKUP($A23,'Return Data'!$B$7:$R$2292,3,0)</f>
        <v>44609</v>
      </c>
      <c r="C23" s="65">
        <f>VLOOKUP($A23,'Return Data'!$B$7:$R$2292,4,0)</f>
        <v>44.274000000000001</v>
      </c>
      <c r="D23" s="65">
        <f>VLOOKUP($A23,'Return Data'!$B$7:$R$2292,10,0)</f>
        <v>-3.1564000000000001</v>
      </c>
      <c r="E23" s="66">
        <f t="shared" si="0"/>
        <v>5</v>
      </c>
      <c r="F23" s="65">
        <f>VLOOKUP($A23,'Return Data'!$B$7:$R$2292,11,0)</f>
        <v>11.4092</v>
      </c>
      <c r="G23" s="66">
        <f t="shared" si="1"/>
        <v>3</v>
      </c>
      <c r="H23" s="65">
        <f>VLOOKUP($A23,'Return Data'!$B$7:$R$2292,12,0)</f>
        <v>32.090200000000003</v>
      </c>
      <c r="I23" s="66">
        <f t="shared" si="2"/>
        <v>2</v>
      </c>
      <c r="J23" s="65">
        <f>VLOOKUP($A23,'Return Data'!$B$7:$R$2292,13,0)</f>
        <v>52.758499999999998</v>
      </c>
      <c r="K23" s="66">
        <f t="shared" si="3"/>
        <v>3</v>
      </c>
      <c r="L23" s="65">
        <f>VLOOKUP($A23,'Return Data'!$B$7:$R$2292,17,0)</f>
        <v>38.124099999999999</v>
      </c>
      <c r="M23" s="66">
        <f t="shared" si="4"/>
        <v>7</v>
      </c>
      <c r="N23" s="65">
        <f>VLOOKUP($A23,'Return Data'!$B$7:$R$2292,14,0)</f>
        <v>24.983000000000001</v>
      </c>
      <c r="O23" s="66">
        <f t="shared" si="5"/>
        <v>15</v>
      </c>
      <c r="P23" s="65">
        <f>VLOOKUP($A23,'Return Data'!$B$7:$R$2292,15,0)</f>
        <v>17.458600000000001</v>
      </c>
      <c r="Q23" s="66">
        <f t="shared" si="6"/>
        <v>7</v>
      </c>
      <c r="R23" s="65">
        <f>VLOOKUP($A23,'Return Data'!$B$7:$R$2292,16,0)</f>
        <v>21.0883</v>
      </c>
      <c r="S23" s="67">
        <f t="shared" si="7"/>
        <v>8</v>
      </c>
    </row>
    <row r="24" spans="1:19" x14ac:dyDescent="0.3">
      <c r="A24" s="63" t="s">
        <v>1445</v>
      </c>
      <c r="B24" s="64">
        <f>VLOOKUP($A24,'Return Data'!$B$7:$R$2292,3,0)</f>
        <v>44609</v>
      </c>
      <c r="C24" s="65">
        <f>VLOOKUP($A24,'Return Data'!$B$7:$R$2292,4,0)</f>
        <v>83.221599999999995</v>
      </c>
      <c r="D24" s="65">
        <f>VLOOKUP($A24,'Return Data'!$B$7:$R$2292,10,0)</f>
        <v>-3.1158000000000001</v>
      </c>
      <c r="E24" s="66">
        <f t="shared" si="0"/>
        <v>4</v>
      </c>
      <c r="F24" s="65">
        <f>VLOOKUP($A24,'Return Data'!$B$7:$R$2292,11,0)</f>
        <v>9.2380999999999993</v>
      </c>
      <c r="G24" s="66">
        <f t="shared" si="1"/>
        <v>5</v>
      </c>
      <c r="H24" s="65">
        <f>VLOOKUP($A24,'Return Data'!$B$7:$R$2292,12,0)</f>
        <v>29.1096</v>
      </c>
      <c r="I24" s="66">
        <f t="shared" si="2"/>
        <v>3</v>
      </c>
      <c r="J24" s="65">
        <f>VLOOKUP($A24,'Return Data'!$B$7:$R$2292,13,0)</f>
        <v>46.659700000000001</v>
      </c>
      <c r="K24" s="66">
        <f t="shared" si="3"/>
        <v>4</v>
      </c>
      <c r="L24" s="65">
        <f>VLOOKUP($A24,'Return Data'!$B$7:$R$2292,17,0)</f>
        <v>42.0642</v>
      </c>
      <c r="M24" s="66">
        <f t="shared" si="4"/>
        <v>4</v>
      </c>
      <c r="N24" s="65">
        <f>VLOOKUP($A24,'Return Data'!$B$7:$R$2292,14,0)</f>
        <v>32.314</v>
      </c>
      <c r="O24" s="66">
        <f t="shared" si="5"/>
        <v>6</v>
      </c>
      <c r="P24" s="65">
        <f>VLOOKUP($A24,'Return Data'!$B$7:$R$2292,15,0)</f>
        <v>21.044799999999999</v>
      </c>
      <c r="Q24" s="66">
        <f t="shared" si="6"/>
        <v>4</v>
      </c>
      <c r="R24" s="65">
        <f>VLOOKUP($A24,'Return Data'!$B$7:$R$2292,16,0)</f>
        <v>20.367599999999999</v>
      </c>
      <c r="S24" s="67">
        <f t="shared" si="7"/>
        <v>10</v>
      </c>
    </row>
    <row r="25" spans="1:19" x14ac:dyDescent="0.3">
      <c r="A25" s="63" t="s">
        <v>1449</v>
      </c>
      <c r="B25" s="64">
        <f>VLOOKUP($A25,'Return Data'!$B$7:$R$2292,3,0)</f>
        <v>44609</v>
      </c>
      <c r="C25" s="65">
        <f>VLOOKUP($A25,'Return Data'!$B$7:$R$2292,4,0)</f>
        <v>147.809184044163</v>
      </c>
      <c r="D25" s="65">
        <f>VLOOKUP($A25,'Return Data'!$B$7:$R$2292,10,0)</f>
        <v>-2.9891000000000001</v>
      </c>
      <c r="E25" s="66">
        <f t="shared" si="0"/>
        <v>3</v>
      </c>
      <c r="F25" s="65">
        <f>VLOOKUP($A25,'Return Data'!$B$7:$R$2292,11,0)</f>
        <v>9.5601000000000003</v>
      </c>
      <c r="G25" s="66">
        <f t="shared" si="1"/>
        <v>4</v>
      </c>
      <c r="H25" s="65">
        <f>VLOOKUP($A25,'Return Data'!$B$7:$R$2292,12,0)</f>
        <v>26.4434</v>
      </c>
      <c r="I25" s="66">
        <f t="shared" si="2"/>
        <v>10</v>
      </c>
      <c r="J25" s="65">
        <f>VLOOKUP($A25,'Return Data'!$B$7:$R$2292,13,0)</f>
        <v>65.9161</v>
      </c>
      <c r="K25" s="66">
        <f t="shared" si="3"/>
        <v>1</v>
      </c>
      <c r="L25" s="65">
        <f>VLOOKUP($A25,'Return Data'!$B$7:$R$2292,17,0)</f>
        <v>72.022900000000007</v>
      </c>
      <c r="M25" s="66">
        <f t="shared" si="4"/>
        <v>1</v>
      </c>
      <c r="N25" s="65">
        <f>VLOOKUP($A25,'Return Data'!$B$7:$R$2292,14,0)</f>
        <v>41.120600000000003</v>
      </c>
      <c r="O25" s="66">
        <f t="shared" si="5"/>
        <v>1</v>
      </c>
      <c r="P25" s="65">
        <f>VLOOKUP($A25,'Return Data'!$B$7:$R$2292,15,0)</f>
        <v>22.041499999999999</v>
      </c>
      <c r="Q25" s="66">
        <f t="shared" si="6"/>
        <v>1</v>
      </c>
      <c r="R25" s="65">
        <f>VLOOKUP($A25,'Return Data'!$B$7:$R$2292,16,0)</f>
        <v>11.2067</v>
      </c>
      <c r="S25" s="67">
        <f t="shared" si="7"/>
        <v>22</v>
      </c>
    </row>
    <row r="26" spans="1:19" x14ac:dyDescent="0.3">
      <c r="A26" s="63" t="s">
        <v>1452</v>
      </c>
      <c r="B26" s="64">
        <f>VLOOKUP($A26,'Return Data'!$B$7:$R$2292,3,0)</f>
        <v>44609</v>
      </c>
      <c r="C26" s="65">
        <f>VLOOKUP($A26,'Return Data'!$B$7:$R$2292,4,0)</f>
        <v>102.1302</v>
      </c>
      <c r="D26" s="65">
        <f>VLOOKUP($A26,'Return Data'!$B$7:$R$2292,10,0)</f>
        <v>-4.5895000000000001</v>
      </c>
      <c r="E26" s="66">
        <f t="shared" si="0"/>
        <v>10</v>
      </c>
      <c r="F26" s="65">
        <f>VLOOKUP($A26,'Return Data'!$B$7:$R$2292,11,0)</f>
        <v>9.1893999999999991</v>
      </c>
      <c r="G26" s="66">
        <f t="shared" si="1"/>
        <v>6</v>
      </c>
      <c r="H26" s="65">
        <f>VLOOKUP($A26,'Return Data'!$B$7:$R$2292,12,0)</f>
        <v>20.645600000000002</v>
      </c>
      <c r="I26" s="66">
        <f t="shared" si="2"/>
        <v>20</v>
      </c>
      <c r="J26" s="65">
        <f>VLOOKUP($A26,'Return Data'!$B$7:$R$2292,13,0)</f>
        <v>31.865600000000001</v>
      </c>
      <c r="K26" s="66">
        <f t="shared" si="3"/>
        <v>19</v>
      </c>
      <c r="L26" s="65">
        <f>VLOOKUP($A26,'Return Data'!$B$7:$R$2292,17,0)</f>
        <v>33.4527</v>
      </c>
      <c r="M26" s="66">
        <f t="shared" si="4"/>
        <v>15</v>
      </c>
      <c r="N26" s="65">
        <f>VLOOKUP($A26,'Return Data'!$B$7:$R$2292,14,0)</f>
        <v>29.803599999999999</v>
      </c>
      <c r="O26" s="66">
        <f t="shared" si="5"/>
        <v>9</v>
      </c>
      <c r="P26" s="65">
        <f>VLOOKUP($A26,'Return Data'!$B$7:$R$2292,15,0)</f>
        <v>21.194600000000001</v>
      </c>
      <c r="Q26" s="66">
        <f t="shared" si="6"/>
        <v>2</v>
      </c>
      <c r="R26" s="65">
        <f>VLOOKUP($A26,'Return Data'!$B$7:$R$2292,16,0)</f>
        <v>20.520499999999998</v>
      </c>
      <c r="S26" s="67">
        <f t="shared" si="7"/>
        <v>9</v>
      </c>
    </row>
    <row r="27" spans="1:19" x14ac:dyDescent="0.3">
      <c r="A27" s="63" t="s">
        <v>1453</v>
      </c>
      <c r="B27" s="64">
        <f>VLOOKUP($A27,'Return Data'!$B$7:$R$2292,3,0)</f>
        <v>44609</v>
      </c>
      <c r="C27" s="65">
        <f>VLOOKUP($A27,'Return Data'!$B$7:$R$2292,4,0)</f>
        <v>142.79480000000001</v>
      </c>
      <c r="D27" s="65">
        <f>VLOOKUP($A27,'Return Data'!$B$7:$R$2292,10,0)</f>
        <v>-6.8951000000000002</v>
      </c>
      <c r="E27" s="66">
        <f t="shared" si="0"/>
        <v>15</v>
      </c>
      <c r="F27" s="65">
        <f>VLOOKUP($A27,'Return Data'!$B$7:$R$2292,11,0)</f>
        <v>4.9447999999999999</v>
      </c>
      <c r="G27" s="66">
        <f t="shared" si="1"/>
        <v>15</v>
      </c>
      <c r="H27" s="65">
        <f>VLOOKUP($A27,'Return Data'!$B$7:$R$2292,12,0)</f>
        <v>23.158300000000001</v>
      </c>
      <c r="I27" s="66">
        <f t="shared" si="2"/>
        <v>18</v>
      </c>
      <c r="J27" s="65">
        <f>VLOOKUP($A27,'Return Data'!$B$7:$R$2292,13,0)</f>
        <v>39.005200000000002</v>
      </c>
      <c r="K27" s="66">
        <f t="shared" si="3"/>
        <v>11</v>
      </c>
      <c r="L27" s="65">
        <f>VLOOKUP($A27,'Return Data'!$B$7:$R$2292,17,0)</f>
        <v>32.237499999999997</v>
      </c>
      <c r="M27" s="66">
        <f t="shared" si="4"/>
        <v>17</v>
      </c>
      <c r="N27" s="65">
        <f>VLOOKUP($A27,'Return Data'!$B$7:$R$2292,14,0)</f>
        <v>25.487200000000001</v>
      </c>
      <c r="O27" s="66">
        <f t="shared" si="5"/>
        <v>14</v>
      </c>
      <c r="P27" s="65">
        <f>VLOOKUP($A27,'Return Data'!$B$7:$R$2292,15,0)</f>
        <v>11.9512</v>
      </c>
      <c r="Q27" s="66">
        <f t="shared" si="6"/>
        <v>13</v>
      </c>
      <c r="R27" s="65">
        <f>VLOOKUP($A27,'Return Data'!$B$7:$R$2292,16,0)</f>
        <v>16.911899999999999</v>
      </c>
      <c r="S27" s="67">
        <f t="shared" si="7"/>
        <v>14</v>
      </c>
    </row>
    <row r="28" spans="1:19" x14ac:dyDescent="0.3">
      <c r="A28" s="63" t="s">
        <v>1456</v>
      </c>
      <c r="B28" s="64">
        <f>VLOOKUP($A28,'Return Data'!$B$7:$R$2292,3,0)</f>
        <v>44609</v>
      </c>
      <c r="C28" s="65">
        <f>VLOOKUP($A28,'Return Data'!$B$7:$R$2292,4,0)</f>
        <v>20.860900000000001</v>
      </c>
      <c r="D28" s="65">
        <f>VLOOKUP($A28,'Return Data'!$B$7:$R$2292,10,0)</f>
        <v>-7.0399000000000003</v>
      </c>
      <c r="E28" s="66">
        <f t="shared" si="0"/>
        <v>18</v>
      </c>
      <c r="F28" s="65">
        <f>VLOOKUP($A28,'Return Data'!$B$7:$R$2292,11,0)</f>
        <v>1.7788999999999999</v>
      </c>
      <c r="G28" s="66">
        <f t="shared" si="1"/>
        <v>19</v>
      </c>
      <c r="H28" s="65">
        <f>VLOOKUP($A28,'Return Data'!$B$7:$R$2292,12,0)</f>
        <v>25.5425</v>
      </c>
      <c r="I28" s="66">
        <f t="shared" si="2"/>
        <v>13</v>
      </c>
      <c r="J28" s="65">
        <f>VLOOKUP($A28,'Return Data'!$B$7:$R$2292,13,0)</f>
        <v>44.116799999999998</v>
      </c>
      <c r="K28" s="66">
        <f t="shared" si="3"/>
        <v>6</v>
      </c>
      <c r="L28" s="65">
        <f>VLOOKUP($A28,'Return Data'!$B$7:$R$2292,17,0)</f>
        <v>37.411900000000003</v>
      </c>
      <c r="M28" s="66">
        <f t="shared" si="4"/>
        <v>8</v>
      </c>
      <c r="N28" s="65">
        <f>VLOOKUP($A28,'Return Data'!$B$7:$R$2292,14,0)</f>
        <v>29.283300000000001</v>
      </c>
      <c r="O28" s="66">
        <f t="shared" si="5"/>
        <v>11</v>
      </c>
      <c r="P28" s="65"/>
      <c r="Q28" s="66"/>
      <c r="R28" s="65">
        <f>VLOOKUP($A28,'Return Data'!$B$7:$R$2292,16,0)</f>
        <v>25.227699999999999</v>
      </c>
      <c r="S28" s="67">
        <f t="shared" si="7"/>
        <v>5</v>
      </c>
    </row>
    <row r="29" spans="1:19" x14ac:dyDescent="0.3">
      <c r="A29" s="63" t="s">
        <v>1458</v>
      </c>
      <c r="B29" s="64">
        <f>VLOOKUP($A29,'Return Data'!$B$7:$R$2292,3,0)</f>
        <v>44609</v>
      </c>
      <c r="C29" s="65">
        <f>VLOOKUP($A29,'Return Data'!$B$7:$R$2292,4,0)</f>
        <v>28.16</v>
      </c>
      <c r="D29" s="65">
        <f>VLOOKUP($A29,'Return Data'!$B$7:$R$2292,10,0)</f>
        <v>-4.8005000000000004</v>
      </c>
      <c r="E29" s="66">
        <f t="shared" si="0"/>
        <v>11</v>
      </c>
      <c r="F29" s="65">
        <f>VLOOKUP($A29,'Return Data'!$B$7:$R$2292,11,0)</f>
        <v>4.5286</v>
      </c>
      <c r="G29" s="66">
        <f t="shared" si="1"/>
        <v>16</v>
      </c>
      <c r="H29" s="65">
        <f>VLOOKUP($A29,'Return Data'!$B$7:$R$2292,12,0)</f>
        <v>24.933499999999999</v>
      </c>
      <c r="I29" s="66">
        <f t="shared" si="2"/>
        <v>15</v>
      </c>
      <c r="J29" s="65">
        <f>VLOOKUP($A29,'Return Data'!$B$7:$R$2292,13,0)</f>
        <v>36.434100000000001</v>
      </c>
      <c r="K29" s="66">
        <f t="shared" si="3"/>
        <v>15</v>
      </c>
      <c r="L29" s="65">
        <f>VLOOKUP($A29,'Return Data'!$B$7:$R$2292,17,0)</f>
        <v>35.3005</v>
      </c>
      <c r="M29" s="66">
        <f t="shared" si="4"/>
        <v>10</v>
      </c>
      <c r="N29" s="65">
        <f>VLOOKUP($A29,'Return Data'!$B$7:$R$2292,14,0)</f>
        <v>31.1341</v>
      </c>
      <c r="O29" s="66">
        <f t="shared" si="5"/>
        <v>8</v>
      </c>
      <c r="P29" s="65">
        <f>VLOOKUP($A29,'Return Data'!$B$7:$R$2292,15,0)</f>
        <v>16.8522</v>
      </c>
      <c r="Q29" s="66">
        <f t="shared" si="6"/>
        <v>8</v>
      </c>
      <c r="R29" s="65">
        <f>VLOOKUP($A29,'Return Data'!$B$7:$R$2292,16,0)</f>
        <v>14.399699999999999</v>
      </c>
      <c r="S29" s="67">
        <f t="shared" si="7"/>
        <v>17</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-5.4702727272727278</v>
      </c>
      <c r="E31" s="74"/>
      <c r="F31" s="75">
        <f>AVERAGE(F8:F29)</f>
        <v>6.0571363636363653</v>
      </c>
      <c r="G31" s="74"/>
      <c r="H31" s="75">
        <f>AVERAGE(H8:H29)</f>
        <v>24.934936363636361</v>
      </c>
      <c r="I31" s="74"/>
      <c r="J31" s="75">
        <f>AVERAGE(J8:J29)</f>
        <v>39.295731818181821</v>
      </c>
      <c r="K31" s="74"/>
      <c r="L31" s="75">
        <f>AVERAGE(L8:L29)</f>
        <v>38.147865000000003</v>
      </c>
      <c r="M31" s="74"/>
      <c r="N31" s="75">
        <f>AVERAGE(N8:N29)</f>
        <v>29.445157894736848</v>
      </c>
      <c r="O31" s="74"/>
      <c r="P31" s="75">
        <f>AVERAGE(P8:P29)</f>
        <v>16.878542857142858</v>
      </c>
      <c r="Q31" s="74"/>
      <c r="R31" s="75">
        <f>AVERAGE(R8:R29)</f>
        <v>20.72317727272727</v>
      </c>
      <c r="S31" s="76"/>
    </row>
    <row r="32" spans="1:19" x14ac:dyDescent="0.3">
      <c r="A32" s="73" t="s">
        <v>28</v>
      </c>
      <c r="B32" s="74"/>
      <c r="C32" s="74"/>
      <c r="D32" s="75">
        <f>MIN(D8:D29)</f>
        <v>-14.0258</v>
      </c>
      <c r="E32" s="74"/>
      <c r="F32" s="75">
        <f>MIN(F8:F29)</f>
        <v>-6.7676999999999996</v>
      </c>
      <c r="G32" s="74"/>
      <c r="H32" s="75">
        <f>MIN(H8:H29)</f>
        <v>3.2523</v>
      </c>
      <c r="I32" s="74"/>
      <c r="J32" s="75">
        <f>MIN(J8:J29)</f>
        <v>11.9773</v>
      </c>
      <c r="K32" s="74"/>
      <c r="L32" s="75">
        <f>MIN(L8:L29)</f>
        <v>28.671299999999999</v>
      </c>
      <c r="M32" s="74"/>
      <c r="N32" s="75">
        <f>MIN(N8:N29)</f>
        <v>19.6906</v>
      </c>
      <c r="O32" s="74"/>
      <c r="P32" s="75">
        <f>MIN(P8:P29)</f>
        <v>10.1906</v>
      </c>
      <c r="Q32" s="74"/>
      <c r="R32" s="75">
        <f>MIN(R8:R29)</f>
        <v>11.2067</v>
      </c>
      <c r="S32" s="76"/>
    </row>
    <row r="33" spans="1:19" ht="15" thickBot="1" x14ac:dyDescent="0.35">
      <c r="A33" s="77" t="s">
        <v>29</v>
      </c>
      <c r="B33" s="78"/>
      <c r="C33" s="78"/>
      <c r="D33" s="79">
        <f>MAX(D8:D29)</f>
        <v>-0.73529999999999995</v>
      </c>
      <c r="E33" s="78"/>
      <c r="F33" s="79">
        <f>MAX(F8:F29)</f>
        <v>14.807399999999999</v>
      </c>
      <c r="G33" s="78"/>
      <c r="H33" s="79">
        <f>MAX(H8:H29)</f>
        <v>33.975499999999997</v>
      </c>
      <c r="I33" s="78"/>
      <c r="J33" s="79">
        <f>MAX(J8:J29)</f>
        <v>65.9161</v>
      </c>
      <c r="K33" s="78"/>
      <c r="L33" s="79">
        <f>MAX(L8:L29)</f>
        <v>72.022900000000007</v>
      </c>
      <c r="M33" s="78"/>
      <c r="N33" s="79">
        <f>MAX(N8:N29)</f>
        <v>41.120600000000003</v>
      </c>
      <c r="O33" s="78"/>
      <c r="P33" s="79">
        <f>MAX(P8:P29)</f>
        <v>22.041499999999999</v>
      </c>
      <c r="Q33" s="78"/>
      <c r="R33" s="79">
        <f>MAX(R8:R29)</f>
        <v>46.202399999999997</v>
      </c>
      <c r="S33" s="80"/>
    </row>
    <row r="34" spans="1:19" x14ac:dyDescent="0.3">
      <c r="A34" s="112" t="s">
        <v>432</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1126</v>
      </c>
      <c r="B8" s="64">
        <f>VLOOKUP($A8,'Return Data'!$B$7:$R$2292,3,0)</f>
        <v>44609</v>
      </c>
      <c r="C8" s="65">
        <f>VLOOKUP($A8,'Return Data'!$B$7:$R$2292,4,0)</f>
        <v>495.29</v>
      </c>
      <c r="D8" s="65">
        <f>VLOOKUP($A8,'Return Data'!$B$7:$R$2292,10,0)</f>
        <v>-6.6231</v>
      </c>
      <c r="E8" s="66">
        <f t="shared" ref="E8:E32" si="0">RANK(D8,D$8:D$32,0)</f>
        <v>11</v>
      </c>
      <c r="F8" s="65">
        <f>VLOOKUP($A8,'Return Data'!$B$7:$R$2292,11,0)</f>
        <v>6.8978999999999999</v>
      </c>
      <c r="G8" s="66">
        <f t="shared" ref="G8:G32" si="1">RANK(F8,F$8:F$32,0)</f>
        <v>6</v>
      </c>
      <c r="H8" s="65">
        <f>VLOOKUP($A8,'Return Data'!$B$7:$R$2292,12,0)</f>
        <v>27.078900000000001</v>
      </c>
      <c r="I8" s="66">
        <f>RANK(H8,H$8:H$32,0)</f>
        <v>4</v>
      </c>
      <c r="J8" s="65">
        <f>VLOOKUP($A8,'Return Data'!$B$7:$R$2292,13,0)</f>
        <v>33.196199999999997</v>
      </c>
      <c r="K8" s="66">
        <f>RANK(J8,J$8:J$32,0)</f>
        <v>5</v>
      </c>
      <c r="L8" s="65">
        <f>VLOOKUP($A8,'Return Data'!$B$7:$R$2292,17,0)</f>
        <v>27.718800000000002</v>
      </c>
      <c r="M8" s="66">
        <f>RANK(L8,L$8:L$32,0)</f>
        <v>13</v>
      </c>
      <c r="N8" s="65">
        <f>VLOOKUP($A8,'Return Data'!$B$7:$R$2292,14,0)</f>
        <v>22.076699999999999</v>
      </c>
      <c r="O8" s="66">
        <f>RANK(N8,N$8:N$32,0)</f>
        <v>17</v>
      </c>
      <c r="P8" s="65">
        <f>VLOOKUP($A8,'Return Data'!$B$7:$R$2292,15,0)</f>
        <v>13.0601</v>
      </c>
      <c r="Q8" s="66">
        <f>RANK(P8,P$8:P$32,0)</f>
        <v>19</v>
      </c>
      <c r="R8" s="65">
        <f>VLOOKUP($A8,'Return Data'!$B$7:$R$2292,16,0)</f>
        <v>16.7958</v>
      </c>
      <c r="S8" s="67">
        <f>RANK(R8,R$8:R$32,0)</f>
        <v>22</v>
      </c>
    </row>
    <row r="9" spans="1:20" x14ac:dyDescent="0.3">
      <c r="A9" s="63" t="s">
        <v>1127</v>
      </c>
      <c r="B9" s="64">
        <f>VLOOKUP($A9,'Return Data'!$B$7:$R$2292,3,0)</f>
        <v>44609</v>
      </c>
      <c r="C9" s="65">
        <f>VLOOKUP($A9,'Return Data'!$B$7:$R$2292,4,0)</f>
        <v>73.48</v>
      </c>
      <c r="D9" s="65">
        <f>VLOOKUP($A9,'Return Data'!$B$7:$R$2292,10,0)</f>
        <v>-9.7296999999999993</v>
      </c>
      <c r="E9" s="66">
        <f t="shared" si="0"/>
        <v>23</v>
      </c>
      <c r="F9" s="65">
        <f>VLOOKUP($A9,'Return Data'!$B$7:$R$2292,11,0)</f>
        <v>2.1406999999999998</v>
      </c>
      <c r="G9" s="66">
        <f t="shared" si="1"/>
        <v>18</v>
      </c>
      <c r="H9" s="65">
        <f>VLOOKUP($A9,'Return Data'!$B$7:$R$2292,12,0)</f>
        <v>18.401499999999999</v>
      </c>
      <c r="I9" s="66">
        <f t="shared" ref="I9:I32" si="2">RANK(H9,H$8:H$32,0)</f>
        <v>18</v>
      </c>
      <c r="J9" s="65">
        <f>VLOOKUP($A9,'Return Data'!$B$7:$R$2292,13,0)</f>
        <v>22.855699999999999</v>
      </c>
      <c r="K9" s="66">
        <f t="shared" ref="K9:K32" si="3">RANK(J9,J$8:J$32,0)</f>
        <v>18</v>
      </c>
      <c r="L9" s="65">
        <f>VLOOKUP($A9,'Return Data'!$B$7:$R$2292,17,0)</f>
        <v>26.691700000000001</v>
      </c>
      <c r="M9" s="66">
        <f t="shared" ref="M9:M32" si="4">RANK(L9,L$8:L$32,0)</f>
        <v>16</v>
      </c>
      <c r="N9" s="65">
        <f>VLOOKUP($A9,'Return Data'!$B$7:$R$2292,14,0)</f>
        <v>26.095400000000001</v>
      </c>
      <c r="O9" s="66">
        <f t="shared" ref="O9:O32" si="5">RANK(N9,N$8:N$32,0)</f>
        <v>12</v>
      </c>
      <c r="P9" s="65">
        <f>VLOOKUP($A9,'Return Data'!$B$7:$R$2292,15,0)</f>
        <v>21.558599999999998</v>
      </c>
      <c r="Q9" s="66">
        <f t="shared" ref="Q9:Q32" si="6">RANK(P9,P$8:P$32,0)</f>
        <v>3</v>
      </c>
      <c r="R9" s="65">
        <f>VLOOKUP($A9,'Return Data'!$B$7:$R$2292,16,0)</f>
        <v>20.196899999999999</v>
      </c>
      <c r="S9" s="67">
        <f t="shared" ref="S9:S32" si="7">RANK(R9,R$8:R$32,0)</f>
        <v>9</v>
      </c>
    </row>
    <row r="10" spans="1:20" x14ac:dyDescent="0.3">
      <c r="A10" s="63" t="s">
        <v>1130</v>
      </c>
      <c r="B10" s="64">
        <f>VLOOKUP($A10,'Return Data'!$B$7:$R$2292,3,0)</f>
        <v>44609</v>
      </c>
      <c r="C10" s="65">
        <f>VLOOKUP($A10,'Return Data'!$B$7:$R$2292,4,0)</f>
        <v>18.21</v>
      </c>
      <c r="D10" s="65">
        <f>VLOOKUP($A10,'Return Data'!$B$7:$R$2292,10,0)</f>
        <v>-6.6154000000000002</v>
      </c>
      <c r="E10" s="66">
        <f t="shared" si="0"/>
        <v>10</v>
      </c>
      <c r="F10" s="65">
        <f>VLOOKUP($A10,'Return Data'!$B$7:$R$2292,11,0)</f>
        <v>11.1043</v>
      </c>
      <c r="G10" s="66">
        <f t="shared" si="1"/>
        <v>3</v>
      </c>
      <c r="H10" s="65">
        <f>VLOOKUP($A10,'Return Data'!$B$7:$R$2292,12,0)</f>
        <v>28.2394</v>
      </c>
      <c r="I10" s="66">
        <f t="shared" si="2"/>
        <v>2</v>
      </c>
      <c r="J10" s="65">
        <f>VLOOKUP($A10,'Return Data'!$B$7:$R$2292,13,0)</f>
        <v>35.997</v>
      </c>
      <c r="K10" s="66">
        <f t="shared" si="3"/>
        <v>4</v>
      </c>
      <c r="L10" s="65">
        <f>VLOOKUP($A10,'Return Data'!$B$7:$R$2292,17,0)</f>
        <v>34.553600000000003</v>
      </c>
      <c r="M10" s="66">
        <f t="shared" si="4"/>
        <v>3</v>
      </c>
      <c r="N10" s="65">
        <f>VLOOKUP($A10,'Return Data'!$B$7:$R$2292,14,0)</f>
        <v>27.782699999999998</v>
      </c>
      <c r="O10" s="66">
        <f t="shared" si="5"/>
        <v>4</v>
      </c>
      <c r="P10" s="65">
        <f>VLOOKUP($A10,'Return Data'!$B$7:$R$2292,15,0)</f>
        <v>17.376000000000001</v>
      </c>
      <c r="Q10" s="66">
        <f t="shared" si="6"/>
        <v>8</v>
      </c>
      <c r="R10" s="65">
        <f>VLOOKUP($A10,'Return Data'!$B$7:$R$2292,16,0)</f>
        <v>10.328099999999999</v>
      </c>
      <c r="S10" s="67">
        <f t="shared" si="7"/>
        <v>25</v>
      </c>
    </row>
    <row r="11" spans="1:20" x14ac:dyDescent="0.3">
      <c r="A11" s="63" t="s">
        <v>1132</v>
      </c>
      <c r="B11" s="64">
        <f>VLOOKUP($A11,'Return Data'!$B$7:$R$2292,3,0)</f>
        <v>44609</v>
      </c>
      <c r="C11" s="65">
        <f>VLOOKUP($A11,'Return Data'!$B$7:$R$2292,4,0)</f>
        <v>64.097999999999999</v>
      </c>
      <c r="D11" s="65">
        <f>VLOOKUP($A11,'Return Data'!$B$7:$R$2292,10,0)</f>
        <v>-6.1590999999999996</v>
      </c>
      <c r="E11" s="66">
        <f t="shared" si="0"/>
        <v>9</v>
      </c>
      <c r="F11" s="65">
        <f>VLOOKUP($A11,'Return Data'!$B$7:$R$2292,11,0)</f>
        <v>1.9970000000000001</v>
      </c>
      <c r="G11" s="66">
        <f t="shared" si="1"/>
        <v>19</v>
      </c>
      <c r="H11" s="65">
        <f>VLOOKUP($A11,'Return Data'!$B$7:$R$2292,12,0)</f>
        <v>19.7333</v>
      </c>
      <c r="I11" s="66">
        <f t="shared" si="2"/>
        <v>13</v>
      </c>
      <c r="J11" s="65">
        <f>VLOOKUP($A11,'Return Data'!$B$7:$R$2292,13,0)</f>
        <v>27.181100000000001</v>
      </c>
      <c r="K11" s="66">
        <f t="shared" si="3"/>
        <v>10</v>
      </c>
      <c r="L11" s="65">
        <f>VLOOKUP($A11,'Return Data'!$B$7:$R$2292,17,0)</f>
        <v>28.998799999999999</v>
      </c>
      <c r="M11" s="66">
        <f t="shared" si="4"/>
        <v>10</v>
      </c>
      <c r="N11" s="65">
        <f>VLOOKUP($A11,'Return Data'!$B$7:$R$2292,14,0)</f>
        <v>27.04</v>
      </c>
      <c r="O11" s="66">
        <f t="shared" si="5"/>
        <v>7</v>
      </c>
      <c r="P11" s="65">
        <f>VLOOKUP($A11,'Return Data'!$B$7:$R$2292,15,0)</f>
        <v>16.832100000000001</v>
      </c>
      <c r="Q11" s="66">
        <f t="shared" si="6"/>
        <v>9</v>
      </c>
      <c r="R11" s="65">
        <f>VLOOKUP($A11,'Return Data'!$B$7:$R$2292,16,0)</f>
        <v>19.6386</v>
      </c>
      <c r="S11" s="67">
        <f t="shared" si="7"/>
        <v>13</v>
      </c>
    </row>
    <row r="12" spans="1:20" x14ac:dyDescent="0.3">
      <c r="A12" s="63" t="s">
        <v>1133</v>
      </c>
      <c r="B12" s="64">
        <f>VLOOKUP($A12,'Return Data'!$B$7:$R$2292,3,0)</f>
        <v>44609</v>
      </c>
      <c r="C12" s="65">
        <f>VLOOKUP($A12,'Return Data'!$B$7:$R$2292,4,0)</f>
        <v>93.200999999999993</v>
      </c>
      <c r="D12" s="65">
        <f>VLOOKUP($A12,'Return Data'!$B$7:$R$2292,10,0)</f>
        <v>-8.2794000000000008</v>
      </c>
      <c r="E12" s="66">
        <f t="shared" si="0"/>
        <v>22</v>
      </c>
      <c r="F12" s="65">
        <f>VLOOKUP($A12,'Return Data'!$B$7:$R$2292,11,0)</f>
        <v>-1.1948000000000001</v>
      </c>
      <c r="G12" s="66">
        <f t="shared" si="1"/>
        <v>25</v>
      </c>
      <c r="H12" s="65">
        <f>VLOOKUP($A12,'Return Data'!$B$7:$R$2292,12,0)</f>
        <v>9.9821000000000009</v>
      </c>
      <c r="I12" s="66">
        <f t="shared" si="2"/>
        <v>24</v>
      </c>
      <c r="J12" s="65">
        <f>VLOOKUP($A12,'Return Data'!$B$7:$R$2292,13,0)</f>
        <v>14.831899999999999</v>
      </c>
      <c r="K12" s="66">
        <f t="shared" si="3"/>
        <v>24</v>
      </c>
      <c r="L12" s="65">
        <f>VLOOKUP($A12,'Return Data'!$B$7:$R$2292,17,0)</f>
        <v>20.557400000000001</v>
      </c>
      <c r="M12" s="66">
        <f t="shared" si="4"/>
        <v>22</v>
      </c>
      <c r="N12" s="65">
        <f>VLOOKUP($A12,'Return Data'!$B$7:$R$2292,14,0)</f>
        <v>21.652699999999999</v>
      </c>
      <c r="O12" s="66">
        <f t="shared" si="5"/>
        <v>19</v>
      </c>
      <c r="P12" s="65">
        <f>VLOOKUP($A12,'Return Data'!$B$7:$R$2292,15,0)</f>
        <v>14.207100000000001</v>
      </c>
      <c r="Q12" s="66">
        <f t="shared" si="6"/>
        <v>17</v>
      </c>
      <c r="R12" s="65">
        <f>VLOOKUP($A12,'Return Data'!$B$7:$R$2292,16,0)</f>
        <v>18.233499999999999</v>
      </c>
      <c r="S12" s="67">
        <f t="shared" si="7"/>
        <v>17</v>
      </c>
    </row>
    <row r="13" spans="1:20" x14ac:dyDescent="0.3">
      <c r="A13" s="63" t="s">
        <v>1135</v>
      </c>
      <c r="B13" s="64">
        <f>VLOOKUP($A13,'Return Data'!$B$7:$R$2292,3,0)</f>
        <v>44609</v>
      </c>
      <c r="C13" s="65">
        <f>VLOOKUP($A13,'Return Data'!$B$7:$R$2292,4,0)</f>
        <v>54.109000000000002</v>
      </c>
      <c r="D13" s="65">
        <f>VLOOKUP($A13,'Return Data'!$B$7:$R$2292,10,0)</f>
        <v>-6.9604999999999997</v>
      </c>
      <c r="E13" s="66">
        <f t="shared" si="0"/>
        <v>13</v>
      </c>
      <c r="F13" s="65">
        <f>VLOOKUP($A13,'Return Data'!$B$7:$R$2292,11,0)</f>
        <v>3.9798</v>
      </c>
      <c r="G13" s="66">
        <f t="shared" si="1"/>
        <v>15</v>
      </c>
      <c r="H13" s="65">
        <f>VLOOKUP($A13,'Return Data'!$B$7:$R$2292,12,0)</f>
        <v>20.386700000000001</v>
      </c>
      <c r="I13" s="66">
        <f t="shared" si="2"/>
        <v>12</v>
      </c>
      <c r="J13" s="65">
        <f>VLOOKUP($A13,'Return Data'!$B$7:$R$2292,13,0)</f>
        <v>25.5458</v>
      </c>
      <c r="K13" s="66">
        <f t="shared" si="3"/>
        <v>13</v>
      </c>
      <c r="L13" s="65">
        <f>VLOOKUP($A13,'Return Data'!$B$7:$R$2292,17,0)</f>
        <v>31.8276</v>
      </c>
      <c r="M13" s="66">
        <f t="shared" si="4"/>
        <v>6</v>
      </c>
      <c r="N13" s="65">
        <f>VLOOKUP($A13,'Return Data'!$B$7:$R$2292,14,0)</f>
        <v>28.112400000000001</v>
      </c>
      <c r="O13" s="66">
        <f t="shared" si="5"/>
        <v>3</v>
      </c>
      <c r="P13" s="65">
        <f>VLOOKUP($A13,'Return Data'!$B$7:$R$2292,15,0)</f>
        <v>18.9817</v>
      </c>
      <c r="Q13" s="66">
        <f t="shared" si="6"/>
        <v>4</v>
      </c>
      <c r="R13" s="65">
        <f>VLOOKUP($A13,'Return Data'!$B$7:$R$2292,16,0)</f>
        <v>21.430900000000001</v>
      </c>
      <c r="S13" s="67">
        <f t="shared" si="7"/>
        <v>4</v>
      </c>
    </row>
    <row r="14" spans="1:20" x14ac:dyDescent="0.3">
      <c r="A14" s="63" t="s">
        <v>1138</v>
      </c>
      <c r="B14" s="64">
        <f>VLOOKUP($A14,'Return Data'!$B$7:$R$2292,3,0)</f>
        <v>44609</v>
      </c>
      <c r="C14" s="65">
        <f>VLOOKUP($A14,'Return Data'!$B$7:$R$2292,4,0)</f>
        <v>1559.9263000000001</v>
      </c>
      <c r="D14" s="65">
        <f>VLOOKUP($A14,'Return Data'!$B$7:$R$2292,10,0)</f>
        <v>-10.1381</v>
      </c>
      <c r="E14" s="66">
        <f t="shared" si="0"/>
        <v>25</v>
      </c>
      <c r="F14" s="65">
        <f>VLOOKUP($A14,'Return Data'!$B$7:$R$2292,11,0)</f>
        <v>-0.78420000000000001</v>
      </c>
      <c r="G14" s="66">
        <f t="shared" si="1"/>
        <v>23</v>
      </c>
      <c r="H14" s="65">
        <f>VLOOKUP($A14,'Return Data'!$B$7:$R$2292,12,0)</f>
        <v>12.971299999999999</v>
      </c>
      <c r="I14" s="66">
        <f t="shared" si="2"/>
        <v>22</v>
      </c>
      <c r="J14" s="65">
        <f>VLOOKUP($A14,'Return Data'!$B$7:$R$2292,13,0)</f>
        <v>13.452500000000001</v>
      </c>
      <c r="K14" s="66">
        <f t="shared" si="3"/>
        <v>25</v>
      </c>
      <c r="L14" s="65">
        <f>VLOOKUP($A14,'Return Data'!$B$7:$R$2292,17,0)</f>
        <v>21.3813</v>
      </c>
      <c r="M14" s="66">
        <f t="shared" si="4"/>
        <v>21</v>
      </c>
      <c r="N14" s="65">
        <f>VLOOKUP($A14,'Return Data'!$B$7:$R$2292,14,0)</f>
        <v>18.4848</v>
      </c>
      <c r="O14" s="66">
        <f t="shared" si="5"/>
        <v>22</v>
      </c>
      <c r="P14" s="65">
        <f>VLOOKUP($A14,'Return Data'!$B$7:$R$2292,15,0)</f>
        <v>12.9269</v>
      </c>
      <c r="Q14" s="66">
        <f t="shared" si="6"/>
        <v>20</v>
      </c>
      <c r="R14" s="65">
        <f>VLOOKUP($A14,'Return Data'!$B$7:$R$2292,16,0)</f>
        <v>18.412500000000001</v>
      </c>
      <c r="S14" s="67">
        <f t="shared" si="7"/>
        <v>16</v>
      </c>
    </row>
    <row r="15" spans="1:20" x14ac:dyDescent="0.3">
      <c r="A15" s="63" t="s">
        <v>1140</v>
      </c>
      <c r="B15" s="64">
        <f>VLOOKUP($A15,'Return Data'!$B$7:$R$2292,3,0)</f>
        <v>44609</v>
      </c>
      <c r="C15" s="65">
        <f>VLOOKUP($A15,'Return Data'!$B$7:$R$2292,4,0)</f>
        <v>96.771000000000001</v>
      </c>
      <c r="D15" s="65">
        <f>VLOOKUP($A15,'Return Data'!$B$7:$R$2292,10,0)</f>
        <v>-4.3083999999999998</v>
      </c>
      <c r="E15" s="66">
        <f t="shared" si="0"/>
        <v>3</v>
      </c>
      <c r="F15" s="65">
        <f>VLOOKUP($A15,'Return Data'!$B$7:$R$2292,11,0)</f>
        <v>5.5334000000000003</v>
      </c>
      <c r="G15" s="66">
        <f t="shared" si="1"/>
        <v>7</v>
      </c>
      <c r="H15" s="65">
        <f>VLOOKUP($A15,'Return Data'!$B$7:$R$2292,12,0)</f>
        <v>17.1221</v>
      </c>
      <c r="I15" s="66">
        <f t="shared" si="2"/>
        <v>20</v>
      </c>
      <c r="J15" s="65">
        <f>VLOOKUP($A15,'Return Data'!$B$7:$R$2292,13,0)</f>
        <v>24.5444</v>
      </c>
      <c r="K15" s="66">
        <f t="shared" si="3"/>
        <v>15</v>
      </c>
      <c r="L15" s="65">
        <f>VLOOKUP($A15,'Return Data'!$B$7:$R$2292,17,0)</f>
        <v>27.386600000000001</v>
      </c>
      <c r="M15" s="66">
        <f t="shared" si="4"/>
        <v>14</v>
      </c>
      <c r="N15" s="65">
        <f>VLOOKUP($A15,'Return Data'!$B$7:$R$2292,14,0)</f>
        <v>22.684799999999999</v>
      </c>
      <c r="O15" s="66">
        <f t="shared" si="5"/>
        <v>15</v>
      </c>
      <c r="P15" s="65">
        <f>VLOOKUP($A15,'Return Data'!$B$7:$R$2292,15,0)</f>
        <v>14.8742</v>
      </c>
      <c r="Q15" s="66">
        <f t="shared" si="6"/>
        <v>15</v>
      </c>
      <c r="R15" s="65">
        <f>VLOOKUP($A15,'Return Data'!$B$7:$R$2292,16,0)</f>
        <v>19.7529</v>
      </c>
      <c r="S15" s="67">
        <f t="shared" si="7"/>
        <v>12</v>
      </c>
    </row>
    <row r="16" spans="1:20" x14ac:dyDescent="0.3">
      <c r="A16" s="63" t="s">
        <v>1142</v>
      </c>
      <c r="B16" s="64">
        <f>VLOOKUP($A16,'Return Data'!$B$7:$R$2292,3,0)</f>
        <v>44609</v>
      </c>
      <c r="C16" s="65">
        <f>VLOOKUP($A16,'Return Data'!$B$7:$R$2292,4,0)</f>
        <v>168.86</v>
      </c>
      <c r="D16" s="65">
        <f>VLOOKUP($A16,'Return Data'!$B$7:$R$2292,10,0)</f>
        <v>-8.1334</v>
      </c>
      <c r="E16" s="66">
        <f t="shared" si="0"/>
        <v>21</v>
      </c>
      <c r="F16" s="65">
        <f>VLOOKUP($A16,'Return Data'!$B$7:$R$2292,11,0)</f>
        <v>2.6879</v>
      </c>
      <c r="G16" s="66">
        <f t="shared" si="1"/>
        <v>17</v>
      </c>
      <c r="H16" s="65">
        <f>VLOOKUP($A16,'Return Data'!$B$7:$R$2292,12,0)</f>
        <v>18.756599999999999</v>
      </c>
      <c r="I16" s="66">
        <f t="shared" si="2"/>
        <v>17</v>
      </c>
      <c r="J16" s="65">
        <f>VLOOKUP($A16,'Return Data'!$B$7:$R$2292,13,0)</f>
        <v>24.2623</v>
      </c>
      <c r="K16" s="66">
        <f t="shared" si="3"/>
        <v>16</v>
      </c>
      <c r="L16" s="65">
        <f>VLOOKUP($A16,'Return Data'!$B$7:$R$2292,17,0)</f>
        <v>28.798200000000001</v>
      </c>
      <c r="M16" s="66">
        <f t="shared" si="4"/>
        <v>11</v>
      </c>
      <c r="N16" s="65">
        <f>VLOOKUP($A16,'Return Data'!$B$7:$R$2292,14,0)</f>
        <v>22.3385</v>
      </c>
      <c r="O16" s="66">
        <f t="shared" si="5"/>
        <v>16</v>
      </c>
      <c r="P16" s="65">
        <f>VLOOKUP($A16,'Return Data'!$B$7:$R$2292,15,0)</f>
        <v>14.4895</v>
      </c>
      <c r="Q16" s="66">
        <f t="shared" si="6"/>
        <v>16</v>
      </c>
      <c r="R16" s="65">
        <f>VLOOKUP($A16,'Return Data'!$B$7:$R$2292,16,0)</f>
        <v>19.137499999999999</v>
      </c>
      <c r="S16" s="67">
        <f t="shared" si="7"/>
        <v>15</v>
      </c>
    </row>
    <row r="17" spans="1:19" x14ac:dyDescent="0.3">
      <c r="A17" s="63" t="s">
        <v>1144</v>
      </c>
      <c r="B17" s="64">
        <f>VLOOKUP($A17,'Return Data'!$B$7:$R$2292,3,0)</f>
        <v>44609</v>
      </c>
      <c r="C17" s="65">
        <f>VLOOKUP($A17,'Return Data'!$B$7:$R$2292,4,0)</f>
        <v>17.829999999999998</v>
      </c>
      <c r="D17" s="65">
        <f>VLOOKUP($A17,'Return Data'!$B$7:$R$2292,10,0)</f>
        <v>-9.8583999999999996</v>
      </c>
      <c r="E17" s="66">
        <f t="shared" si="0"/>
        <v>24</v>
      </c>
      <c r="F17" s="65">
        <f>VLOOKUP($A17,'Return Data'!$B$7:$R$2292,11,0)</f>
        <v>-0.27960000000000002</v>
      </c>
      <c r="G17" s="66">
        <f t="shared" si="1"/>
        <v>22</v>
      </c>
      <c r="H17" s="65">
        <f>VLOOKUP($A17,'Return Data'!$B$7:$R$2292,12,0)</f>
        <v>14.1485</v>
      </c>
      <c r="I17" s="66">
        <f t="shared" si="2"/>
        <v>21</v>
      </c>
      <c r="J17" s="65">
        <f>VLOOKUP($A17,'Return Data'!$B$7:$R$2292,13,0)</f>
        <v>16.005199999999999</v>
      </c>
      <c r="K17" s="66">
        <f t="shared" si="3"/>
        <v>23</v>
      </c>
      <c r="L17" s="65">
        <f>VLOOKUP($A17,'Return Data'!$B$7:$R$2292,17,0)</f>
        <v>22.065100000000001</v>
      </c>
      <c r="M17" s="66">
        <f t="shared" si="4"/>
        <v>20</v>
      </c>
      <c r="N17" s="65">
        <f>VLOOKUP($A17,'Return Data'!$B$7:$R$2292,14,0)</f>
        <v>19.397600000000001</v>
      </c>
      <c r="O17" s="66">
        <f t="shared" si="5"/>
        <v>20</v>
      </c>
      <c r="P17" s="65">
        <f>VLOOKUP($A17,'Return Data'!$B$7:$R$2292,15,0)</f>
        <v>12.0534</v>
      </c>
      <c r="Q17" s="66">
        <f t="shared" si="6"/>
        <v>21</v>
      </c>
      <c r="R17" s="65">
        <f>VLOOKUP($A17,'Return Data'!$B$7:$R$2292,16,0)</f>
        <v>12.0929</v>
      </c>
      <c r="S17" s="67">
        <f t="shared" si="7"/>
        <v>24</v>
      </c>
    </row>
    <row r="18" spans="1:19" x14ac:dyDescent="0.3">
      <c r="A18" s="63" t="s">
        <v>1146</v>
      </c>
      <c r="B18" s="64">
        <f>VLOOKUP($A18,'Return Data'!$B$7:$R$2292,3,0)</f>
        <v>44609</v>
      </c>
      <c r="C18" s="65">
        <f>VLOOKUP($A18,'Return Data'!$B$7:$R$2292,4,0)</f>
        <v>97.21</v>
      </c>
      <c r="D18" s="65">
        <f>VLOOKUP($A18,'Return Data'!$B$7:$R$2292,10,0)</f>
        <v>-6.8155999999999999</v>
      </c>
      <c r="E18" s="66">
        <f t="shared" si="0"/>
        <v>12</v>
      </c>
      <c r="F18" s="65">
        <f>VLOOKUP($A18,'Return Data'!$B$7:$R$2292,11,0)</f>
        <v>4.9897</v>
      </c>
      <c r="G18" s="66">
        <f t="shared" si="1"/>
        <v>9</v>
      </c>
      <c r="H18" s="65">
        <f>VLOOKUP($A18,'Return Data'!$B$7:$R$2292,12,0)</f>
        <v>21.756</v>
      </c>
      <c r="I18" s="66">
        <f t="shared" si="2"/>
        <v>10</v>
      </c>
      <c r="J18" s="65">
        <f>VLOOKUP($A18,'Return Data'!$B$7:$R$2292,13,0)</f>
        <v>22.415299999999998</v>
      </c>
      <c r="K18" s="66">
        <f t="shared" si="3"/>
        <v>19</v>
      </c>
      <c r="L18" s="65">
        <f>VLOOKUP($A18,'Return Data'!$B$7:$R$2292,17,0)</f>
        <v>26.990400000000001</v>
      </c>
      <c r="M18" s="66">
        <f t="shared" si="4"/>
        <v>15</v>
      </c>
      <c r="N18" s="65">
        <f>VLOOKUP($A18,'Return Data'!$B$7:$R$2292,14,0)</f>
        <v>25.286000000000001</v>
      </c>
      <c r="O18" s="66">
        <f t="shared" si="5"/>
        <v>13</v>
      </c>
      <c r="P18" s="65">
        <f>VLOOKUP($A18,'Return Data'!$B$7:$R$2292,15,0)</f>
        <v>18.388200000000001</v>
      </c>
      <c r="Q18" s="66">
        <f t="shared" si="6"/>
        <v>5</v>
      </c>
      <c r="R18" s="65">
        <f>VLOOKUP($A18,'Return Data'!$B$7:$R$2292,16,0)</f>
        <v>20.536799999999999</v>
      </c>
      <c r="S18" s="67">
        <f t="shared" si="7"/>
        <v>7</v>
      </c>
    </row>
    <row r="19" spans="1:19" x14ac:dyDescent="0.3">
      <c r="A19" s="63" t="s">
        <v>1148</v>
      </c>
      <c r="B19" s="64">
        <f>VLOOKUP($A19,'Return Data'!$B$7:$R$2292,3,0)</f>
        <v>44609</v>
      </c>
      <c r="C19" s="65">
        <f>VLOOKUP($A19,'Return Data'!$B$7:$R$2292,4,0)</f>
        <v>77.781000000000006</v>
      </c>
      <c r="D19" s="65">
        <f>VLOOKUP($A19,'Return Data'!$B$7:$R$2292,10,0)</f>
        <v>-5.6044</v>
      </c>
      <c r="E19" s="66">
        <f t="shared" si="0"/>
        <v>6</v>
      </c>
      <c r="F19" s="65">
        <f>VLOOKUP($A19,'Return Data'!$B$7:$R$2292,11,0)</f>
        <v>4.3704000000000001</v>
      </c>
      <c r="G19" s="66">
        <f t="shared" si="1"/>
        <v>11</v>
      </c>
      <c r="H19" s="65">
        <f>VLOOKUP($A19,'Return Data'!$B$7:$R$2292,12,0)</f>
        <v>19.666799999999999</v>
      </c>
      <c r="I19" s="66">
        <f t="shared" si="2"/>
        <v>14</v>
      </c>
      <c r="J19" s="65">
        <f>VLOOKUP($A19,'Return Data'!$B$7:$R$2292,13,0)</f>
        <v>25.501799999999999</v>
      </c>
      <c r="K19" s="66">
        <f t="shared" si="3"/>
        <v>14</v>
      </c>
      <c r="L19" s="65">
        <f>VLOOKUP($A19,'Return Data'!$B$7:$R$2292,17,0)</f>
        <v>29.075900000000001</v>
      </c>
      <c r="M19" s="66">
        <f t="shared" si="4"/>
        <v>9</v>
      </c>
      <c r="N19" s="65">
        <f>VLOOKUP($A19,'Return Data'!$B$7:$R$2292,14,0)</f>
        <v>27.738600000000002</v>
      </c>
      <c r="O19" s="66">
        <f t="shared" si="5"/>
        <v>5</v>
      </c>
      <c r="P19" s="65">
        <f>VLOOKUP($A19,'Return Data'!$B$7:$R$2292,15,0)</f>
        <v>17.731400000000001</v>
      </c>
      <c r="Q19" s="66">
        <f t="shared" si="6"/>
        <v>6</v>
      </c>
      <c r="R19" s="65">
        <f>VLOOKUP($A19,'Return Data'!$B$7:$R$2292,16,0)</f>
        <v>20.7331</v>
      </c>
      <c r="S19" s="67">
        <f t="shared" si="7"/>
        <v>5</v>
      </c>
    </row>
    <row r="20" spans="1:19" x14ac:dyDescent="0.3">
      <c r="A20" s="63" t="s">
        <v>1149</v>
      </c>
      <c r="B20" s="64">
        <f>VLOOKUP($A20,'Return Data'!$B$7:$R$2292,3,0)</f>
        <v>44609</v>
      </c>
      <c r="C20" s="65">
        <f>VLOOKUP($A20,'Return Data'!$B$7:$R$2292,4,0)</f>
        <v>215.3</v>
      </c>
      <c r="D20" s="65">
        <f>VLOOKUP($A20,'Return Data'!$B$7:$R$2292,10,0)</f>
        <v>-7.7747000000000002</v>
      </c>
      <c r="E20" s="66">
        <f t="shared" si="0"/>
        <v>19</v>
      </c>
      <c r="F20" s="65">
        <f>VLOOKUP($A20,'Return Data'!$B$7:$R$2292,11,0)</f>
        <v>-0.96599999999999997</v>
      </c>
      <c r="G20" s="66">
        <f t="shared" si="1"/>
        <v>24</v>
      </c>
      <c r="H20" s="65">
        <f>VLOOKUP($A20,'Return Data'!$B$7:$R$2292,12,0)</f>
        <v>11.9023</v>
      </c>
      <c r="I20" s="66">
        <f t="shared" si="2"/>
        <v>23</v>
      </c>
      <c r="J20" s="65">
        <f>VLOOKUP($A20,'Return Data'!$B$7:$R$2292,13,0)</f>
        <v>17.521799999999999</v>
      </c>
      <c r="K20" s="66">
        <f t="shared" si="3"/>
        <v>22</v>
      </c>
      <c r="L20" s="65">
        <f>VLOOKUP($A20,'Return Data'!$B$7:$R$2292,17,0)</f>
        <v>20.200700000000001</v>
      </c>
      <c r="M20" s="66">
        <f t="shared" si="4"/>
        <v>23</v>
      </c>
      <c r="N20" s="65">
        <f>VLOOKUP($A20,'Return Data'!$B$7:$R$2292,14,0)</f>
        <v>18.836099999999998</v>
      </c>
      <c r="O20" s="66">
        <f t="shared" si="5"/>
        <v>21</v>
      </c>
      <c r="P20" s="65">
        <f>VLOOKUP($A20,'Return Data'!$B$7:$R$2292,15,0)</f>
        <v>13.540800000000001</v>
      </c>
      <c r="Q20" s="66">
        <f t="shared" si="6"/>
        <v>18</v>
      </c>
      <c r="R20" s="65">
        <f>VLOOKUP($A20,'Return Data'!$B$7:$R$2292,16,0)</f>
        <v>19.325199999999999</v>
      </c>
      <c r="S20" s="67">
        <f t="shared" si="7"/>
        <v>14</v>
      </c>
    </row>
    <row r="21" spans="1:19" x14ac:dyDescent="0.3">
      <c r="A21" s="63" t="s">
        <v>1151</v>
      </c>
      <c r="B21" s="64">
        <f>VLOOKUP($A21,'Return Data'!$B$7:$R$2292,3,0)</f>
        <v>44609</v>
      </c>
      <c r="C21" s="65">
        <f>VLOOKUP($A21,'Return Data'!$B$7:$R$2292,4,0)</f>
        <v>18.097200000000001</v>
      </c>
      <c r="D21" s="65">
        <f>VLOOKUP($A21,'Return Data'!$B$7:$R$2292,10,0)</f>
        <v>-4.9756</v>
      </c>
      <c r="E21" s="66">
        <f t="shared" si="0"/>
        <v>4</v>
      </c>
      <c r="F21" s="65">
        <f>VLOOKUP($A21,'Return Data'!$B$7:$R$2292,11,0)</f>
        <v>5.2408000000000001</v>
      </c>
      <c r="G21" s="66">
        <f t="shared" si="1"/>
        <v>8</v>
      </c>
      <c r="H21" s="65">
        <f>VLOOKUP($A21,'Return Data'!$B$7:$R$2292,12,0)</f>
        <v>19.120100000000001</v>
      </c>
      <c r="I21" s="66">
        <f t="shared" si="2"/>
        <v>16</v>
      </c>
      <c r="J21" s="65">
        <f>VLOOKUP($A21,'Return Data'!$B$7:$R$2292,13,0)</f>
        <v>31.2057</v>
      </c>
      <c r="K21" s="66">
        <f t="shared" si="3"/>
        <v>7</v>
      </c>
      <c r="L21" s="65">
        <f>VLOOKUP($A21,'Return Data'!$B$7:$R$2292,17,0)</f>
        <v>29.176300000000001</v>
      </c>
      <c r="M21" s="66">
        <f t="shared" si="4"/>
        <v>8</v>
      </c>
      <c r="N21" s="65">
        <f>VLOOKUP($A21,'Return Data'!$B$7:$R$2292,14,0)</f>
        <v>26.3612</v>
      </c>
      <c r="O21" s="66">
        <f t="shared" si="5"/>
        <v>11</v>
      </c>
      <c r="P21" s="65"/>
      <c r="Q21" s="66"/>
      <c r="R21" s="65">
        <f>VLOOKUP($A21,'Return Data'!$B$7:$R$2292,16,0)</f>
        <v>15.7645</v>
      </c>
      <c r="S21" s="67">
        <f t="shared" si="7"/>
        <v>23</v>
      </c>
    </row>
    <row r="22" spans="1:19" x14ac:dyDescent="0.3">
      <c r="A22" s="63" t="s">
        <v>1153</v>
      </c>
      <c r="B22" s="64">
        <f>VLOOKUP($A22,'Return Data'!$B$7:$R$2292,3,0)</f>
        <v>44609</v>
      </c>
      <c r="C22" s="65">
        <f>VLOOKUP($A22,'Return Data'!$B$7:$R$2292,4,0)</f>
        <v>21.103000000000002</v>
      </c>
      <c r="D22" s="65">
        <f>VLOOKUP($A22,'Return Data'!$B$7:$R$2292,10,0)</f>
        <v>-6.1170999999999998</v>
      </c>
      <c r="E22" s="66">
        <f t="shared" si="0"/>
        <v>8</v>
      </c>
      <c r="F22" s="65">
        <f>VLOOKUP($A22,'Return Data'!$B$7:$R$2292,11,0)</f>
        <v>4.3360000000000003</v>
      </c>
      <c r="G22" s="66">
        <f t="shared" si="1"/>
        <v>12</v>
      </c>
      <c r="H22" s="65">
        <f>VLOOKUP($A22,'Return Data'!$B$7:$R$2292,12,0)</f>
        <v>20.726500000000001</v>
      </c>
      <c r="I22" s="66">
        <f t="shared" si="2"/>
        <v>11</v>
      </c>
      <c r="J22" s="65">
        <f>VLOOKUP($A22,'Return Data'!$B$7:$R$2292,13,0)</f>
        <v>26.0106</v>
      </c>
      <c r="K22" s="66">
        <f t="shared" si="3"/>
        <v>12</v>
      </c>
      <c r="L22" s="65">
        <f>VLOOKUP($A22,'Return Data'!$B$7:$R$2292,17,0)</f>
        <v>34.098100000000002</v>
      </c>
      <c r="M22" s="66">
        <f t="shared" si="4"/>
        <v>5</v>
      </c>
      <c r="N22" s="65"/>
      <c r="O22" s="66"/>
      <c r="P22" s="65"/>
      <c r="Q22" s="66"/>
      <c r="R22" s="65">
        <f>VLOOKUP($A22,'Return Data'!$B$7:$R$2292,16,0)</f>
        <v>33.890900000000002</v>
      </c>
      <c r="S22" s="67">
        <f t="shared" si="7"/>
        <v>2</v>
      </c>
    </row>
    <row r="23" spans="1:19" x14ac:dyDescent="0.3">
      <c r="A23" s="63" t="s">
        <v>1155</v>
      </c>
      <c r="B23" s="64">
        <f>VLOOKUP($A23,'Return Data'!$B$7:$R$2292,3,0)</f>
        <v>44609</v>
      </c>
      <c r="C23" s="65">
        <f>VLOOKUP($A23,'Return Data'!$B$7:$R$2292,4,0)</f>
        <v>49.2468</v>
      </c>
      <c r="D23" s="65">
        <f>VLOOKUP($A23,'Return Data'!$B$7:$R$2292,10,0)</f>
        <v>-2.5202</v>
      </c>
      <c r="E23" s="66">
        <f t="shared" si="0"/>
        <v>2</v>
      </c>
      <c r="F23" s="65">
        <f>VLOOKUP($A23,'Return Data'!$B$7:$R$2292,11,0)</f>
        <v>16.573699999999999</v>
      </c>
      <c r="G23" s="66">
        <f t="shared" si="1"/>
        <v>1</v>
      </c>
      <c r="H23" s="65">
        <f>VLOOKUP($A23,'Return Data'!$B$7:$R$2292,12,0)</f>
        <v>37.760599999999997</v>
      </c>
      <c r="I23" s="66">
        <f t="shared" si="2"/>
        <v>1</v>
      </c>
      <c r="J23" s="65">
        <f>VLOOKUP($A23,'Return Data'!$B$7:$R$2292,13,0)</f>
        <v>38.5259</v>
      </c>
      <c r="K23" s="66">
        <f t="shared" si="3"/>
        <v>2</v>
      </c>
      <c r="L23" s="65">
        <f>VLOOKUP($A23,'Return Data'!$B$7:$R$2292,17,0)</f>
        <v>26.271599999999999</v>
      </c>
      <c r="M23" s="66">
        <f t="shared" si="4"/>
        <v>18</v>
      </c>
      <c r="N23" s="65">
        <f>VLOOKUP($A23,'Return Data'!$B$7:$R$2292,14,0)</f>
        <v>26.718</v>
      </c>
      <c r="O23" s="66">
        <f t="shared" si="5"/>
        <v>8</v>
      </c>
      <c r="P23" s="65">
        <f>VLOOKUP($A23,'Return Data'!$B$7:$R$2292,15,0)</f>
        <v>15.5596</v>
      </c>
      <c r="Q23" s="66">
        <f t="shared" si="6"/>
        <v>12</v>
      </c>
      <c r="R23" s="65">
        <f>VLOOKUP($A23,'Return Data'!$B$7:$R$2292,16,0)</f>
        <v>22.0944</v>
      </c>
      <c r="S23" s="67">
        <f t="shared" si="7"/>
        <v>3</v>
      </c>
    </row>
    <row r="24" spans="1:19" x14ac:dyDescent="0.3">
      <c r="A24" s="63" t="s">
        <v>1158</v>
      </c>
      <c r="B24" s="64">
        <f>VLOOKUP($A24,'Return Data'!$B$7:$R$2292,3,0)</f>
        <v>44609</v>
      </c>
      <c r="C24" s="65">
        <f>VLOOKUP($A24,'Return Data'!$B$7:$R$2292,4,0)</f>
        <v>2123.1142</v>
      </c>
      <c r="D24" s="65">
        <f>VLOOKUP($A24,'Return Data'!$B$7:$R$2292,10,0)</f>
        <v>-7.0339</v>
      </c>
      <c r="E24" s="66">
        <f t="shared" si="0"/>
        <v>14</v>
      </c>
      <c r="F24" s="65">
        <f>VLOOKUP($A24,'Return Data'!$B$7:$R$2292,11,0)</f>
        <v>4.8052999999999999</v>
      </c>
      <c r="G24" s="66">
        <f t="shared" si="1"/>
        <v>10</v>
      </c>
      <c r="H24" s="65">
        <f>VLOOKUP($A24,'Return Data'!$B$7:$R$2292,12,0)</f>
        <v>24.071000000000002</v>
      </c>
      <c r="I24" s="66">
        <f t="shared" si="2"/>
        <v>7</v>
      </c>
      <c r="J24" s="65">
        <f>VLOOKUP($A24,'Return Data'!$B$7:$R$2292,13,0)</f>
        <v>28.159600000000001</v>
      </c>
      <c r="K24" s="66">
        <f t="shared" si="3"/>
        <v>9</v>
      </c>
      <c r="L24" s="65">
        <f>VLOOKUP($A24,'Return Data'!$B$7:$R$2292,17,0)</f>
        <v>28.5959</v>
      </c>
      <c r="M24" s="66">
        <f t="shared" si="4"/>
        <v>12</v>
      </c>
      <c r="N24" s="65">
        <f>VLOOKUP($A24,'Return Data'!$B$7:$R$2292,14,0)</f>
        <v>26.4651</v>
      </c>
      <c r="O24" s="66">
        <f t="shared" si="5"/>
        <v>10</v>
      </c>
      <c r="P24" s="65">
        <f>VLOOKUP($A24,'Return Data'!$B$7:$R$2292,15,0)</f>
        <v>17.477399999999999</v>
      </c>
      <c r="Q24" s="66">
        <f t="shared" si="6"/>
        <v>7</v>
      </c>
      <c r="R24" s="65">
        <f>VLOOKUP($A24,'Return Data'!$B$7:$R$2292,16,0)</f>
        <v>17.015699999999999</v>
      </c>
      <c r="S24" s="67">
        <f t="shared" si="7"/>
        <v>18</v>
      </c>
    </row>
    <row r="25" spans="1:19" x14ac:dyDescent="0.3">
      <c r="A25" s="63" t="s">
        <v>1159</v>
      </c>
      <c r="B25" s="64">
        <f>VLOOKUP($A25,'Return Data'!$B$7:$R$2292,3,0)</f>
        <v>44609</v>
      </c>
      <c r="C25" s="65">
        <f>VLOOKUP($A25,'Return Data'!$B$7:$R$2292,4,0)</f>
        <v>46.61</v>
      </c>
      <c r="D25" s="65">
        <f>VLOOKUP($A25,'Return Data'!$B$7:$R$2292,10,0)</f>
        <v>-5.9903000000000004</v>
      </c>
      <c r="E25" s="66">
        <f t="shared" si="0"/>
        <v>7</v>
      </c>
      <c r="F25" s="65">
        <f>VLOOKUP($A25,'Return Data'!$B$7:$R$2292,11,0)</f>
        <v>7.2233999999999998</v>
      </c>
      <c r="G25" s="66">
        <f t="shared" si="1"/>
        <v>5</v>
      </c>
      <c r="H25" s="65">
        <f>VLOOKUP($A25,'Return Data'!$B$7:$R$2292,12,0)</f>
        <v>28.155100000000001</v>
      </c>
      <c r="I25" s="66">
        <f t="shared" si="2"/>
        <v>3</v>
      </c>
      <c r="J25" s="65">
        <f>VLOOKUP($A25,'Return Data'!$B$7:$R$2292,13,0)</f>
        <v>37.614400000000003</v>
      </c>
      <c r="K25" s="66">
        <f t="shared" si="3"/>
        <v>3</v>
      </c>
      <c r="L25" s="65">
        <f>VLOOKUP($A25,'Return Data'!$B$7:$R$2292,17,0)</f>
        <v>48.336199999999998</v>
      </c>
      <c r="M25" s="66">
        <f t="shared" si="4"/>
        <v>1</v>
      </c>
      <c r="N25" s="65">
        <f>VLOOKUP($A25,'Return Data'!$B$7:$R$2292,14,0)</f>
        <v>39.076099999999997</v>
      </c>
      <c r="O25" s="66">
        <f t="shared" si="5"/>
        <v>1</v>
      </c>
      <c r="P25" s="65">
        <f>VLOOKUP($A25,'Return Data'!$B$7:$R$2292,15,0)</f>
        <v>21.755700000000001</v>
      </c>
      <c r="Q25" s="66">
        <f t="shared" si="6"/>
        <v>2</v>
      </c>
      <c r="R25" s="65">
        <f>VLOOKUP($A25,'Return Data'!$B$7:$R$2292,16,0)</f>
        <v>20.603200000000001</v>
      </c>
      <c r="S25" s="67">
        <f t="shared" si="7"/>
        <v>6</v>
      </c>
    </row>
    <row r="26" spans="1:19" x14ac:dyDescent="0.3">
      <c r="A26" s="63" t="s">
        <v>1164</v>
      </c>
      <c r="B26" s="64">
        <f>VLOOKUP($A26,'Return Data'!$B$7:$R$2292,3,0)</f>
        <v>44609</v>
      </c>
      <c r="C26" s="65">
        <f>VLOOKUP($A26,'Return Data'!$B$7:$R$2292,4,0)</f>
        <v>126.12269999999999</v>
      </c>
      <c r="D26" s="65">
        <f>VLOOKUP($A26,'Return Data'!$B$7:$R$2292,10,0)</f>
        <v>-1.1694</v>
      </c>
      <c r="E26" s="66">
        <f t="shared" si="0"/>
        <v>1</v>
      </c>
      <c r="F26" s="65">
        <f>VLOOKUP($A26,'Return Data'!$B$7:$R$2292,11,0)</f>
        <v>12.1493</v>
      </c>
      <c r="G26" s="66">
        <f t="shared" si="1"/>
        <v>2</v>
      </c>
      <c r="H26" s="65">
        <f>VLOOKUP($A26,'Return Data'!$B$7:$R$2292,12,0)</f>
        <v>22.3872</v>
      </c>
      <c r="I26" s="66">
        <f t="shared" si="2"/>
        <v>8</v>
      </c>
      <c r="J26" s="65">
        <f>VLOOKUP($A26,'Return Data'!$B$7:$R$2292,13,0)</f>
        <v>51.820599999999999</v>
      </c>
      <c r="K26" s="66">
        <f t="shared" si="3"/>
        <v>1</v>
      </c>
      <c r="L26" s="65">
        <f>VLOOKUP($A26,'Return Data'!$B$7:$R$2292,17,0)</f>
        <v>46.779600000000002</v>
      </c>
      <c r="M26" s="66">
        <f t="shared" si="4"/>
        <v>2</v>
      </c>
      <c r="N26" s="65">
        <f>VLOOKUP($A26,'Return Data'!$B$7:$R$2292,14,0)</f>
        <v>34.050699999999999</v>
      </c>
      <c r="O26" s="66">
        <f t="shared" si="5"/>
        <v>2</v>
      </c>
      <c r="P26" s="65">
        <f>VLOOKUP($A26,'Return Data'!$B$7:$R$2292,15,0)</f>
        <v>22.054300000000001</v>
      </c>
      <c r="Q26" s="66">
        <f t="shared" si="6"/>
        <v>1</v>
      </c>
      <c r="R26" s="65">
        <f>VLOOKUP($A26,'Return Data'!$B$7:$R$2292,16,0)</f>
        <v>16.800999999999998</v>
      </c>
      <c r="S26" s="67">
        <f t="shared" si="7"/>
        <v>21</v>
      </c>
    </row>
    <row r="27" spans="1:19" x14ac:dyDescent="0.3">
      <c r="A27" s="63" t="s">
        <v>1165</v>
      </c>
      <c r="B27" s="64">
        <f>VLOOKUP($A27,'Return Data'!$B$7:$R$2292,3,0)</f>
        <v>44609</v>
      </c>
      <c r="C27" s="65">
        <f>VLOOKUP($A27,'Return Data'!$B$7:$R$2292,4,0)</f>
        <v>148.36859999999999</v>
      </c>
      <c r="D27" s="65">
        <f>VLOOKUP($A27,'Return Data'!$B$7:$R$2292,10,0)</f>
        <v>-5.3646000000000003</v>
      </c>
      <c r="E27" s="66">
        <f t="shared" si="0"/>
        <v>5</v>
      </c>
      <c r="F27" s="65">
        <f>VLOOKUP($A27,'Return Data'!$B$7:$R$2292,11,0)</f>
        <v>10.0274</v>
      </c>
      <c r="G27" s="66">
        <f t="shared" si="1"/>
        <v>4</v>
      </c>
      <c r="H27" s="65">
        <f>VLOOKUP($A27,'Return Data'!$B$7:$R$2292,12,0)</f>
        <v>25.1953</v>
      </c>
      <c r="I27" s="66">
        <f t="shared" si="2"/>
        <v>6</v>
      </c>
      <c r="J27" s="65">
        <f>VLOOKUP($A27,'Return Data'!$B$7:$R$2292,13,0)</f>
        <v>29.3019</v>
      </c>
      <c r="K27" s="66">
        <f t="shared" si="3"/>
        <v>8</v>
      </c>
      <c r="L27" s="65">
        <f>VLOOKUP($A27,'Return Data'!$B$7:$R$2292,17,0)</f>
        <v>34.442500000000003</v>
      </c>
      <c r="M27" s="66">
        <f t="shared" si="4"/>
        <v>4</v>
      </c>
      <c r="N27" s="65">
        <f>VLOOKUP($A27,'Return Data'!$B$7:$R$2292,14,0)</f>
        <v>27.701899999999998</v>
      </c>
      <c r="O27" s="66">
        <f t="shared" si="5"/>
        <v>6</v>
      </c>
      <c r="P27" s="65">
        <f>VLOOKUP($A27,'Return Data'!$B$7:$R$2292,15,0)</f>
        <v>15.1555</v>
      </c>
      <c r="Q27" s="66">
        <f t="shared" si="6"/>
        <v>13</v>
      </c>
      <c r="R27" s="65">
        <f>VLOOKUP($A27,'Return Data'!$B$7:$R$2292,16,0)</f>
        <v>20.108000000000001</v>
      </c>
      <c r="S27" s="67">
        <f t="shared" si="7"/>
        <v>10</v>
      </c>
    </row>
    <row r="28" spans="1:19" x14ac:dyDescent="0.3">
      <c r="A28" s="63" t="s">
        <v>1168</v>
      </c>
      <c r="B28" s="64">
        <f>VLOOKUP($A28,'Return Data'!$B$7:$R$2292,3,0)</f>
        <v>44609</v>
      </c>
      <c r="C28" s="65">
        <f>VLOOKUP($A28,'Return Data'!$B$7:$R$2292,4,0)</f>
        <v>726.32219999999995</v>
      </c>
      <c r="D28" s="65">
        <f>VLOOKUP($A28,'Return Data'!$B$7:$R$2292,10,0)</f>
        <v>-7.2739000000000003</v>
      </c>
      <c r="E28" s="66">
        <f t="shared" si="0"/>
        <v>15</v>
      </c>
      <c r="F28" s="65">
        <f>VLOOKUP($A28,'Return Data'!$B$7:$R$2292,11,0)</f>
        <v>2.8839000000000001</v>
      </c>
      <c r="G28" s="66">
        <f t="shared" si="1"/>
        <v>16</v>
      </c>
      <c r="H28" s="65">
        <f>VLOOKUP($A28,'Return Data'!$B$7:$R$2292,12,0)</f>
        <v>19.372499999999999</v>
      </c>
      <c r="I28" s="66">
        <f t="shared" si="2"/>
        <v>15</v>
      </c>
      <c r="J28" s="65">
        <f>VLOOKUP($A28,'Return Data'!$B$7:$R$2292,13,0)</f>
        <v>19.319900000000001</v>
      </c>
      <c r="K28" s="66">
        <f t="shared" si="3"/>
        <v>20</v>
      </c>
      <c r="L28" s="65">
        <f>VLOOKUP($A28,'Return Data'!$B$7:$R$2292,17,0)</f>
        <v>18.802800000000001</v>
      </c>
      <c r="M28" s="66">
        <f t="shared" si="4"/>
        <v>24</v>
      </c>
      <c r="N28" s="65">
        <f>VLOOKUP($A28,'Return Data'!$B$7:$R$2292,14,0)</f>
        <v>18.452400000000001</v>
      </c>
      <c r="O28" s="66">
        <f t="shared" si="5"/>
        <v>23</v>
      </c>
      <c r="P28" s="65">
        <f>VLOOKUP($A28,'Return Data'!$B$7:$R$2292,15,0)</f>
        <v>10.639699999999999</v>
      </c>
      <c r="Q28" s="66">
        <f t="shared" si="6"/>
        <v>22</v>
      </c>
      <c r="R28" s="65">
        <f>VLOOKUP($A28,'Return Data'!$B$7:$R$2292,16,0)</f>
        <v>16.9558</v>
      </c>
      <c r="S28" s="67">
        <f t="shared" si="7"/>
        <v>19</v>
      </c>
    </row>
    <row r="29" spans="1:19" x14ac:dyDescent="0.3">
      <c r="A29" s="63" t="s">
        <v>1170</v>
      </c>
      <c r="B29" s="64">
        <f>VLOOKUP($A29,'Return Data'!$B$7:$R$2292,3,0)</f>
        <v>44609</v>
      </c>
      <c r="C29" s="65">
        <f>VLOOKUP($A29,'Return Data'!$B$7:$R$2292,4,0)</f>
        <v>256.08620000000002</v>
      </c>
      <c r="D29" s="65">
        <f>VLOOKUP($A29,'Return Data'!$B$7:$R$2292,10,0)</f>
        <v>-7.2868000000000004</v>
      </c>
      <c r="E29" s="66">
        <f t="shared" si="0"/>
        <v>16</v>
      </c>
      <c r="F29" s="65">
        <f>VLOOKUP($A29,'Return Data'!$B$7:$R$2292,11,0)</f>
        <v>1.7121</v>
      </c>
      <c r="G29" s="66">
        <f t="shared" si="1"/>
        <v>20</v>
      </c>
      <c r="H29" s="65">
        <f>VLOOKUP($A29,'Return Data'!$B$7:$R$2292,12,0)</f>
        <v>17.716799999999999</v>
      </c>
      <c r="I29" s="66">
        <f t="shared" si="2"/>
        <v>19</v>
      </c>
      <c r="J29" s="65">
        <f>VLOOKUP($A29,'Return Data'!$B$7:$R$2292,13,0)</f>
        <v>23.261399999999998</v>
      </c>
      <c r="K29" s="66">
        <f t="shared" si="3"/>
        <v>17</v>
      </c>
      <c r="L29" s="65">
        <f>VLOOKUP($A29,'Return Data'!$B$7:$R$2292,17,0)</f>
        <v>26.310199999999998</v>
      </c>
      <c r="M29" s="66">
        <f t="shared" si="4"/>
        <v>17</v>
      </c>
      <c r="N29" s="65">
        <f>VLOOKUP($A29,'Return Data'!$B$7:$R$2292,14,0)</f>
        <v>24.7347</v>
      </c>
      <c r="O29" s="66">
        <f t="shared" si="5"/>
        <v>14</v>
      </c>
      <c r="P29" s="65">
        <f>VLOOKUP($A29,'Return Data'!$B$7:$R$2292,15,0)</f>
        <v>16.756799999999998</v>
      </c>
      <c r="Q29" s="66">
        <f t="shared" si="6"/>
        <v>10</v>
      </c>
      <c r="R29" s="65">
        <f>VLOOKUP($A29,'Return Data'!$B$7:$R$2292,16,0)</f>
        <v>19.767099999999999</v>
      </c>
      <c r="S29" s="67">
        <f t="shared" si="7"/>
        <v>11</v>
      </c>
    </row>
    <row r="30" spans="1:19" x14ac:dyDescent="0.3">
      <c r="A30" s="63" t="s">
        <v>1171</v>
      </c>
      <c r="B30" s="64">
        <f>VLOOKUP($A30,'Return Data'!$B$7:$R$2292,3,0)</f>
        <v>44609</v>
      </c>
      <c r="C30" s="65">
        <f>VLOOKUP($A30,'Return Data'!$B$7:$R$2292,4,0)</f>
        <v>73.209999999999994</v>
      </c>
      <c r="D30" s="65">
        <f>VLOOKUP($A30,'Return Data'!$B$7:$R$2292,10,0)</f>
        <v>-8.0391999999999992</v>
      </c>
      <c r="E30" s="66">
        <f t="shared" si="0"/>
        <v>20</v>
      </c>
      <c r="F30" s="65">
        <f>VLOOKUP($A30,'Return Data'!$B$7:$R$2292,11,0)</f>
        <v>1.1467000000000001</v>
      </c>
      <c r="G30" s="66">
        <f t="shared" si="1"/>
        <v>21</v>
      </c>
      <c r="H30" s="65">
        <f>VLOOKUP($A30,'Return Data'!$B$7:$R$2292,12,0)</f>
        <v>9.9579000000000004</v>
      </c>
      <c r="I30" s="66">
        <f t="shared" si="2"/>
        <v>25</v>
      </c>
      <c r="J30" s="65">
        <f>VLOOKUP($A30,'Return Data'!$B$7:$R$2292,13,0)</f>
        <v>18.252300000000002</v>
      </c>
      <c r="K30" s="66">
        <f t="shared" si="3"/>
        <v>21</v>
      </c>
      <c r="L30" s="65">
        <f>VLOOKUP($A30,'Return Data'!$B$7:$R$2292,17,0)</f>
        <v>22.953099999999999</v>
      </c>
      <c r="M30" s="66">
        <f t="shared" si="4"/>
        <v>19</v>
      </c>
      <c r="N30" s="65">
        <f>VLOOKUP($A30,'Return Data'!$B$7:$R$2292,14,0)</f>
        <v>21.790600000000001</v>
      </c>
      <c r="O30" s="66">
        <f t="shared" si="5"/>
        <v>18</v>
      </c>
      <c r="P30" s="65">
        <f>VLOOKUP($A30,'Return Data'!$B$7:$R$2292,15,0)</f>
        <v>15.142300000000001</v>
      </c>
      <c r="Q30" s="66">
        <f t="shared" si="6"/>
        <v>14</v>
      </c>
      <c r="R30" s="65">
        <f>VLOOKUP($A30,'Return Data'!$B$7:$R$2292,16,0)</f>
        <v>16.809200000000001</v>
      </c>
      <c r="S30" s="67">
        <f t="shared" si="7"/>
        <v>20</v>
      </c>
    </row>
    <row r="31" spans="1:19" x14ac:dyDescent="0.3">
      <c r="A31" s="63" t="s">
        <v>1173</v>
      </c>
      <c r="B31" s="64">
        <f>VLOOKUP($A31,'Return Data'!$B$7:$R$2292,3,0)</f>
        <v>44609</v>
      </c>
      <c r="C31" s="65">
        <f>VLOOKUP($A31,'Return Data'!$B$7:$R$2292,4,0)</f>
        <v>27.26</v>
      </c>
      <c r="D31" s="65">
        <f>VLOOKUP($A31,'Return Data'!$B$7:$R$2292,10,0)</f>
        <v>-7.7183000000000002</v>
      </c>
      <c r="E31" s="66">
        <f t="shared" si="0"/>
        <v>18</v>
      </c>
      <c r="F31" s="65">
        <f>VLOOKUP($A31,'Return Data'!$B$7:$R$2292,11,0)</f>
        <v>4.1253000000000002</v>
      </c>
      <c r="G31" s="66">
        <f t="shared" si="1"/>
        <v>13</v>
      </c>
      <c r="H31" s="65">
        <f>VLOOKUP($A31,'Return Data'!$B$7:$R$2292,12,0)</f>
        <v>25.738</v>
      </c>
      <c r="I31" s="66">
        <f t="shared" si="2"/>
        <v>5</v>
      </c>
      <c r="J31" s="65">
        <f>VLOOKUP($A31,'Return Data'!$B$7:$R$2292,13,0)</f>
        <v>32.394399999999997</v>
      </c>
      <c r="K31" s="66">
        <f t="shared" si="3"/>
        <v>6</v>
      </c>
      <c r="L31" s="65"/>
      <c r="M31" s="66"/>
      <c r="N31" s="65"/>
      <c r="O31" s="66"/>
      <c r="P31" s="65"/>
      <c r="Q31" s="66"/>
      <c r="R31" s="65">
        <f>VLOOKUP($A31,'Return Data'!$B$7:$R$2292,16,0)</f>
        <v>69.200199999999995</v>
      </c>
      <c r="S31" s="67">
        <f t="shared" si="7"/>
        <v>1</v>
      </c>
    </row>
    <row r="32" spans="1:19" x14ac:dyDescent="0.3">
      <c r="A32" s="63" t="s">
        <v>1888</v>
      </c>
      <c r="B32" s="64">
        <f>VLOOKUP($A32,'Return Data'!$B$7:$R$2292,3,0)</f>
        <v>44609</v>
      </c>
      <c r="C32" s="65">
        <f>VLOOKUP($A32,'Return Data'!$B$7:$R$2292,4,0)</f>
        <v>195.59110000000001</v>
      </c>
      <c r="D32" s="65">
        <f>VLOOKUP($A32,'Return Data'!$B$7:$R$2292,10,0)</f>
        <v>-7.6144999999999996</v>
      </c>
      <c r="E32" s="66">
        <f t="shared" si="0"/>
        <v>17</v>
      </c>
      <c r="F32" s="65">
        <f>VLOOKUP($A32,'Return Data'!$B$7:$R$2292,11,0)</f>
        <v>4.1169000000000002</v>
      </c>
      <c r="G32" s="66">
        <f t="shared" si="1"/>
        <v>14</v>
      </c>
      <c r="H32" s="65">
        <f>VLOOKUP($A32,'Return Data'!$B$7:$R$2292,12,0)</f>
        <v>21.853100000000001</v>
      </c>
      <c r="I32" s="66">
        <f t="shared" si="2"/>
        <v>9</v>
      </c>
      <c r="J32" s="65">
        <f>VLOOKUP($A32,'Return Data'!$B$7:$R$2292,13,0)</f>
        <v>26.1082</v>
      </c>
      <c r="K32" s="66">
        <f t="shared" si="3"/>
        <v>11</v>
      </c>
      <c r="L32" s="65">
        <f>VLOOKUP($A32,'Return Data'!$B$7:$R$2292,17,0)</f>
        <v>31.617699999999999</v>
      </c>
      <c r="M32" s="66">
        <f t="shared" si="4"/>
        <v>7</v>
      </c>
      <c r="N32" s="65">
        <f>VLOOKUP($A32,'Return Data'!$B$7:$R$2292,14,0)</f>
        <v>26.607500000000002</v>
      </c>
      <c r="O32" s="66">
        <f t="shared" si="5"/>
        <v>9</v>
      </c>
      <c r="P32" s="65">
        <f>VLOOKUP($A32,'Return Data'!$B$7:$R$2292,15,0)</f>
        <v>15.9215</v>
      </c>
      <c r="Q32" s="66">
        <f t="shared" si="6"/>
        <v>11</v>
      </c>
      <c r="R32" s="65">
        <f>VLOOKUP($A32,'Return Data'!$B$7:$R$2292,16,0)</f>
        <v>20.2332</v>
      </c>
      <c r="S32" s="67">
        <f t="shared" si="7"/>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-6.7241599999999995</v>
      </c>
      <c r="E34" s="74"/>
      <c r="F34" s="75">
        <f>AVERAGE(F8:F32)</f>
        <v>4.5926919999999996</v>
      </c>
      <c r="G34" s="74"/>
      <c r="H34" s="75">
        <f>AVERAGE(H8:H32)</f>
        <v>20.487984000000001</v>
      </c>
      <c r="I34" s="74"/>
      <c r="J34" s="75">
        <f>AVERAGE(J8:J32)</f>
        <v>26.611435999999998</v>
      </c>
      <c r="K34" s="74"/>
      <c r="L34" s="75">
        <f>AVERAGE(L8:L32)</f>
        <v>28.901254166666664</v>
      </c>
      <c r="M34" s="74"/>
      <c r="N34" s="75">
        <f>AVERAGE(N8:N32)</f>
        <v>25.194978260869565</v>
      </c>
      <c r="O34" s="74"/>
      <c r="P34" s="75">
        <f>AVERAGE(P8:P32)</f>
        <v>16.203763636363636</v>
      </c>
      <c r="Q34" s="74"/>
      <c r="R34" s="75">
        <f>AVERAGE(R8:R32)</f>
        <v>21.034316</v>
      </c>
      <c r="S34" s="76"/>
    </row>
    <row r="35" spans="1:19" x14ac:dyDescent="0.3">
      <c r="A35" s="73" t="s">
        <v>28</v>
      </c>
      <c r="B35" s="74"/>
      <c r="C35" s="74"/>
      <c r="D35" s="75">
        <f>MIN(D8:D32)</f>
        <v>-10.1381</v>
      </c>
      <c r="E35" s="74"/>
      <c r="F35" s="75">
        <f>MIN(F8:F32)</f>
        <v>-1.1948000000000001</v>
      </c>
      <c r="G35" s="74"/>
      <c r="H35" s="75">
        <f>MIN(H8:H32)</f>
        <v>9.9579000000000004</v>
      </c>
      <c r="I35" s="74"/>
      <c r="J35" s="75">
        <f>MIN(J8:J32)</f>
        <v>13.452500000000001</v>
      </c>
      <c r="K35" s="74"/>
      <c r="L35" s="75">
        <f>MIN(L8:L32)</f>
        <v>18.802800000000001</v>
      </c>
      <c r="M35" s="74"/>
      <c r="N35" s="75">
        <f>MIN(N8:N32)</f>
        <v>18.452400000000001</v>
      </c>
      <c r="O35" s="74"/>
      <c r="P35" s="75">
        <f>MIN(P8:P32)</f>
        <v>10.639699999999999</v>
      </c>
      <c r="Q35" s="74"/>
      <c r="R35" s="75">
        <f>MIN(R8:R32)</f>
        <v>10.328099999999999</v>
      </c>
      <c r="S35" s="76"/>
    </row>
    <row r="36" spans="1:19" ht="15" thickBot="1" x14ac:dyDescent="0.35">
      <c r="A36" s="77" t="s">
        <v>29</v>
      </c>
      <c r="B36" s="78"/>
      <c r="C36" s="78"/>
      <c r="D36" s="79">
        <f>MAX(D8:D32)</f>
        <v>-1.1694</v>
      </c>
      <c r="E36" s="78"/>
      <c r="F36" s="79">
        <f>MAX(F8:F32)</f>
        <v>16.573699999999999</v>
      </c>
      <c r="G36" s="78"/>
      <c r="H36" s="79">
        <f>MAX(H8:H32)</f>
        <v>37.760599999999997</v>
      </c>
      <c r="I36" s="78"/>
      <c r="J36" s="79">
        <f>MAX(J8:J32)</f>
        <v>51.820599999999999</v>
      </c>
      <c r="K36" s="78"/>
      <c r="L36" s="79">
        <f>MAX(L8:L32)</f>
        <v>48.336199999999998</v>
      </c>
      <c r="M36" s="78"/>
      <c r="N36" s="79">
        <f>MAX(N8:N32)</f>
        <v>39.076099999999997</v>
      </c>
      <c r="O36" s="78"/>
      <c r="P36" s="79">
        <f>MAX(P8:P32)</f>
        <v>22.054300000000001</v>
      </c>
      <c r="Q36" s="78"/>
      <c r="R36" s="79">
        <f>MAX(R8:R32)</f>
        <v>69.200199999999995</v>
      </c>
      <c r="S36" s="80"/>
    </row>
    <row r="37" spans="1:19" x14ac:dyDescent="0.3">
      <c r="A37" s="112" t="s">
        <v>432</v>
      </c>
    </row>
    <row r="38" spans="1:19" x14ac:dyDescent="0.3">
      <c r="A38" s="14" t="s">
        <v>340</v>
      </c>
    </row>
  </sheetData>
  <sheetProtection algorithmName="SHA-512" hashValue="7KnF2kZxhz0cSjqcFykgCDKwB1hh6eFAQkHtBTxneIx3DriC9Bbfx7RnAbJggvUYC6X1EvG/uDnjejelZ6/pQQ==" saltValue="N0YrESTeojcedpUBGg//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1125</v>
      </c>
      <c r="B8" s="64">
        <f>VLOOKUP($A8,'Return Data'!$B$7:$R$2292,3,0)</f>
        <v>44609</v>
      </c>
      <c r="C8" s="65">
        <f>VLOOKUP($A8,'Return Data'!$B$7:$R$2292,4,0)</f>
        <v>457.88</v>
      </c>
      <c r="D8" s="65">
        <f>VLOOKUP($A8,'Return Data'!$B$7:$R$2292,10,0)</f>
        <v>-6.8327</v>
      </c>
      <c r="E8" s="66">
        <f t="shared" ref="E8:E32" si="0">RANK(D8,D$8:D$32,0)</f>
        <v>10</v>
      </c>
      <c r="F8" s="65">
        <f>VLOOKUP($A8,'Return Data'!$B$7:$R$2292,11,0)</f>
        <v>6.4169</v>
      </c>
      <c r="G8" s="66">
        <f>RANK(F8,F$8:F$32,0)</f>
        <v>5</v>
      </c>
      <c r="H8" s="65">
        <f>VLOOKUP($A8,'Return Data'!$B$7:$R$2292,12,0)</f>
        <v>26.235099999999999</v>
      </c>
      <c r="I8" s="66">
        <f>RANK(H8,H$8:H$32,0)</f>
        <v>4</v>
      </c>
      <c r="J8" s="65">
        <f>VLOOKUP($A8,'Return Data'!$B$7:$R$2292,13,0)</f>
        <v>32.022399999999998</v>
      </c>
      <c r="K8" s="66">
        <f>RANK(J8,J$8:J$32,0)</f>
        <v>5</v>
      </c>
      <c r="L8" s="65">
        <f>VLOOKUP($A8,'Return Data'!$B$7:$R$2292,17,0)</f>
        <v>26.533300000000001</v>
      </c>
      <c r="M8" s="66">
        <f>RANK(L8,L$8:L$32,0)</f>
        <v>13</v>
      </c>
      <c r="N8" s="65">
        <f>VLOOKUP($A8,'Return Data'!$B$7:$R$2292,14,0)</f>
        <v>20.9528</v>
      </c>
      <c r="O8" s="66">
        <f>RANK(N8,N$8:N$32,0)</f>
        <v>18</v>
      </c>
      <c r="P8" s="65">
        <f>VLOOKUP($A8,'Return Data'!$B$7:$R$2292,15,0)</f>
        <v>12.0296</v>
      </c>
      <c r="Q8" s="66">
        <f>RANK(P8,P$8:P$32,0)</f>
        <v>19</v>
      </c>
      <c r="R8" s="65">
        <f>VLOOKUP($A8,'Return Data'!$B$7:$R$2292,16,0)</f>
        <v>21.8019</v>
      </c>
      <c r="S8" s="67">
        <f>RANK(R8,R$8:R$32,0)</f>
        <v>5</v>
      </c>
    </row>
    <row r="9" spans="1:20" x14ac:dyDescent="0.3">
      <c r="A9" s="63" t="s">
        <v>1128</v>
      </c>
      <c r="B9" s="64">
        <f>VLOOKUP($A9,'Return Data'!$B$7:$R$2292,3,0)</f>
        <v>44609</v>
      </c>
      <c r="C9" s="65">
        <f>VLOOKUP($A9,'Return Data'!$B$7:$R$2292,4,0)</f>
        <v>65.66</v>
      </c>
      <c r="D9" s="65">
        <f>VLOOKUP($A9,'Return Data'!$B$7:$R$2292,10,0)</f>
        <v>-10.030099999999999</v>
      </c>
      <c r="E9" s="66">
        <f t="shared" si="0"/>
        <v>23</v>
      </c>
      <c r="F9" s="65">
        <f>VLOOKUP($A9,'Return Data'!$B$7:$R$2292,11,0)</f>
        <v>1.4681</v>
      </c>
      <c r="G9" s="66">
        <f t="shared" ref="G9:G32" si="1">RANK(F9,F$8:F$32,0)</f>
        <v>18</v>
      </c>
      <c r="H9" s="65">
        <f>VLOOKUP($A9,'Return Data'!$B$7:$R$2292,12,0)</f>
        <v>17.229099999999999</v>
      </c>
      <c r="I9" s="66">
        <f t="shared" ref="I9:I32" si="2">RANK(H9,H$8:H$32,0)</f>
        <v>18</v>
      </c>
      <c r="J9" s="65">
        <f>VLOOKUP($A9,'Return Data'!$B$7:$R$2292,13,0)</f>
        <v>21.2334</v>
      </c>
      <c r="K9" s="66">
        <f t="shared" ref="K9:K32" si="3">RANK(J9,J$8:J$32,0)</f>
        <v>18</v>
      </c>
      <c r="L9" s="65">
        <f>VLOOKUP($A9,'Return Data'!$B$7:$R$2292,17,0)</f>
        <v>24.995100000000001</v>
      </c>
      <c r="M9" s="66">
        <f t="shared" ref="M9:M32" si="4">RANK(L9,L$8:L$32,0)</f>
        <v>16</v>
      </c>
      <c r="N9" s="65">
        <f>VLOOKUP($A9,'Return Data'!$B$7:$R$2292,14,0)</f>
        <v>24.418900000000001</v>
      </c>
      <c r="O9" s="66">
        <f t="shared" ref="O9:O32" si="5">RANK(N9,N$8:N$32,0)</f>
        <v>11</v>
      </c>
      <c r="P9" s="65">
        <f>VLOOKUP($A9,'Return Data'!$B$7:$R$2292,15,0)</f>
        <v>20.049299999999999</v>
      </c>
      <c r="Q9" s="66">
        <f t="shared" ref="Q9:Q32" si="6">RANK(P9,P$8:P$32,0)</f>
        <v>2</v>
      </c>
      <c r="R9" s="65">
        <f>VLOOKUP($A9,'Return Data'!$B$7:$R$2292,16,0)</f>
        <v>18.648700000000002</v>
      </c>
      <c r="S9" s="67">
        <f t="shared" ref="S9:S32" si="7">RANK(R9,R$8:R$32,0)</f>
        <v>9</v>
      </c>
    </row>
    <row r="10" spans="1:20" x14ac:dyDescent="0.3">
      <c r="A10" s="63" t="s">
        <v>1129</v>
      </c>
      <c r="B10" s="64">
        <f>VLOOKUP($A10,'Return Data'!$B$7:$R$2292,3,0)</f>
        <v>44609</v>
      </c>
      <c r="C10" s="65">
        <f>VLOOKUP($A10,'Return Data'!$B$7:$R$2292,4,0)</f>
        <v>16.87</v>
      </c>
      <c r="D10" s="65">
        <f>VLOOKUP($A10,'Return Data'!$B$7:$R$2292,10,0)</f>
        <v>-6.8985000000000003</v>
      </c>
      <c r="E10" s="66">
        <f t="shared" si="0"/>
        <v>11</v>
      </c>
      <c r="F10" s="65">
        <f>VLOOKUP($A10,'Return Data'!$B$7:$R$2292,11,0)</f>
        <v>10.4781</v>
      </c>
      <c r="G10" s="66">
        <f t="shared" si="1"/>
        <v>3</v>
      </c>
      <c r="H10" s="65">
        <f>VLOOKUP($A10,'Return Data'!$B$7:$R$2292,12,0)</f>
        <v>27.224699999999999</v>
      </c>
      <c r="I10" s="66">
        <f t="shared" si="2"/>
        <v>2</v>
      </c>
      <c r="J10" s="65">
        <f>VLOOKUP($A10,'Return Data'!$B$7:$R$2292,13,0)</f>
        <v>34.636899999999997</v>
      </c>
      <c r="K10" s="66">
        <f t="shared" si="3"/>
        <v>4</v>
      </c>
      <c r="L10" s="65">
        <f>VLOOKUP($A10,'Return Data'!$B$7:$R$2292,17,0)</f>
        <v>33.346699999999998</v>
      </c>
      <c r="M10" s="66">
        <f t="shared" si="4"/>
        <v>3</v>
      </c>
      <c r="N10" s="65">
        <f>VLOOKUP($A10,'Return Data'!$B$7:$R$2292,14,0)</f>
        <v>26.691299999999998</v>
      </c>
      <c r="O10" s="66">
        <f t="shared" si="5"/>
        <v>3</v>
      </c>
      <c r="P10" s="65">
        <f>VLOOKUP($A10,'Return Data'!$B$7:$R$2292,15,0)</f>
        <v>16.316700000000001</v>
      </c>
      <c r="Q10" s="66">
        <f t="shared" si="6"/>
        <v>7</v>
      </c>
      <c r="R10" s="65">
        <f>VLOOKUP($A10,'Return Data'!$B$7:$R$2292,16,0)</f>
        <v>4.7022000000000004</v>
      </c>
      <c r="S10" s="67">
        <f t="shared" si="7"/>
        <v>25</v>
      </c>
    </row>
    <row r="11" spans="1:20" x14ac:dyDescent="0.3">
      <c r="A11" s="63" t="s">
        <v>1131</v>
      </c>
      <c r="B11" s="64">
        <f>VLOOKUP($A11,'Return Data'!$B$7:$R$2292,3,0)</f>
        <v>44609</v>
      </c>
      <c r="C11" s="65">
        <f>VLOOKUP($A11,'Return Data'!$B$7:$R$2292,4,0)</f>
        <v>56.662999999999997</v>
      </c>
      <c r="D11" s="65">
        <f>VLOOKUP($A11,'Return Data'!$B$7:$R$2292,10,0)</f>
        <v>-6.5228999999999999</v>
      </c>
      <c r="E11" s="66">
        <f t="shared" si="0"/>
        <v>9</v>
      </c>
      <c r="F11" s="65">
        <f>VLOOKUP($A11,'Return Data'!$B$7:$R$2292,11,0)</f>
        <v>1.2074</v>
      </c>
      <c r="G11" s="66">
        <f t="shared" si="1"/>
        <v>19</v>
      </c>
      <c r="H11" s="65">
        <f>VLOOKUP($A11,'Return Data'!$B$7:$R$2292,12,0)</f>
        <v>18.351199999999999</v>
      </c>
      <c r="I11" s="66">
        <f t="shared" si="2"/>
        <v>15</v>
      </c>
      <c r="J11" s="65">
        <f>VLOOKUP($A11,'Return Data'!$B$7:$R$2292,13,0)</f>
        <v>25.260899999999999</v>
      </c>
      <c r="K11" s="66">
        <f t="shared" si="3"/>
        <v>10</v>
      </c>
      <c r="L11" s="65">
        <f>VLOOKUP($A11,'Return Data'!$B$7:$R$2292,17,0)</f>
        <v>27.0961</v>
      </c>
      <c r="M11" s="66">
        <f t="shared" si="4"/>
        <v>11</v>
      </c>
      <c r="N11" s="65">
        <f>VLOOKUP($A11,'Return Data'!$B$7:$R$2292,14,0)</f>
        <v>25.1919</v>
      </c>
      <c r="O11" s="66">
        <f t="shared" si="5"/>
        <v>10</v>
      </c>
      <c r="P11" s="65">
        <f>VLOOKUP($A11,'Return Data'!$B$7:$R$2292,15,0)</f>
        <v>15.0619</v>
      </c>
      <c r="Q11" s="66">
        <f t="shared" si="6"/>
        <v>10</v>
      </c>
      <c r="R11" s="65">
        <f>VLOOKUP($A11,'Return Data'!$B$7:$R$2292,16,0)</f>
        <v>11.597</v>
      </c>
      <c r="S11" s="67">
        <f t="shared" si="7"/>
        <v>22</v>
      </c>
    </row>
    <row r="12" spans="1:20" x14ac:dyDescent="0.3">
      <c r="A12" s="63" t="s">
        <v>1134</v>
      </c>
      <c r="B12" s="64">
        <f>VLOOKUP($A12,'Return Data'!$B$7:$R$2292,3,0)</f>
        <v>44609</v>
      </c>
      <c r="C12" s="65">
        <f>VLOOKUP($A12,'Return Data'!$B$7:$R$2292,4,0)</f>
        <v>86.605000000000004</v>
      </c>
      <c r="D12" s="65">
        <f>VLOOKUP($A12,'Return Data'!$B$7:$R$2292,10,0)</f>
        <v>-8.5084</v>
      </c>
      <c r="E12" s="66">
        <f t="shared" si="0"/>
        <v>22</v>
      </c>
      <c r="F12" s="65">
        <f>VLOOKUP($A12,'Return Data'!$B$7:$R$2292,11,0)</f>
        <v>-1.6823999999999999</v>
      </c>
      <c r="G12" s="66">
        <f t="shared" si="1"/>
        <v>25</v>
      </c>
      <c r="H12" s="65">
        <f>VLOOKUP($A12,'Return Data'!$B$7:$R$2292,12,0)</f>
        <v>9.1732999999999993</v>
      </c>
      <c r="I12" s="66">
        <f t="shared" si="2"/>
        <v>25</v>
      </c>
      <c r="J12" s="65">
        <f>VLOOKUP($A12,'Return Data'!$B$7:$R$2292,13,0)</f>
        <v>13.713100000000001</v>
      </c>
      <c r="K12" s="66">
        <f t="shared" si="3"/>
        <v>24</v>
      </c>
      <c r="L12" s="65">
        <f>VLOOKUP($A12,'Return Data'!$B$7:$R$2292,17,0)</f>
        <v>19.407699999999998</v>
      </c>
      <c r="M12" s="66">
        <f t="shared" si="4"/>
        <v>22</v>
      </c>
      <c r="N12" s="65">
        <f>VLOOKUP($A12,'Return Data'!$B$7:$R$2292,14,0)</f>
        <v>20.503699999999998</v>
      </c>
      <c r="O12" s="66">
        <f t="shared" si="5"/>
        <v>19</v>
      </c>
      <c r="P12" s="65">
        <f>VLOOKUP($A12,'Return Data'!$B$7:$R$2292,15,0)</f>
        <v>13.1738</v>
      </c>
      <c r="Q12" s="66">
        <f t="shared" si="6"/>
        <v>17</v>
      </c>
      <c r="R12" s="65">
        <f>VLOOKUP($A12,'Return Data'!$B$7:$R$2292,16,0)</f>
        <v>15.184200000000001</v>
      </c>
      <c r="S12" s="67">
        <f t="shared" si="7"/>
        <v>16</v>
      </c>
    </row>
    <row r="13" spans="1:20" x14ac:dyDescent="0.3">
      <c r="A13" s="63" t="s">
        <v>1136</v>
      </c>
      <c r="B13" s="64">
        <f>VLOOKUP($A13,'Return Data'!$B$7:$R$2292,3,0)</f>
        <v>44609</v>
      </c>
      <c r="C13" s="65">
        <f>VLOOKUP($A13,'Return Data'!$B$7:$R$2292,4,0)</f>
        <v>48.673999999999999</v>
      </c>
      <c r="D13" s="65">
        <f>VLOOKUP($A13,'Return Data'!$B$7:$R$2292,10,0)</f>
        <v>-7.3228999999999997</v>
      </c>
      <c r="E13" s="66">
        <f t="shared" si="0"/>
        <v>14</v>
      </c>
      <c r="F13" s="65">
        <f>VLOOKUP($A13,'Return Data'!$B$7:$R$2292,11,0)</f>
        <v>3.1907000000000001</v>
      </c>
      <c r="G13" s="66">
        <f t="shared" si="1"/>
        <v>15</v>
      </c>
      <c r="H13" s="65">
        <f>VLOOKUP($A13,'Return Data'!$B$7:$R$2292,12,0)</f>
        <v>19.027699999999999</v>
      </c>
      <c r="I13" s="66">
        <f t="shared" si="2"/>
        <v>12</v>
      </c>
      <c r="J13" s="65">
        <f>VLOOKUP($A13,'Return Data'!$B$7:$R$2292,13,0)</f>
        <v>23.710799999999999</v>
      </c>
      <c r="K13" s="66">
        <f t="shared" si="3"/>
        <v>14</v>
      </c>
      <c r="L13" s="65">
        <f>VLOOKUP($A13,'Return Data'!$B$7:$R$2292,17,0)</f>
        <v>29.854700000000001</v>
      </c>
      <c r="M13" s="66">
        <f t="shared" si="4"/>
        <v>7</v>
      </c>
      <c r="N13" s="65">
        <f>VLOOKUP($A13,'Return Data'!$B$7:$R$2292,14,0)</f>
        <v>26.154299999999999</v>
      </c>
      <c r="O13" s="66">
        <f t="shared" si="5"/>
        <v>5</v>
      </c>
      <c r="P13" s="65">
        <f>VLOOKUP($A13,'Return Data'!$B$7:$R$2292,15,0)</f>
        <v>17.409199999999998</v>
      </c>
      <c r="Q13" s="66">
        <f t="shared" si="6"/>
        <v>4</v>
      </c>
      <c r="R13" s="65">
        <f>VLOOKUP($A13,'Return Data'!$B$7:$R$2292,16,0)</f>
        <v>11.828099999999999</v>
      </c>
      <c r="S13" s="67">
        <f t="shared" si="7"/>
        <v>21</v>
      </c>
    </row>
    <row r="14" spans="1:20" x14ac:dyDescent="0.3">
      <c r="A14" s="63" t="s">
        <v>1137</v>
      </c>
      <c r="B14" s="64">
        <f>VLOOKUP($A14,'Return Data'!$B$7:$R$2292,3,0)</f>
        <v>44609</v>
      </c>
      <c r="C14" s="65">
        <f>VLOOKUP($A14,'Return Data'!$B$7:$R$2292,4,0)</f>
        <v>1427.3388</v>
      </c>
      <c r="D14" s="65">
        <f>VLOOKUP($A14,'Return Data'!$B$7:$R$2292,10,0)</f>
        <v>-10.3132</v>
      </c>
      <c r="E14" s="66">
        <f t="shared" si="0"/>
        <v>25</v>
      </c>
      <c r="F14" s="65">
        <f>VLOOKUP($A14,'Return Data'!$B$7:$R$2292,11,0)</f>
        <v>-1.1676</v>
      </c>
      <c r="G14" s="66">
        <f t="shared" si="1"/>
        <v>23</v>
      </c>
      <c r="H14" s="65">
        <f>VLOOKUP($A14,'Return Data'!$B$7:$R$2292,12,0)</f>
        <v>12.3071</v>
      </c>
      <c r="I14" s="66">
        <f t="shared" si="2"/>
        <v>22</v>
      </c>
      <c r="J14" s="65">
        <f>VLOOKUP($A14,'Return Data'!$B$7:$R$2292,13,0)</f>
        <v>12.5616</v>
      </c>
      <c r="K14" s="66">
        <f t="shared" si="3"/>
        <v>25</v>
      </c>
      <c r="L14" s="65">
        <f>VLOOKUP($A14,'Return Data'!$B$7:$R$2292,17,0)</f>
        <v>20.407</v>
      </c>
      <c r="M14" s="66">
        <f t="shared" si="4"/>
        <v>21</v>
      </c>
      <c r="N14" s="65">
        <f>VLOOKUP($A14,'Return Data'!$B$7:$R$2292,14,0)</f>
        <v>17.492699999999999</v>
      </c>
      <c r="O14" s="66">
        <f t="shared" si="5"/>
        <v>22</v>
      </c>
      <c r="P14" s="65">
        <f>VLOOKUP($A14,'Return Data'!$B$7:$R$2292,15,0)</f>
        <v>11.901999999999999</v>
      </c>
      <c r="Q14" s="66">
        <f t="shared" si="6"/>
        <v>20</v>
      </c>
      <c r="R14" s="65">
        <f>VLOOKUP($A14,'Return Data'!$B$7:$R$2292,16,0)</f>
        <v>19.21</v>
      </c>
      <c r="S14" s="67">
        <f t="shared" si="7"/>
        <v>7</v>
      </c>
    </row>
    <row r="15" spans="1:20" x14ac:dyDescent="0.3">
      <c r="A15" s="63" t="s">
        <v>1139</v>
      </c>
      <c r="B15" s="64">
        <f>VLOOKUP($A15,'Return Data'!$B$7:$R$2292,3,0)</f>
        <v>44609</v>
      </c>
      <c r="C15" s="65">
        <f>VLOOKUP($A15,'Return Data'!$B$7:$R$2292,4,0)</f>
        <v>89.906000000000006</v>
      </c>
      <c r="D15" s="65">
        <f>VLOOKUP($A15,'Return Data'!$B$7:$R$2292,10,0)</f>
        <v>-4.4854000000000003</v>
      </c>
      <c r="E15" s="66">
        <f t="shared" si="0"/>
        <v>3</v>
      </c>
      <c r="F15" s="65">
        <f>VLOOKUP($A15,'Return Data'!$B$7:$R$2292,11,0)</f>
        <v>5.1618000000000004</v>
      </c>
      <c r="G15" s="66">
        <f t="shared" si="1"/>
        <v>7</v>
      </c>
      <c r="H15" s="65">
        <f>VLOOKUP($A15,'Return Data'!$B$7:$R$2292,12,0)</f>
        <v>16.508400000000002</v>
      </c>
      <c r="I15" s="66">
        <f t="shared" si="2"/>
        <v>20</v>
      </c>
      <c r="J15" s="65">
        <f>VLOOKUP($A15,'Return Data'!$B$7:$R$2292,13,0)</f>
        <v>23.675599999999999</v>
      </c>
      <c r="K15" s="66">
        <f t="shared" si="3"/>
        <v>15</v>
      </c>
      <c r="L15" s="65">
        <f>VLOOKUP($A15,'Return Data'!$B$7:$R$2292,17,0)</f>
        <v>26.5047</v>
      </c>
      <c r="M15" s="66">
        <f t="shared" si="4"/>
        <v>14</v>
      </c>
      <c r="N15" s="65">
        <f>VLOOKUP($A15,'Return Data'!$B$7:$R$2292,14,0)</f>
        <v>21.845300000000002</v>
      </c>
      <c r="O15" s="66">
        <f t="shared" si="5"/>
        <v>15</v>
      </c>
      <c r="P15" s="65">
        <f>VLOOKUP($A15,'Return Data'!$B$7:$R$2292,15,0)</f>
        <v>13.9194</v>
      </c>
      <c r="Q15" s="66">
        <f t="shared" si="6"/>
        <v>15</v>
      </c>
      <c r="R15" s="65">
        <f>VLOOKUP($A15,'Return Data'!$B$7:$R$2292,16,0)</f>
        <v>16.160699999999999</v>
      </c>
      <c r="S15" s="67">
        <f t="shared" si="7"/>
        <v>13</v>
      </c>
    </row>
    <row r="16" spans="1:20" x14ac:dyDescent="0.3">
      <c r="A16" s="63" t="s">
        <v>1141</v>
      </c>
      <c r="B16" s="64">
        <f>VLOOKUP($A16,'Return Data'!$B$7:$R$2292,3,0)</f>
        <v>44609</v>
      </c>
      <c r="C16" s="65">
        <f>VLOOKUP($A16,'Return Data'!$B$7:$R$2292,4,0)</f>
        <v>155.27000000000001</v>
      </c>
      <c r="D16" s="65">
        <f>VLOOKUP($A16,'Return Data'!$B$7:$R$2292,10,0)</f>
        <v>-8.3520000000000003</v>
      </c>
      <c r="E16" s="66">
        <f t="shared" si="0"/>
        <v>21</v>
      </c>
      <c r="F16" s="65">
        <f>VLOOKUP($A16,'Return Data'!$B$7:$R$2292,11,0)</f>
        <v>2.2185999999999999</v>
      </c>
      <c r="G16" s="66">
        <f t="shared" si="1"/>
        <v>17</v>
      </c>
      <c r="H16" s="65">
        <f>VLOOKUP($A16,'Return Data'!$B$7:$R$2292,12,0)</f>
        <v>17.9146</v>
      </c>
      <c r="I16" s="66">
        <f t="shared" si="2"/>
        <v>16</v>
      </c>
      <c r="J16" s="65">
        <f>VLOOKUP($A16,'Return Data'!$B$7:$R$2292,13,0)</f>
        <v>23.1129</v>
      </c>
      <c r="K16" s="66">
        <f t="shared" si="3"/>
        <v>16</v>
      </c>
      <c r="L16" s="65">
        <f>VLOOKUP($A16,'Return Data'!$B$7:$R$2292,17,0)</f>
        <v>27.6205</v>
      </c>
      <c r="M16" s="66">
        <f t="shared" si="4"/>
        <v>9</v>
      </c>
      <c r="N16" s="65">
        <f>VLOOKUP($A16,'Return Data'!$B$7:$R$2292,14,0)</f>
        <v>21.206900000000001</v>
      </c>
      <c r="O16" s="66">
        <f t="shared" si="5"/>
        <v>17</v>
      </c>
      <c r="P16" s="65">
        <f>VLOOKUP($A16,'Return Data'!$B$7:$R$2292,15,0)</f>
        <v>13.3371</v>
      </c>
      <c r="Q16" s="66">
        <f t="shared" si="6"/>
        <v>16</v>
      </c>
      <c r="R16" s="65">
        <f>VLOOKUP($A16,'Return Data'!$B$7:$R$2292,16,0)</f>
        <v>17.159700000000001</v>
      </c>
      <c r="S16" s="67">
        <f t="shared" si="7"/>
        <v>11</v>
      </c>
    </row>
    <row r="17" spans="1:19" x14ac:dyDescent="0.3">
      <c r="A17" s="63" t="s">
        <v>1143</v>
      </c>
      <c r="B17" s="64">
        <f>VLOOKUP($A17,'Return Data'!$B$7:$R$2292,3,0)</f>
        <v>44609</v>
      </c>
      <c r="C17" s="65">
        <f>VLOOKUP($A17,'Return Data'!$B$7:$R$2292,4,0)</f>
        <v>16.46</v>
      </c>
      <c r="D17" s="65">
        <f>VLOOKUP($A17,'Return Data'!$B$7:$R$2292,10,0)</f>
        <v>-10.1038</v>
      </c>
      <c r="E17" s="66">
        <f t="shared" si="0"/>
        <v>24</v>
      </c>
      <c r="F17" s="65">
        <f>VLOOKUP($A17,'Return Data'!$B$7:$R$2292,11,0)</f>
        <v>-0.7238</v>
      </c>
      <c r="G17" s="66">
        <f t="shared" si="1"/>
        <v>22</v>
      </c>
      <c r="H17" s="65">
        <f>VLOOKUP($A17,'Return Data'!$B$7:$R$2292,12,0)</f>
        <v>13.360900000000001</v>
      </c>
      <c r="I17" s="66">
        <f t="shared" si="2"/>
        <v>21</v>
      </c>
      <c r="J17" s="65">
        <f>VLOOKUP($A17,'Return Data'!$B$7:$R$2292,13,0)</f>
        <v>15.0245</v>
      </c>
      <c r="K17" s="66">
        <f t="shared" si="3"/>
        <v>23</v>
      </c>
      <c r="L17" s="65">
        <f>VLOOKUP($A17,'Return Data'!$B$7:$R$2292,17,0)</f>
        <v>21.088999999999999</v>
      </c>
      <c r="M17" s="66">
        <f t="shared" si="4"/>
        <v>20</v>
      </c>
      <c r="N17" s="65">
        <f>VLOOKUP($A17,'Return Data'!$B$7:$R$2292,14,0)</f>
        <v>18.214200000000002</v>
      </c>
      <c r="O17" s="66">
        <f t="shared" si="5"/>
        <v>20</v>
      </c>
      <c r="P17" s="65">
        <f>VLOOKUP($A17,'Return Data'!$B$7:$R$2292,15,0)</f>
        <v>10.320600000000001</v>
      </c>
      <c r="Q17" s="66">
        <f t="shared" si="6"/>
        <v>21</v>
      </c>
      <c r="R17" s="65">
        <f>VLOOKUP($A17,'Return Data'!$B$7:$R$2292,16,0)</f>
        <v>10.3377</v>
      </c>
      <c r="S17" s="67">
        <f t="shared" si="7"/>
        <v>23</v>
      </c>
    </row>
    <row r="18" spans="1:19" x14ac:dyDescent="0.3">
      <c r="A18" s="63" t="s">
        <v>1145</v>
      </c>
      <c r="B18" s="64">
        <f>VLOOKUP($A18,'Return Data'!$B$7:$R$2292,3,0)</f>
        <v>44609</v>
      </c>
      <c r="C18" s="65">
        <f>VLOOKUP($A18,'Return Data'!$B$7:$R$2292,4,0)</f>
        <v>84.54</v>
      </c>
      <c r="D18" s="65">
        <f>VLOOKUP($A18,'Return Data'!$B$7:$R$2292,10,0)</f>
        <v>-7.1703000000000001</v>
      </c>
      <c r="E18" s="66">
        <f t="shared" si="0"/>
        <v>12</v>
      </c>
      <c r="F18" s="65">
        <f>VLOOKUP($A18,'Return Data'!$B$7:$R$2292,11,0)</f>
        <v>4.2287999999999997</v>
      </c>
      <c r="G18" s="66">
        <f t="shared" si="1"/>
        <v>10</v>
      </c>
      <c r="H18" s="65">
        <f>VLOOKUP($A18,'Return Data'!$B$7:$R$2292,12,0)</f>
        <v>20.427399999999999</v>
      </c>
      <c r="I18" s="66">
        <f t="shared" si="2"/>
        <v>9</v>
      </c>
      <c r="J18" s="65">
        <f>VLOOKUP($A18,'Return Data'!$B$7:$R$2292,13,0)</f>
        <v>20.633600000000001</v>
      </c>
      <c r="K18" s="66">
        <f t="shared" si="3"/>
        <v>19</v>
      </c>
      <c r="L18" s="65">
        <f>VLOOKUP($A18,'Return Data'!$B$7:$R$2292,17,0)</f>
        <v>25.153300000000002</v>
      </c>
      <c r="M18" s="66">
        <f t="shared" si="4"/>
        <v>15</v>
      </c>
      <c r="N18" s="65">
        <f>VLOOKUP($A18,'Return Data'!$B$7:$R$2292,14,0)</f>
        <v>23.466200000000001</v>
      </c>
      <c r="O18" s="66">
        <f t="shared" si="5"/>
        <v>13</v>
      </c>
      <c r="P18" s="65">
        <f>VLOOKUP($A18,'Return Data'!$B$7:$R$2292,15,0)</f>
        <v>16.534199999999998</v>
      </c>
      <c r="Q18" s="66">
        <f t="shared" si="6"/>
        <v>6</v>
      </c>
      <c r="R18" s="65">
        <f>VLOOKUP($A18,'Return Data'!$B$7:$R$2292,16,0)</f>
        <v>15.466100000000001</v>
      </c>
      <c r="S18" s="67">
        <f t="shared" si="7"/>
        <v>15</v>
      </c>
    </row>
    <row r="19" spans="1:19" x14ac:dyDescent="0.3">
      <c r="A19" s="63" t="s">
        <v>1147</v>
      </c>
      <c r="B19" s="64">
        <f>VLOOKUP($A19,'Return Data'!$B$7:$R$2292,3,0)</f>
        <v>44609</v>
      </c>
      <c r="C19" s="65">
        <f>VLOOKUP($A19,'Return Data'!$B$7:$R$2292,4,0)</f>
        <v>69.858000000000004</v>
      </c>
      <c r="D19" s="65">
        <f>VLOOKUP($A19,'Return Data'!$B$7:$R$2292,10,0)</f>
        <v>-5.8974000000000002</v>
      </c>
      <c r="E19" s="66">
        <f t="shared" si="0"/>
        <v>6</v>
      </c>
      <c r="F19" s="65">
        <f>VLOOKUP($A19,'Return Data'!$B$7:$R$2292,11,0)</f>
        <v>3.7191999999999998</v>
      </c>
      <c r="G19" s="66">
        <f t="shared" si="1"/>
        <v>11</v>
      </c>
      <c r="H19" s="65">
        <f>VLOOKUP($A19,'Return Data'!$B$7:$R$2292,12,0)</f>
        <v>18.548100000000002</v>
      </c>
      <c r="I19" s="66">
        <f t="shared" si="2"/>
        <v>14</v>
      </c>
      <c r="J19" s="65">
        <f>VLOOKUP($A19,'Return Data'!$B$7:$R$2292,13,0)</f>
        <v>23.938600000000001</v>
      </c>
      <c r="K19" s="66">
        <f t="shared" si="3"/>
        <v>13</v>
      </c>
      <c r="L19" s="65">
        <f>VLOOKUP($A19,'Return Data'!$B$7:$R$2292,17,0)</f>
        <v>27.439900000000002</v>
      </c>
      <c r="M19" s="66">
        <f t="shared" si="4"/>
        <v>10</v>
      </c>
      <c r="N19" s="65">
        <f>VLOOKUP($A19,'Return Data'!$B$7:$R$2292,14,0)</f>
        <v>26.133900000000001</v>
      </c>
      <c r="O19" s="66">
        <f t="shared" si="5"/>
        <v>6</v>
      </c>
      <c r="P19" s="65">
        <f>VLOOKUP($A19,'Return Data'!$B$7:$R$2292,15,0)</f>
        <v>16.2667</v>
      </c>
      <c r="Q19" s="66">
        <f t="shared" si="6"/>
        <v>8</v>
      </c>
      <c r="R19" s="65">
        <f>VLOOKUP($A19,'Return Data'!$B$7:$R$2292,16,0)</f>
        <v>13.9368</v>
      </c>
      <c r="S19" s="67">
        <f t="shared" si="7"/>
        <v>17</v>
      </c>
    </row>
    <row r="20" spans="1:19" x14ac:dyDescent="0.3">
      <c r="A20" s="63" t="s">
        <v>1150</v>
      </c>
      <c r="B20" s="64">
        <f>VLOOKUP($A20,'Return Data'!$B$7:$R$2292,3,0)</f>
        <v>44609</v>
      </c>
      <c r="C20" s="65">
        <f>VLOOKUP($A20,'Return Data'!$B$7:$R$2292,4,0)</f>
        <v>197.66</v>
      </c>
      <c r="D20" s="65">
        <f>VLOOKUP($A20,'Return Data'!$B$7:$R$2292,10,0)</f>
        <v>-8.0351999999999997</v>
      </c>
      <c r="E20" s="66">
        <f t="shared" si="0"/>
        <v>19</v>
      </c>
      <c r="F20" s="65">
        <f>VLOOKUP($A20,'Return Data'!$B$7:$R$2292,11,0)</f>
        <v>-1.5294000000000001</v>
      </c>
      <c r="G20" s="66">
        <f t="shared" si="1"/>
        <v>24</v>
      </c>
      <c r="H20" s="65">
        <f>VLOOKUP($A20,'Return Data'!$B$7:$R$2292,12,0)</f>
        <v>10.939</v>
      </c>
      <c r="I20" s="66">
        <f t="shared" si="2"/>
        <v>23</v>
      </c>
      <c r="J20" s="65">
        <f>VLOOKUP($A20,'Return Data'!$B$7:$R$2292,13,0)</f>
        <v>16.181699999999999</v>
      </c>
      <c r="K20" s="66">
        <f t="shared" si="3"/>
        <v>22</v>
      </c>
      <c r="L20" s="65">
        <f>VLOOKUP($A20,'Return Data'!$B$7:$R$2292,17,0)</f>
        <v>18.8232</v>
      </c>
      <c r="M20" s="66">
        <f t="shared" si="4"/>
        <v>23</v>
      </c>
      <c r="N20" s="65">
        <f>VLOOKUP($A20,'Return Data'!$B$7:$R$2292,14,0)</f>
        <v>17.462399999999999</v>
      </c>
      <c r="O20" s="66">
        <f t="shared" si="5"/>
        <v>23</v>
      </c>
      <c r="P20" s="65">
        <f>VLOOKUP($A20,'Return Data'!$B$7:$R$2292,15,0)</f>
        <v>12.337</v>
      </c>
      <c r="Q20" s="66">
        <f t="shared" si="6"/>
        <v>18</v>
      </c>
      <c r="R20" s="65">
        <f>VLOOKUP($A20,'Return Data'!$B$7:$R$2292,16,0)</f>
        <v>18.5486</v>
      </c>
      <c r="S20" s="67">
        <f t="shared" si="7"/>
        <v>10</v>
      </c>
    </row>
    <row r="21" spans="1:19" x14ac:dyDescent="0.3">
      <c r="A21" s="63" t="s">
        <v>1152</v>
      </c>
      <c r="B21" s="64">
        <f>VLOOKUP($A21,'Return Data'!$B$7:$R$2292,3,0)</f>
        <v>44609</v>
      </c>
      <c r="C21" s="65">
        <f>VLOOKUP($A21,'Return Data'!$B$7:$R$2292,4,0)</f>
        <v>16.857900000000001</v>
      </c>
      <c r="D21" s="65">
        <f>VLOOKUP($A21,'Return Data'!$B$7:$R$2292,10,0)</f>
        <v>-5.3836000000000004</v>
      </c>
      <c r="E21" s="66">
        <f t="shared" si="0"/>
        <v>4</v>
      </c>
      <c r="F21" s="65">
        <f>VLOOKUP($A21,'Return Data'!$B$7:$R$2292,11,0)</f>
        <v>4.3315999999999999</v>
      </c>
      <c r="G21" s="66">
        <f t="shared" si="1"/>
        <v>9</v>
      </c>
      <c r="H21" s="65">
        <f>VLOOKUP($A21,'Return Data'!$B$7:$R$2292,12,0)</f>
        <v>17.586500000000001</v>
      </c>
      <c r="I21" s="66">
        <f t="shared" si="2"/>
        <v>17</v>
      </c>
      <c r="J21" s="65">
        <f>VLOOKUP($A21,'Return Data'!$B$7:$R$2292,13,0)</f>
        <v>29.011199999999999</v>
      </c>
      <c r="K21" s="66">
        <f t="shared" si="3"/>
        <v>7</v>
      </c>
      <c r="L21" s="65">
        <f>VLOOKUP($A21,'Return Data'!$B$7:$R$2292,17,0)</f>
        <v>27.072199999999999</v>
      </c>
      <c r="M21" s="66">
        <f t="shared" si="4"/>
        <v>12</v>
      </c>
      <c r="N21" s="65">
        <f>VLOOKUP($A21,'Return Data'!$B$7:$R$2292,14,0)</f>
        <v>24.330200000000001</v>
      </c>
      <c r="O21" s="66">
        <f t="shared" si="5"/>
        <v>12</v>
      </c>
      <c r="P21" s="65"/>
      <c r="Q21" s="66"/>
      <c r="R21" s="65">
        <f>VLOOKUP($A21,'Return Data'!$B$7:$R$2292,16,0)</f>
        <v>13.7555</v>
      </c>
      <c r="S21" s="67">
        <f t="shared" si="7"/>
        <v>18</v>
      </c>
    </row>
    <row r="22" spans="1:19" x14ac:dyDescent="0.3">
      <c r="A22" s="63" t="s">
        <v>1154</v>
      </c>
      <c r="B22" s="64">
        <f>VLOOKUP($A22,'Return Data'!$B$7:$R$2292,3,0)</f>
        <v>44609</v>
      </c>
      <c r="C22" s="65">
        <f>VLOOKUP($A22,'Return Data'!$B$7:$R$2292,4,0)</f>
        <v>20.279</v>
      </c>
      <c r="D22" s="65">
        <f>VLOOKUP($A22,'Return Data'!$B$7:$R$2292,10,0)</f>
        <v>-6.4405999999999999</v>
      </c>
      <c r="E22" s="66">
        <f t="shared" si="0"/>
        <v>8</v>
      </c>
      <c r="F22" s="65">
        <f>VLOOKUP($A22,'Return Data'!$B$7:$R$2292,11,0)</f>
        <v>3.6175999999999999</v>
      </c>
      <c r="G22" s="66">
        <f t="shared" si="1"/>
        <v>12</v>
      </c>
      <c r="H22" s="65">
        <f>VLOOKUP($A22,'Return Data'!$B$7:$R$2292,12,0)</f>
        <v>19.463899999999999</v>
      </c>
      <c r="I22" s="66">
        <f t="shared" si="2"/>
        <v>11</v>
      </c>
      <c r="J22" s="65">
        <f>VLOOKUP($A22,'Return Data'!$B$7:$R$2292,13,0)</f>
        <v>24.243400000000001</v>
      </c>
      <c r="K22" s="66">
        <f t="shared" si="3"/>
        <v>12</v>
      </c>
      <c r="L22" s="65">
        <f>VLOOKUP($A22,'Return Data'!$B$7:$R$2292,17,0)</f>
        <v>32.072000000000003</v>
      </c>
      <c r="M22" s="66">
        <f t="shared" si="4"/>
        <v>5</v>
      </c>
      <c r="N22" s="65"/>
      <c r="O22" s="66"/>
      <c r="P22" s="65"/>
      <c r="Q22" s="66"/>
      <c r="R22" s="65">
        <f>VLOOKUP($A22,'Return Data'!$B$7:$R$2292,16,0)</f>
        <v>31.8231</v>
      </c>
      <c r="S22" s="67">
        <f t="shared" si="7"/>
        <v>2</v>
      </c>
    </row>
    <row r="23" spans="1:19" x14ac:dyDescent="0.3">
      <c r="A23" s="63" t="s">
        <v>1156</v>
      </c>
      <c r="B23" s="64">
        <f>VLOOKUP($A23,'Return Data'!$B$7:$R$2292,3,0)</f>
        <v>44609</v>
      </c>
      <c r="C23" s="65">
        <f>VLOOKUP($A23,'Return Data'!$B$7:$R$2292,4,0)</f>
        <v>44.617899999999999</v>
      </c>
      <c r="D23" s="65">
        <f>VLOOKUP($A23,'Return Data'!$B$7:$R$2292,10,0)</f>
        <v>-2.7911000000000001</v>
      </c>
      <c r="E23" s="66">
        <f t="shared" si="0"/>
        <v>2</v>
      </c>
      <c r="F23" s="65">
        <f>VLOOKUP($A23,'Return Data'!$B$7:$R$2292,11,0)</f>
        <v>15.894</v>
      </c>
      <c r="G23" s="66">
        <f t="shared" si="1"/>
        <v>1</v>
      </c>
      <c r="H23" s="65">
        <f>VLOOKUP($A23,'Return Data'!$B$7:$R$2292,12,0)</f>
        <v>36.535899999999998</v>
      </c>
      <c r="I23" s="66">
        <f t="shared" si="2"/>
        <v>1</v>
      </c>
      <c r="J23" s="65">
        <f>VLOOKUP($A23,'Return Data'!$B$7:$R$2292,13,0)</f>
        <v>36.866399999999999</v>
      </c>
      <c r="K23" s="66">
        <f t="shared" si="3"/>
        <v>2</v>
      </c>
      <c r="L23" s="65">
        <f>VLOOKUP($A23,'Return Data'!$B$7:$R$2292,17,0)</f>
        <v>24.725999999999999</v>
      </c>
      <c r="M23" s="66">
        <f t="shared" si="4"/>
        <v>18</v>
      </c>
      <c r="N23" s="65">
        <f>VLOOKUP($A23,'Return Data'!$B$7:$R$2292,14,0)</f>
        <v>25.218499999999999</v>
      </c>
      <c r="O23" s="66">
        <f t="shared" si="5"/>
        <v>9</v>
      </c>
      <c r="P23" s="65">
        <f>VLOOKUP($A23,'Return Data'!$B$7:$R$2292,15,0)</f>
        <v>14.122</v>
      </c>
      <c r="Q23" s="66">
        <f t="shared" si="6"/>
        <v>13</v>
      </c>
      <c r="R23" s="65">
        <f>VLOOKUP($A23,'Return Data'!$B$7:$R$2292,16,0)</f>
        <v>20.5946</v>
      </c>
      <c r="S23" s="67">
        <f t="shared" si="7"/>
        <v>6</v>
      </c>
    </row>
    <row r="24" spans="1:19" x14ac:dyDescent="0.3">
      <c r="A24" s="63" t="s">
        <v>1157</v>
      </c>
      <c r="B24" s="64">
        <f>VLOOKUP($A24,'Return Data'!$B$7:$R$2292,3,0)</f>
        <v>44609</v>
      </c>
      <c r="C24" s="65">
        <f>VLOOKUP($A24,'Return Data'!$B$7:$R$2292,4,0)</f>
        <v>1992.1003000000001</v>
      </c>
      <c r="D24" s="65">
        <f>VLOOKUP($A24,'Return Data'!$B$7:$R$2292,10,0)</f>
        <v>-7.2039999999999997</v>
      </c>
      <c r="E24" s="66">
        <f t="shared" si="0"/>
        <v>13</v>
      </c>
      <c r="F24" s="65">
        <f>VLOOKUP($A24,'Return Data'!$B$7:$R$2292,11,0)</f>
        <v>4.4048999999999996</v>
      </c>
      <c r="G24" s="66">
        <f t="shared" si="1"/>
        <v>8</v>
      </c>
      <c r="H24" s="65">
        <f>VLOOKUP($A24,'Return Data'!$B$7:$R$2292,12,0)</f>
        <v>23.371500000000001</v>
      </c>
      <c r="I24" s="66">
        <f t="shared" si="2"/>
        <v>7</v>
      </c>
      <c r="J24" s="65">
        <f>VLOOKUP($A24,'Return Data'!$B$7:$R$2292,13,0)</f>
        <v>27.206</v>
      </c>
      <c r="K24" s="66">
        <f t="shared" si="3"/>
        <v>9</v>
      </c>
      <c r="L24" s="65">
        <f>VLOOKUP($A24,'Return Data'!$B$7:$R$2292,17,0)</f>
        <v>27.673300000000001</v>
      </c>
      <c r="M24" s="66">
        <f t="shared" si="4"/>
        <v>8</v>
      </c>
      <c r="N24" s="65">
        <f>VLOOKUP($A24,'Return Data'!$B$7:$R$2292,14,0)</f>
        <v>25.602</v>
      </c>
      <c r="O24" s="66">
        <f t="shared" si="5"/>
        <v>7</v>
      </c>
      <c r="P24" s="65">
        <f>VLOOKUP($A24,'Return Data'!$B$7:$R$2292,15,0)</f>
        <v>16.654299999999999</v>
      </c>
      <c r="Q24" s="66">
        <f t="shared" si="6"/>
        <v>5</v>
      </c>
      <c r="R24" s="65">
        <f>VLOOKUP($A24,'Return Data'!$B$7:$R$2292,16,0)</f>
        <v>22.224499999999999</v>
      </c>
      <c r="S24" s="67">
        <f t="shared" si="7"/>
        <v>4</v>
      </c>
    </row>
    <row r="25" spans="1:19" x14ac:dyDescent="0.3">
      <c r="A25" s="63" t="s">
        <v>1160</v>
      </c>
      <c r="B25" s="64">
        <f>VLOOKUP($A25,'Return Data'!$B$7:$R$2292,3,0)</f>
        <v>44609</v>
      </c>
      <c r="C25" s="65">
        <f>VLOOKUP($A25,'Return Data'!$B$7:$R$2292,4,0)</f>
        <v>42.15</v>
      </c>
      <c r="D25" s="65">
        <f>VLOOKUP($A25,'Return Data'!$B$7:$R$2292,10,0)</f>
        <v>-6.4165000000000001</v>
      </c>
      <c r="E25" s="66">
        <f t="shared" si="0"/>
        <v>7</v>
      </c>
      <c r="F25" s="65">
        <f>VLOOKUP($A25,'Return Data'!$B$7:$R$2292,11,0)</f>
        <v>6.2248000000000001</v>
      </c>
      <c r="G25" s="66">
        <f t="shared" si="1"/>
        <v>6</v>
      </c>
      <c r="H25" s="65">
        <f>VLOOKUP($A25,'Return Data'!$B$7:$R$2292,12,0)</f>
        <v>26.3489</v>
      </c>
      <c r="I25" s="66">
        <f t="shared" si="2"/>
        <v>3</v>
      </c>
      <c r="J25" s="65">
        <f>VLOOKUP($A25,'Return Data'!$B$7:$R$2292,13,0)</f>
        <v>35.009599999999999</v>
      </c>
      <c r="K25" s="66">
        <f t="shared" si="3"/>
        <v>3</v>
      </c>
      <c r="L25" s="65">
        <f>VLOOKUP($A25,'Return Data'!$B$7:$R$2292,17,0)</f>
        <v>45.6081</v>
      </c>
      <c r="M25" s="66">
        <f t="shared" si="4"/>
        <v>1</v>
      </c>
      <c r="N25" s="65">
        <f>VLOOKUP($A25,'Return Data'!$B$7:$R$2292,14,0)</f>
        <v>36.694400000000002</v>
      </c>
      <c r="O25" s="66">
        <f t="shared" si="5"/>
        <v>1</v>
      </c>
      <c r="P25" s="65">
        <f>VLOOKUP($A25,'Return Data'!$B$7:$R$2292,15,0)</f>
        <v>19.733599999999999</v>
      </c>
      <c r="Q25" s="66">
        <f t="shared" si="6"/>
        <v>3</v>
      </c>
      <c r="R25" s="65">
        <f>VLOOKUP($A25,'Return Data'!$B$7:$R$2292,16,0)</f>
        <v>19.1358</v>
      </c>
      <c r="S25" s="67">
        <f t="shared" si="7"/>
        <v>8</v>
      </c>
    </row>
    <row r="26" spans="1:19" x14ac:dyDescent="0.3">
      <c r="A26" s="63" t="s">
        <v>1163</v>
      </c>
      <c r="B26" s="64">
        <f>VLOOKUP($A26,'Return Data'!$B$7:$R$2292,3,0)</f>
        <v>44609</v>
      </c>
      <c r="C26" s="65">
        <f>VLOOKUP($A26,'Return Data'!$B$7:$R$2292,4,0)</f>
        <v>118.3694</v>
      </c>
      <c r="D26" s="65">
        <f>VLOOKUP($A26,'Return Data'!$B$7:$R$2292,10,0)</f>
        <v>-1.6719999999999999</v>
      </c>
      <c r="E26" s="66">
        <f t="shared" si="0"/>
        <v>1</v>
      </c>
      <c r="F26" s="65">
        <f>VLOOKUP($A26,'Return Data'!$B$7:$R$2292,11,0)</f>
        <v>10.9428</v>
      </c>
      <c r="G26" s="66">
        <f t="shared" si="1"/>
        <v>2</v>
      </c>
      <c r="H26" s="65">
        <f>VLOOKUP($A26,'Return Data'!$B$7:$R$2292,12,0)</f>
        <v>20.392600000000002</v>
      </c>
      <c r="I26" s="66">
        <f t="shared" si="2"/>
        <v>10</v>
      </c>
      <c r="J26" s="65">
        <f>VLOOKUP($A26,'Return Data'!$B$7:$R$2292,13,0)</f>
        <v>48.3476</v>
      </c>
      <c r="K26" s="66">
        <f t="shared" si="3"/>
        <v>1</v>
      </c>
      <c r="L26" s="65">
        <f>VLOOKUP($A26,'Return Data'!$B$7:$R$2292,17,0)</f>
        <v>43.942799999999998</v>
      </c>
      <c r="M26" s="66">
        <f t="shared" si="4"/>
        <v>2</v>
      </c>
      <c r="N26" s="65">
        <f>VLOOKUP($A26,'Return Data'!$B$7:$R$2292,14,0)</f>
        <v>31.7409</v>
      </c>
      <c r="O26" s="66">
        <f t="shared" si="5"/>
        <v>2</v>
      </c>
      <c r="P26" s="65">
        <f>VLOOKUP($A26,'Return Data'!$B$7:$R$2292,15,0)</f>
        <v>20.640599999999999</v>
      </c>
      <c r="Q26" s="66">
        <f t="shared" si="6"/>
        <v>1</v>
      </c>
      <c r="R26" s="65">
        <f>VLOOKUP($A26,'Return Data'!$B$7:$R$2292,16,0)</f>
        <v>12.494999999999999</v>
      </c>
      <c r="S26" s="67">
        <f t="shared" si="7"/>
        <v>19</v>
      </c>
    </row>
    <row r="27" spans="1:19" x14ac:dyDescent="0.3">
      <c r="A27" s="63" t="s">
        <v>1166</v>
      </c>
      <c r="B27" s="64">
        <f>VLOOKUP($A27,'Return Data'!$B$7:$R$2292,3,0)</f>
        <v>44609</v>
      </c>
      <c r="C27" s="65">
        <f>VLOOKUP($A27,'Return Data'!$B$7:$R$2292,4,0)</f>
        <v>136.39150000000001</v>
      </c>
      <c r="D27" s="65">
        <f>VLOOKUP($A27,'Return Data'!$B$7:$R$2292,10,0)</f>
        <v>-5.5766</v>
      </c>
      <c r="E27" s="66">
        <f t="shared" si="0"/>
        <v>5</v>
      </c>
      <c r="F27" s="65">
        <f>VLOOKUP($A27,'Return Data'!$B$7:$R$2292,11,0)</f>
        <v>9.5437999999999992</v>
      </c>
      <c r="G27" s="66">
        <f t="shared" si="1"/>
        <v>4</v>
      </c>
      <c r="H27" s="65">
        <f>VLOOKUP($A27,'Return Data'!$B$7:$R$2292,12,0)</f>
        <v>24.3535</v>
      </c>
      <c r="I27" s="66">
        <f t="shared" si="2"/>
        <v>6</v>
      </c>
      <c r="J27" s="65">
        <f>VLOOKUP($A27,'Return Data'!$B$7:$R$2292,13,0)</f>
        <v>28.141999999999999</v>
      </c>
      <c r="K27" s="66">
        <f t="shared" si="3"/>
        <v>8</v>
      </c>
      <c r="L27" s="65">
        <f>VLOOKUP($A27,'Return Data'!$B$7:$R$2292,17,0)</f>
        <v>33.246499999999997</v>
      </c>
      <c r="M27" s="66">
        <f t="shared" si="4"/>
        <v>4</v>
      </c>
      <c r="N27" s="65">
        <f>VLOOKUP($A27,'Return Data'!$B$7:$R$2292,14,0)</f>
        <v>26.600100000000001</v>
      </c>
      <c r="O27" s="66">
        <f t="shared" si="5"/>
        <v>4</v>
      </c>
      <c r="P27" s="65">
        <f>VLOOKUP($A27,'Return Data'!$B$7:$R$2292,15,0)</f>
        <v>14.0466</v>
      </c>
      <c r="Q27" s="66">
        <f t="shared" si="6"/>
        <v>14</v>
      </c>
      <c r="R27" s="65">
        <f>VLOOKUP($A27,'Return Data'!$B$7:$R$2292,16,0)</f>
        <v>16.719000000000001</v>
      </c>
      <c r="S27" s="67">
        <f t="shared" si="7"/>
        <v>12</v>
      </c>
    </row>
    <row r="28" spans="1:19" x14ac:dyDescent="0.3">
      <c r="A28" s="63" t="s">
        <v>1167</v>
      </c>
      <c r="B28" s="64">
        <f>VLOOKUP($A28,'Return Data'!$B$7:$R$2292,3,0)</f>
        <v>44609</v>
      </c>
      <c r="C28" s="65">
        <f>VLOOKUP($A28,'Return Data'!$B$7:$R$2292,4,0)</f>
        <v>685.02</v>
      </c>
      <c r="D28" s="65">
        <f>VLOOKUP($A28,'Return Data'!$B$7:$R$2292,10,0)</f>
        <v>-7.4787999999999997</v>
      </c>
      <c r="E28" s="66">
        <f t="shared" si="0"/>
        <v>15</v>
      </c>
      <c r="F28" s="65">
        <f>VLOOKUP($A28,'Return Data'!$B$7:$R$2292,11,0)</f>
        <v>2.4643999999999999</v>
      </c>
      <c r="G28" s="66">
        <f t="shared" si="1"/>
        <v>16</v>
      </c>
      <c r="H28" s="65">
        <f>VLOOKUP($A28,'Return Data'!$B$7:$R$2292,12,0)</f>
        <v>18.637799999999999</v>
      </c>
      <c r="I28" s="66">
        <f t="shared" si="2"/>
        <v>13</v>
      </c>
      <c r="J28" s="65">
        <f>VLOOKUP($A28,'Return Data'!$B$7:$R$2292,13,0)</f>
        <v>18.335799999999999</v>
      </c>
      <c r="K28" s="66">
        <f t="shared" si="3"/>
        <v>20</v>
      </c>
      <c r="L28" s="65">
        <f>VLOOKUP($A28,'Return Data'!$B$7:$R$2292,17,0)</f>
        <v>17.840599999999998</v>
      </c>
      <c r="M28" s="66">
        <f t="shared" si="4"/>
        <v>24</v>
      </c>
      <c r="N28" s="65">
        <f>VLOOKUP($A28,'Return Data'!$B$7:$R$2292,14,0)</f>
        <v>17.502199999999998</v>
      </c>
      <c r="O28" s="66">
        <f t="shared" si="5"/>
        <v>21</v>
      </c>
      <c r="P28" s="65">
        <f>VLOOKUP($A28,'Return Data'!$B$7:$R$2292,15,0)</f>
        <v>9.7728000000000002</v>
      </c>
      <c r="Q28" s="66">
        <f t="shared" si="6"/>
        <v>22</v>
      </c>
      <c r="R28" s="65">
        <f>VLOOKUP($A28,'Return Data'!$B$7:$R$2292,16,0)</f>
        <v>24.071300000000001</v>
      </c>
      <c r="S28" s="67">
        <f t="shared" si="7"/>
        <v>3</v>
      </c>
    </row>
    <row r="29" spans="1:19" x14ac:dyDescent="0.3">
      <c r="A29" s="63" t="s">
        <v>1169</v>
      </c>
      <c r="B29" s="64">
        <f>VLOOKUP($A29,'Return Data'!$B$7:$R$2292,3,0)</f>
        <v>44609</v>
      </c>
      <c r="C29" s="65">
        <f>VLOOKUP($A29,'Return Data'!$B$7:$R$2292,4,0)</f>
        <v>234.76669999999999</v>
      </c>
      <c r="D29" s="65">
        <f>VLOOKUP($A29,'Return Data'!$B$7:$R$2292,10,0)</f>
        <v>-7.5823999999999998</v>
      </c>
      <c r="E29" s="66">
        <f t="shared" si="0"/>
        <v>16</v>
      </c>
      <c r="F29" s="65">
        <f>VLOOKUP($A29,'Return Data'!$B$7:$R$2292,11,0)</f>
        <v>1.0729</v>
      </c>
      <c r="G29" s="66">
        <f t="shared" si="1"/>
        <v>20</v>
      </c>
      <c r="H29" s="65">
        <f>VLOOKUP($A29,'Return Data'!$B$7:$R$2292,12,0)</f>
        <v>16.617899999999999</v>
      </c>
      <c r="I29" s="66">
        <f t="shared" si="2"/>
        <v>19</v>
      </c>
      <c r="J29" s="65">
        <f>VLOOKUP($A29,'Return Data'!$B$7:$R$2292,13,0)</f>
        <v>21.761500000000002</v>
      </c>
      <c r="K29" s="66">
        <f t="shared" si="3"/>
        <v>17</v>
      </c>
      <c r="L29" s="65">
        <f>VLOOKUP($A29,'Return Data'!$B$7:$R$2292,17,0)</f>
        <v>24.732700000000001</v>
      </c>
      <c r="M29" s="66">
        <f t="shared" si="4"/>
        <v>17</v>
      </c>
      <c r="N29" s="65">
        <f>VLOOKUP($A29,'Return Data'!$B$7:$R$2292,14,0)</f>
        <v>23.107399999999998</v>
      </c>
      <c r="O29" s="66">
        <f t="shared" si="5"/>
        <v>14</v>
      </c>
      <c r="P29" s="65">
        <f>VLOOKUP($A29,'Return Data'!$B$7:$R$2292,15,0)</f>
        <v>15.4489</v>
      </c>
      <c r="Q29" s="66">
        <f t="shared" si="6"/>
        <v>9</v>
      </c>
      <c r="R29" s="65">
        <f>VLOOKUP($A29,'Return Data'!$B$7:$R$2292,16,0)</f>
        <v>12.0901</v>
      </c>
      <c r="S29" s="67">
        <f t="shared" si="7"/>
        <v>20</v>
      </c>
    </row>
    <row r="30" spans="1:19" x14ac:dyDescent="0.3">
      <c r="A30" s="63" t="s">
        <v>1172</v>
      </c>
      <c r="B30" s="64">
        <f>VLOOKUP($A30,'Return Data'!$B$7:$R$2292,3,0)</f>
        <v>44609</v>
      </c>
      <c r="C30" s="65">
        <f>VLOOKUP($A30,'Return Data'!$B$7:$R$2292,4,0)</f>
        <v>70.23</v>
      </c>
      <c r="D30" s="65">
        <f>VLOOKUP($A30,'Return Data'!$B$7:$R$2292,10,0)</f>
        <v>-8.1240000000000006</v>
      </c>
      <c r="E30" s="66">
        <f t="shared" si="0"/>
        <v>20</v>
      </c>
      <c r="F30" s="65">
        <f>VLOOKUP($A30,'Return Data'!$B$7:$R$2292,11,0)</f>
        <v>0.94869999999999999</v>
      </c>
      <c r="G30" s="66">
        <f t="shared" si="1"/>
        <v>21</v>
      </c>
      <c r="H30" s="65">
        <f>VLOOKUP($A30,'Return Data'!$B$7:$R$2292,12,0)</f>
        <v>9.6486999999999998</v>
      </c>
      <c r="I30" s="66">
        <f t="shared" si="2"/>
        <v>24</v>
      </c>
      <c r="J30" s="65">
        <f>VLOOKUP($A30,'Return Data'!$B$7:$R$2292,13,0)</f>
        <v>17.795999999999999</v>
      </c>
      <c r="K30" s="66">
        <f t="shared" si="3"/>
        <v>21</v>
      </c>
      <c r="L30" s="65">
        <f>VLOOKUP($A30,'Return Data'!$B$7:$R$2292,17,0)</f>
        <v>22.479700000000001</v>
      </c>
      <c r="M30" s="66">
        <f t="shared" si="4"/>
        <v>19</v>
      </c>
      <c r="N30" s="65">
        <f>VLOOKUP($A30,'Return Data'!$B$7:$R$2292,14,0)</f>
        <v>21.286899999999999</v>
      </c>
      <c r="O30" s="66">
        <f t="shared" si="5"/>
        <v>16</v>
      </c>
      <c r="P30" s="65">
        <f>VLOOKUP($A30,'Return Data'!$B$7:$R$2292,15,0)</f>
        <v>14.6692</v>
      </c>
      <c r="Q30" s="66">
        <f t="shared" si="6"/>
        <v>12</v>
      </c>
      <c r="R30" s="65">
        <f>VLOOKUP($A30,'Return Data'!$B$7:$R$2292,16,0)</f>
        <v>7.3532000000000002</v>
      </c>
      <c r="S30" s="67">
        <f t="shared" si="7"/>
        <v>24</v>
      </c>
    </row>
    <row r="31" spans="1:19" x14ac:dyDescent="0.3">
      <c r="A31" s="63" t="s">
        <v>1174</v>
      </c>
      <c r="B31" s="64">
        <f>VLOOKUP($A31,'Return Data'!$B$7:$R$2292,3,0)</f>
        <v>44609</v>
      </c>
      <c r="C31" s="65">
        <f>VLOOKUP($A31,'Return Data'!$B$7:$R$2292,4,0)</f>
        <v>26.65</v>
      </c>
      <c r="D31" s="65">
        <f>VLOOKUP($A31,'Return Data'!$B$7:$R$2292,10,0)</f>
        <v>-7.9764999999999997</v>
      </c>
      <c r="E31" s="66">
        <f t="shared" si="0"/>
        <v>18</v>
      </c>
      <c r="F31" s="65">
        <f>VLOOKUP($A31,'Return Data'!$B$7:$R$2292,11,0)</f>
        <v>3.4550000000000001</v>
      </c>
      <c r="G31" s="66">
        <f t="shared" si="1"/>
        <v>14</v>
      </c>
      <c r="H31" s="65">
        <f>VLOOKUP($A31,'Return Data'!$B$7:$R$2292,12,0)</f>
        <v>24.532699999999998</v>
      </c>
      <c r="I31" s="66">
        <f t="shared" si="2"/>
        <v>5</v>
      </c>
      <c r="J31" s="65">
        <f>VLOOKUP($A31,'Return Data'!$B$7:$R$2292,13,0)</f>
        <v>30.6373</v>
      </c>
      <c r="K31" s="66">
        <f t="shared" si="3"/>
        <v>6</v>
      </c>
      <c r="L31" s="65"/>
      <c r="M31" s="66"/>
      <c r="N31" s="65"/>
      <c r="O31" s="66"/>
      <c r="P31" s="65"/>
      <c r="Q31" s="66"/>
      <c r="R31" s="65">
        <f>VLOOKUP($A31,'Return Data'!$B$7:$R$2292,16,0)</f>
        <v>67.203900000000004</v>
      </c>
      <c r="S31" s="67">
        <f t="shared" si="7"/>
        <v>1</v>
      </c>
    </row>
    <row r="32" spans="1:19" x14ac:dyDescent="0.3">
      <c r="A32" s="63" t="s">
        <v>1889</v>
      </c>
      <c r="B32" s="64">
        <f>VLOOKUP($A32,'Return Data'!$B$7:$R$2292,3,0)</f>
        <v>44609</v>
      </c>
      <c r="C32" s="65">
        <f>VLOOKUP($A32,'Return Data'!$B$7:$R$2292,4,0)</f>
        <v>181.23079999999999</v>
      </c>
      <c r="D32" s="65">
        <f>VLOOKUP($A32,'Return Data'!$B$7:$R$2292,10,0)</f>
        <v>-7.8506</v>
      </c>
      <c r="E32" s="66">
        <f t="shared" si="0"/>
        <v>17</v>
      </c>
      <c r="F32" s="65">
        <f>VLOOKUP($A32,'Return Data'!$B$7:$R$2292,11,0)</f>
        <v>3.5966</v>
      </c>
      <c r="G32" s="66">
        <f t="shared" si="1"/>
        <v>13</v>
      </c>
      <c r="H32" s="65">
        <f>VLOOKUP($A32,'Return Data'!$B$7:$R$2292,12,0)</f>
        <v>20.953299999999999</v>
      </c>
      <c r="I32" s="66">
        <f t="shared" si="2"/>
        <v>8</v>
      </c>
      <c r="J32" s="65">
        <f>VLOOKUP($A32,'Return Data'!$B$7:$R$2292,13,0)</f>
        <v>24.890799999999999</v>
      </c>
      <c r="K32" s="66">
        <f t="shared" si="3"/>
        <v>11</v>
      </c>
      <c r="L32" s="65">
        <f>VLOOKUP($A32,'Return Data'!$B$7:$R$2292,17,0)</f>
        <v>30.385000000000002</v>
      </c>
      <c r="M32" s="66">
        <f t="shared" si="4"/>
        <v>6</v>
      </c>
      <c r="N32" s="65">
        <f>VLOOKUP($A32,'Return Data'!$B$7:$R$2292,14,0)</f>
        <v>25.479299999999999</v>
      </c>
      <c r="O32" s="66">
        <f t="shared" si="5"/>
        <v>8</v>
      </c>
      <c r="P32" s="65">
        <f>VLOOKUP($A32,'Return Data'!$B$7:$R$2292,15,0)</f>
        <v>14.8767</v>
      </c>
      <c r="Q32" s="66">
        <f t="shared" si="6"/>
        <v>11</v>
      </c>
      <c r="R32" s="65">
        <f>VLOOKUP($A32,'Return Data'!$B$7:$R$2292,16,0)</f>
        <v>15.9</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-6.9987800000000018</v>
      </c>
      <c r="E34" s="74"/>
      <c r="F34" s="75">
        <f>AVERAGE(F8:F32)</f>
        <v>3.9793399999999997</v>
      </c>
      <c r="G34" s="74"/>
      <c r="H34" s="75">
        <f>AVERAGE(H8:H32)</f>
        <v>19.427592000000004</v>
      </c>
      <c r="I34" s="74"/>
      <c r="J34" s="75">
        <f>AVERAGE(J8:J32)</f>
        <v>25.118143999999997</v>
      </c>
      <c r="K34" s="74"/>
      <c r="L34" s="75">
        <f>AVERAGE(L8:L32)</f>
        <v>27.418754166666663</v>
      </c>
      <c r="M34" s="74"/>
      <c r="N34" s="75">
        <f>AVERAGE(N8:N32)</f>
        <v>23.795495652173905</v>
      </c>
      <c r="O34" s="74"/>
      <c r="P34" s="75">
        <f>AVERAGE(P8:P32)</f>
        <v>14.937372727272729</v>
      </c>
      <c r="Q34" s="74"/>
      <c r="R34" s="75">
        <f>AVERAGE(R8:R32)</f>
        <v>18.317908000000003</v>
      </c>
      <c r="S34" s="76"/>
    </row>
    <row r="35" spans="1:19" x14ac:dyDescent="0.3">
      <c r="A35" s="73" t="s">
        <v>28</v>
      </c>
      <c r="B35" s="74"/>
      <c r="C35" s="74"/>
      <c r="D35" s="75">
        <f>MIN(D8:D32)</f>
        <v>-10.3132</v>
      </c>
      <c r="E35" s="74"/>
      <c r="F35" s="75">
        <f>MIN(F8:F32)</f>
        <v>-1.6823999999999999</v>
      </c>
      <c r="G35" s="74"/>
      <c r="H35" s="75">
        <f>MIN(H8:H32)</f>
        <v>9.1732999999999993</v>
      </c>
      <c r="I35" s="74"/>
      <c r="J35" s="75">
        <f>MIN(J8:J32)</f>
        <v>12.5616</v>
      </c>
      <c r="K35" s="74"/>
      <c r="L35" s="75">
        <f>MIN(L8:L32)</f>
        <v>17.840599999999998</v>
      </c>
      <c r="M35" s="74"/>
      <c r="N35" s="75">
        <f>MIN(N8:N32)</f>
        <v>17.462399999999999</v>
      </c>
      <c r="O35" s="74"/>
      <c r="P35" s="75">
        <f>MIN(P8:P32)</f>
        <v>9.7728000000000002</v>
      </c>
      <c r="Q35" s="74"/>
      <c r="R35" s="75">
        <f>MIN(R8:R32)</f>
        <v>4.7022000000000004</v>
      </c>
      <c r="S35" s="76"/>
    </row>
    <row r="36" spans="1:19" ht="15" thickBot="1" x14ac:dyDescent="0.35">
      <c r="A36" s="77" t="s">
        <v>29</v>
      </c>
      <c r="B36" s="78"/>
      <c r="C36" s="78"/>
      <c r="D36" s="79">
        <f>MAX(D8:D32)</f>
        <v>-1.6719999999999999</v>
      </c>
      <c r="E36" s="78"/>
      <c r="F36" s="79">
        <f>MAX(F8:F32)</f>
        <v>15.894</v>
      </c>
      <c r="G36" s="78"/>
      <c r="H36" s="79">
        <f>MAX(H8:H32)</f>
        <v>36.535899999999998</v>
      </c>
      <c r="I36" s="78"/>
      <c r="J36" s="79">
        <f>MAX(J8:J32)</f>
        <v>48.3476</v>
      </c>
      <c r="K36" s="78"/>
      <c r="L36" s="79">
        <f>MAX(L8:L32)</f>
        <v>45.6081</v>
      </c>
      <c r="M36" s="78"/>
      <c r="N36" s="79">
        <f>MAX(N8:N32)</f>
        <v>36.694400000000002</v>
      </c>
      <c r="O36" s="78"/>
      <c r="P36" s="79">
        <f>MAX(P8:P32)</f>
        <v>20.640599999999999</v>
      </c>
      <c r="Q36" s="78"/>
      <c r="R36" s="79">
        <f>MAX(R8:R32)</f>
        <v>67.203900000000004</v>
      </c>
      <c r="S36" s="80"/>
    </row>
    <row r="37" spans="1:19" x14ac:dyDescent="0.3">
      <c r="A37" s="112" t="s">
        <v>432</v>
      </c>
    </row>
    <row r="38" spans="1:19" x14ac:dyDescent="0.3">
      <c r="A38" s="14" t="s">
        <v>340</v>
      </c>
    </row>
  </sheetData>
  <sheetProtection algorithmName="SHA-512" hashValue="hSGtnrjhzWidhVBya/BVCQuYJ1T7ifE5vGLqoZALHziX0nIpyU90KpPWmk2pTXLNUZjg9tEW8KRJ4CP0h84M5A==" saltValue="ufR+yEPB/iYZ/xoSOq9et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1757</v>
      </c>
      <c r="B8" s="64">
        <f>VLOOKUP($A8,'Return Data'!$B$7:$R$2292,3,0)</f>
        <v>44609</v>
      </c>
      <c r="C8" s="65">
        <f>VLOOKUP($A8,'Return Data'!$B$7:$R$2292,4,0)</f>
        <v>1212.6600000000001</v>
      </c>
      <c r="D8" s="65">
        <f>VLOOKUP($A8,'Return Data'!$B$7:$R$2292,10,0)</f>
        <v>-5.4219999999999997</v>
      </c>
      <c r="E8" s="66">
        <f t="shared" ref="E8:E40" si="0">RANK(D8,D$8:D$40,0)</f>
        <v>19</v>
      </c>
      <c r="F8" s="65">
        <f>VLOOKUP($A8,'Return Data'!$B$7:$R$2292,11,0)</f>
        <v>1.488</v>
      </c>
      <c r="G8" s="66">
        <f t="shared" ref="G8:G40" si="1">RANK(F8,F$8:F$40,0)</f>
        <v>26</v>
      </c>
      <c r="H8" s="65">
        <f>VLOOKUP($A8,'Return Data'!$B$7:$R$2292,12,0)</f>
        <v>14.547800000000001</v>
      </c>
      <c r="I8" s="66">
        <f t="shared" ref="I8:I40" si="2">RANK(H8,H$8:H$40,0)</f>
        <v>26</v>
      </c>
      <c r="J8" s="65">
        <f>VLOOKUP($A8,'Return Data'!$B$7:$R$2292,13,0)</f>
        <v>17.161799999999999</v>
      </c>
      <c r="K8" s="66">
        <f t="shared" ref="K8:K40" si="3">RANK(J8,J$8:J$40,0)</f>
        <v>21</v>
      </c>
      <c r="L8" s="65">
        <f>VLOOKUP($A8,'Return Data'!$B$7:$R$2292,17,0)</f>
        <v>20.137899999999998</v>
      </c>
      <c r="M8" s="66">
        <f t="shared" ref="M8:M40" si="4">RANK(L8,L$8:L$40,0)</f>
        <v>20</v>
      </c>
      <c r="N8" s="65">
        <f>VLOOKUP($A8,'Return Data'!$B$7:$R$2292,14,0)</f>
        <v>19.965299999999999</v>
      </c>
      <c r="O8" s="66">
        <f t="shared" ref="O8:O21" si="5">RANK(N8,N$8:N$40,0)</f>
        <v>18</v>
      </c>
      <c r="P8" s="65">
        <f>VLOOKUP($A8,'Return Data'!$B$7:$R$2292,15,0)</f>
        <v>14.054399999999999</v>
      </c>
      <c r="Q8" s="66">
        <f>RANK(P8,P$8:P$40,0)</f>
        <v>19</v>
      </c>
      <c r="R8" s="65">
        <f>VLOOKUP($A8,'Return Data'!$B$7:$R$2292,16,0)</f>
        <v>17.472200000000001</v>
      </c>
      <c r="S8" s="67">
        <f t="shared" ref="S8:S40" si="6">RANK(R8,R$8:R$40,0)</f>
        <v>7</v>
      </c>
    </row>
    <row r="9" spans="1:20" x14ac:dyDescent="0.3">
      <c r="A9" s="63" t="s">
        <v>1758</v>
      </c>
      <c r="B9" s="64">
        <f>VLOOKUP($A9,'Return Data'!$B$7:$R$2292,3,0)</f>
        <v>44609</v>
      </c>
      <c r="C9" s="65">
        <f>VLOOKUP($A9,'Return Data'!$B$7:$R$2292,4,0)</f>
        <v>19.62</v>
      </c>
      <c r="D9" s="65">
        <f>VLOOKUP($A9,'Return Data'!$B$7:$R$2292,10,0)</f>
        <v>-8.1029999999999998</v>
      </c>
      <c r="E9" s="66">
        <f t="shared" si="0"/>
        <v>31</v>
      </c>
      <c r="F9" s="65">
        <f>VLOOKUP($A9,'Return Data'!$B$7:$R$2292,11,0)</f>
        <v>2.2940999999999998</v>
      </c>
      <c r="G9" s="66">
        <f t="shared" si="1"/>
        <v>23</v>
      </c>
      <c r="H9" s="65">
        <f>VLOOKUP($A9,'Return Data'!$B$7:$R$2292,12,0)</f>
        <v>18.263999999999999</v>
      </c>
      <c r="I9" s="66">
        <f t="shared" si="2"/>
        <v>19</v>
      </c>
      <c r="J9" s="65">
        <f>VLOOKUP($A9,'Return Data'!$B$7:$R$2292,13,0)</f>
        <v>15.3439</v>
      </c>
      <c r="K9" s="66">
        <f t="shared" si="3"/>
        <v>24</v>
      </c>
      <c r="L9" s="65">
        <f>VLOOKUP($A9,'Return Data'!$B$7:$R$2292,17,0)</f>
        <v>19.554600000000001</v>
      </c>
      <c r="M9" s="66">
        <f t="shared" si="4"/>
        <v>22</v>
      </c>
      <c r="N9" s="65">
        <f>VLOOKUP($A9,'Return Data'!$B$7:$R$2292,14,0)</f>
        <v>21.2104</v>
      </c>
      <c r="O9" s="66">
        <f t="shared" si="5"/>
        <v>14</v>
      </c>
      <c r="P9" s="65"/>
      <c r="Q9" s="66"/>
      <c r="R9" s="65">
        <f>VLOOKUP($A9,'Return Data'!$B$7:$R$2292,16,0)</f>
        <v>17.163599999999999</v>
      </c>
      <c r="S9" s="67">
        <f t="shared" si="6"/>
        <v>9</v>
      </c>
    </row>
    <row r="10" spans="1:20" x14ac:dyDescent="0.3">
      <c r="A10" s="63" t="s">
        <v>1236</v>
      </c>
      <c r="B10" s="64">
        <f>VLOOKUP($A10,'Return Data'!$B$7:$R$2292,3,0)</f>
        <v>44609</v>
      </c>
      <c r="C10" s="65">
        <f>VLOOKUP($A10,'Return Data'!$B$7:$R$2292,4,0)</f>
        <v>183.07</v>
      </c>
      <c r="D10" s="65">
        <f>VLOOKUP($A10,'Return Data'!$B$7:$R$2292,10,0)</f>
        <v>-5.4390000000000001</v>
      </c>
      <c r="E10" s="66">
        <f t="shared" si="0"/>
        <v>20</v>
      </c>
      <c r="F10" s="65">
        <f>VLOOKUP($A10,'Return Data'!$B$7:$R$2292,11,0)</f>
        <v>8.2422000000000004</v>
      </c>
      <c r="G10" s="66">
        <f t="shared" si="1"/>
        <v>5</v>
      </c>
      <c r="H10" s="65">
        <f>VLOOKUP($A10,'Return Data'!$B$7:$R$2292,12,0)</f>
        <v>26.107299999999999</v>
      </c>
      <c r="I10" s="66">
        <f t="shared" si="2"/>
        <v>2</v>
      </c>
      <c r="J10" s="65">
        <f>VLOOKUP($A10,'Return Data'!$B$7:$R$2292,13,0)</f>
        <v>29.3233</v>
      </c>
      <c r="K10" s="66">
        <f t="shared" si="3"/>
        <v>5</v>
      </c>
      <c r="L10" s="65">
        <f>VLOOKUP($A10,'Return Data'!$B$7:$R$2292,17,0)</f>
        <v>28.6584</v>
      </c>
      <c r="M10" s="66">
        <f t="shared" si="4"/>
        <v>5</v>
      </c>
      <c r="N10" s="65">
        <f>VLOOKUP($A10,'Return Data'!$B$7:$R$2292,14,0)</f>
        <v>24.249700000000001</v>
      </c>
      <c r="O10" s="66">
        <f t="shared" si="5"/>
        <v>5</v>
      </c>
      <c r="P10" s="65">
        <f>VLOOKUP($A10,'Return Data'!$B$7:$R$2292,15,0)</f>
        <v>15.829499999999999</v>
      </c>
      <c r="Q10" s="66">
        <f t="shared" ref="Q10:Q21" si="7">RANK(P10,P$8:P$40,0)</f>
        <v>12</v>
      </c>
      <c r="R10" s="65">
        <f>VLOOKUP($A10,'Return Data'!$B$7:$R$2292,16,0)</f>
        <v>15.124599999999999</v>
      </c>
      <c r="S10" s="67">
        <f t="shared" si="6"/>
        <v>23</v>
      </c>
    </row>
    <row r="11" spans="1:20" x14ac:dyDescent="0.3">
      <c r="A11" s="63" t="s">
        <v>1238</v>
      </c>
      <c r="B11" s="64">
        <f>VLOOKUP($A11,'Return Data'!$B$7:$R$2292,3,0)</f>
        <v>44609</v>
      </c>
      <c r="C11" s="65">
        <f>VLOOKUP($A11,'Return Data'!$B$7:$R$2292,4,0)</f>
        <v>86.36</v>
      </c>
      <c r="D11" s="65">
        <f>VLOOKUP($A11,'Return Data'!$B$7:$R$2292,10,0)</f>
        <v>-4.6473000000000004</v>
      </c>
      <c r="E11" s="66">
        <f t="shared" si="0"/>
        <v>16</v>
      </c>
      <c r="F11" s="65">
        <f>VLOOKUP($A11,'Return Data'!$B$7:$R$2292,11,0)</f>
        <v>5.0237999999999996</v>
      </c>
      <c r="G11" s="66">
        <f t="shared" si="1"/>
        <v>13</v>
      </c>
      <c r="H11" s="65">
        <f>VLOOKUP($A11,'Return Data'!$B$7:$R$2292,12,0)</f>
        <v>22.201799999999999</v>
      </c>
      <c r="I11" s="66">
        <f t="shared" si="2"/>
        <v>5</v>
      </c>
      <c r="J11" s="65">
        <f>VLOOKUP($A11,'Return Data'!$B$7:$R$2292,13,0)</f>
        <v>27.498699999999999</v>
      </c>
      <c r="K11" s="66">
        <f t="shared" si="3"/>
        <v>6</v>
      </c>
      <c r="L11" s="65">
        <f>VLOOKUP($A11,'Return Data'!$B$7:$R$2292,17,0)</f>
        <v>22.8764</v>
      </c>
      <c r="M11" s="66">
        <f t="shared" si="4"/>
        <v>14</v>
      </c>
      <c r="N11" s="65">
        <f>VLOOKUP($A11,'Return Data'!$B$7:$R$2292,14,0)</f>
        <v>23.000499999999999</v>
      </c>
      <c r="O11" s="66">
        <f t="shared" si="5"/>
        <v>10</v>
      </c>
      <c r="P11" s="65">
        <f>VLOOKUP($A11,'Return Data'!$B$7:$R$2292,15,0)</f>
        <v>15.832800000000001</v>
      </c>
      <c r="Q11" s="66">
        <f t="shared" si="7"/>
        <v>11</v>
      </c>
      <c r="R11" s="65">
        <f>VLOOKUP($A11,'Return Data'!$B$7:$R$2292,16,0)</f>
        <v>16.846</v>
      </c>
      <c r="S11" s="67">
        <f t="shared" si="6"/>
        <v>11</v>
      </c>
    </row>
    <row r="12" spans="1:20" x14ac:dyDescent="0.3">
      <c r="A12" s="63" t="s">
        <v>1778</v>
      </c>
      <c r="B12" s="64">
        <f>VLOOKUP($A12,'Return Data'!$B$7:$R$2292,3,0)</f>
        <v>44609</v>
      </c>
      <c r="C12" s="65">
        <f>VLOOKUP($A12,'Return Data'!$B$7:$R$2292,4,0)</f>
        <v>241.15</v>
      </c>
      <c r="D12" s="65">
        <f>VLOOKUP($A12,'Return Data'!$B$7:$R$2292,10,0)</f>
        <v>-3.9165999999999999</v>
      </c>
      <c r="E12" s="66">
        <f t="shared" si="0"/>
        <v>10</v>
      </c>
      <c r="F12" s="65">
        <f>VLOOKUP($A12,'Return Data'!$B$7:$R$2292,11,0)</f>
        <v>4.7157999999999998</v>
      </c>
      <c r="G12" s="66">
        <f t="shared" si="1"/>
        <v>14</v>
      </c>
      <c r="H12" s="65">
        <f>VLOOKUP($A12,'Return Data'!$B$7:$R$2292,12,0)</f>
        <v>20.671500000000002</v>
      </c>
      <c r="I12" s="66">
        <f t="shared" si="2"/>
        <v>11</v>
      </c>
      <c r="J12" s="65">
        <f>VLOOKUP($A12,'Return Data'!$B$7:$R$2292,13,0)</f>
        <v>20.166399999999999</v>
      </c>
      <c r="K12" s="66">
        <f t="shared" si="3"/>
        <v>14</v>
      </c>
      <c r="L12" s="65">
        <f>VLOOKUP($A12,'Return Data'!$B$7:$R$2292,17,0)</f>
        <v>24.183299999999999</v>
      </c>
      <c r="M12" s="66">
        <f t="shared" si="4"/>
        <v>11</v>
      </c>
      <c r="N12" s="65">
        <f>VLOOKUP($A12,'Return Data'!$B$7:$R$2292,14,0)</f>
        <v>23.148900000000001</v>
      </c>
      <c r="O12" s="66">
        <f t="shared" si="5"/>
        <v>8</v>
      </c>
      <c r="P12" s="65">
        <f>VLOOKUP($A12,'Return Data'!$B$7:$R$2292,15,0)</f>
        <v>18.722999999999999</v>
      </c>
      <c r="Q12" s="66">
        <f t="shared" si="7"/>
        <v>4</v>
      </c>
      <c r="R12" s="65">
        <f>VLOOKUP($A12,'Return Data'!$B$7:$R$2292,16,0)</f>
        <v>15.644</v>
      </c>
      <c r="S12" s="67">
        <f t="shared" si="6"/>
        <v>18</v>
      </c>
    </row>
    <row r="13" spans="1:20" x14ac:dyDescent="0.3">
      <c r="A13" s="102" t="s">
        <v>1824</v>
      </c>
      <c r="B13" s="64">
        <f>VLOOKUP($A13,'Return Data'!$B$7:$R$2292,3,0)</f>
        <v>44609</v>
      </c>
      <c r="C13" s="65">
        <f>VLOOKUP($A13,'Return Data'!$B$7:$R$2292,4,0)</f>
        <v>68.619</v>
      </c>
      <c r="D13" s="65">
        <f>VLOOKUP($A13,'Return Data'!$B$7:$R$2292,10,0)</f>
        <v>-7.3605</v>
      </c>
      <c r="E13" s="66">
        <f t="shared" si="0"/>
        <v>27</v>
      </c>
      <c r="F13" s="65">
        <f>VLOOKUP($A13,'Return Data'!$B$7:$R$2292,11,0)</f>
        <v>-0.6774</v>
      </c>
      <c r="G13" s="66">
        <f t="shared" si="1"/>
        <v>31</v>
      </c>
      <c r="H13" s="65">
        <f>VLOOKUP($A13,'Return Data'!$B$7:$R$2292,12,0)</f>
        <v>13.8187</v>
      </c>
      <c r="I13" s="66">
        <f t="shared" si="2"/>
        <v>29</v>
      </c>
      <c r="J13" s="65">
        <f>VLOOKUP($A13,'Return Data'!$B$7:$R$2292,13,0)</f>
        <v>15.726699999999999</v>
      </c>
      <c r="K13" s="66">
        <f t="shared" si="3"/>
        <v>22</v>
      </c>
      <c r="L13" s="65">
        <f>VLOOKUP($A13,'Return Data'!$B$7:$R$2292,17,0)</f>
        <v>19.769500000000001</v>
      </c>
      <c r="M13" s="66">
        <f t="shared" si="4"/>
        <v>21</v>
      </c>
      <c r="N13" s="65">
        <f>VLOOKUP($A13,'Return Data'!$B$7:$R$2292,14,0)</f>
        <v>23.4848</v>
      </c>
      <c r="O13" s="66">
        <f t="shared" si="5"/>
        <v>6</v>
      </c>
      <c r="P13" s="65">
        <f>VLOOKUP($A13,'Return Data'!$B$7:$R$2292,15,0)</f>
        <v>16.410499999999999</v>
      </c>
      <c r="Q13" s="66">
        <f t="shared" si="7"/>
        <v>7</v>
      </c>
      <c r="R13" s="65">
        <f>VLOOKUP($A13,'Return Data'!$B$7:$R$2292,16,0)</f>
        <v>15.8895</v>
      </c>
      <c r="S13" s="67">
        <f t="shared" si="6"/>
        <v>17</v>
      </c>
    </row>
    <row r="14" spans="1:20" x14ac:dyDescent="0.3">
      <c r="A14" s="102" t="s">
        <v>1740</v>
      </c>
      <c r="B14" s="64">
        <f>VLOOKUP($A14,'Return Data'!$B$7:$R$2292,3,0)</f>
        <v>44609</v>
      </c>
      <c r="C14" s="65">
        <f>VLOOKUP($A14,'Return Data'!$B$7:$R$2292,4,0)</f>
        <v>24.757000000000001</v>
      </c>
      <c r="D14" s="65">
        <f>VLOOKUP($A14,'Return Data'!$B$7:$R$2292,10,0)</f>
        <v>-3.7591000000000001</v>
      </c>
      <c r="E14" s="66">
        <f t="shared" si="0"/>
        <v>6</v>
      </c>
      <c r="F14" s="65">
        <f>VLOOKUP($A14,'Return Data'!$B$7:$R$2292,11,0)</f>
        <v>4.6852</v>
      </c>
      <c r="G14" s="66">
        <f t="shared" si="1"/>
        <v>15</v>
      </c>
      <c r="H14" s="65">
        <f>VLOOKUP($A14,'Return Data'!$B$7:$R$2292,12,0)</f>
        <v>19.674199999999999</v>
      </c>
      <c r="I14" s="66">
        <f t="shared" si="2"/>
        <v>14</v>
      </c>
      <c r="J14" s="65">
        <f>VLOOKUP($A14,'Return Data'!$B$7:$R$2292,13,0)</f>
        <v>19.639500000000002</v>
      </c>
      <c r="K14" s="66">
        <f t="shared" si="3"/>
        <v>15</v>
      </c>
      <c r="L14" s="65">
        <f>VLOOKUP($A14,'Return Data'!$B$7:$R$2292,17,0)</f>
        <v>23.024999999999999</v>
      </c>
      <c r="M14" s="66">
        <f t="shared" si="4"/>
        <v>13</v>
      </c>
      <c r="N14" s="65">
        <f>VLOOKUP($A14,'Return Data'!$B$7:$R$2292,14,0)</f>
        <v>20.724</v>
      </c>
      <c r="O14" s="66">
        <f t="shared" si="5"/>
        <v>16</v>
      </c>
      <c r="P14" s="65">
        <f>VLOOKUP($A14,'Return Data'!$B$7:$R$2292,15,0)</f>
        <v>17.177099999999999</v>
      </c>
      <c r="Q14" s="66">
        <f t="shared" si="7"/>
        <v>6</v>
      </c>
      <c r="R14" s="65">
        <f>VLOOKUP($A14,'Return Data'!$B$7:$R$2292,16,0)</f>
        <v>13.7346</v>
      </c>
      <c r="S14" s="67">
        <f t="shared" si="6"/>
        <v>27</v>
      </c>
    </row>
    <row r="15" spans="1:20" x14ac:dyDescent="0.3">
      <c r="A15" s="63" t="s">
        <v>1747</v>
      </c>
      <c r="B15" s="64">
        <f>VLOOKUP($A15,'Return Data'!$B$7:$R$2292,3,0)</f>
        <v>44609</v>
      </c>
      <c r="C15" s="65">
        <f>VLOOKUP($A15,'Return Data'!$B$7:$R$2292,4,0)</f>
        <v>1037.0261</v>
      </c>
      <c r="D15" s="65">
        <f>VLOOKUP($A15,'Return Data'!$B$7:$R$2292,10,0)</f>
        <v>-3.9430000000000001</v>
      </c>
      <c r="E15" s="66">
        <f t="shared" si="0"/>
        <v>11</v>
      </c>
      <c r="F15" s="65">
        <f>VLOOKUP($A15,'Return Data'!$B$7:$R$2292,11,0)</f>
        <v>8.4596</v>
      </c>
      <c r="G15" s="66">
        <f t="shared" si="1"/>
        <v>4</v>
      </c>
      <c r="H15" s="65">
        <f>VLOOKUP($A15,'Return Data'!$B$7:$R$2292,12,0)</f>
        <v>21.599499999999999</v>
      </c>
      <c r="I15" s="66">
        <f t="shared" si="2"/>
        <v>6</v>
      </c>
      <c r="J15" s="65">
        <f>VLOOKUP($A15,'Return Data'!$B$7:$R$2292,13,0)</f>
        <v>21.339099999999998</v>
      </c>
      <c r="K15" s="66">
        <f t="shared" si="3"/>
        <v>9</v>
      </c>
      <c r="L15" s="65">
        <f>VLOOKUP($A15,'Return Data'!$B$7:$R$2292,17,0)</f>
        <v>27.813600000000001</v>
      </c>
      <c r="M15" s="66">
        <f t="shared" si="4"/>
        <v>6</v>
      </c>
      <c r="N15" s="65">
        <f>VLOOKUP($A15,'Return Data'!$B$7:$R$2292,14,0)</f>
        <v>21.030799999999999</v>
      </c>
      <c r="O15" s="66">
        <f t="shared" si="5"/>
        <v>15</v>
      </c>
      <c r="P15" s="65">
        <f>VLOOKUP($A15,'Return Data'!$B$7:$R$2292,15,0)</f>
        <v>14.7202</v>
      </c>
      <c r="Q15" s="66">
        <f t="shared" si="7"/>
        <v>17</v>
      </c>
      <c r="R15" s="65">
        <f>VLOOKUP($A15,'Return Data'!$B$7:$R$2292,16,0)</f>
        <v>16.665900000000001</v>
      </c>
      <c r="S15" s="67">
        <f t="shared" si="6"/>
        <v>12</v>
      </c>
    </row>
    <row r="16" spans="1:20" x14ac:dyDescent="0.3">
      <c r="A16" s="63" t="s">
        <v>1749</v>
      </c>
      <c r="B16" s="64">
        <f>VLOOKUP($A16,'Return Data'!$B$7:$R$2292,3,0)</f>
        <v>44609</v>
      </c>
      <c r="C16" s="65">
        <f>VLOOKUP($A16,'Return Data'!$B$7:$R$2292,4,0)</f>
        <v>1064.68</v>
      </c>
      <c r="D16" s="65">
        <f>VLOOKUP($A16,'Return Data'!$B$7:$R$2292,10,0)</f>
        <v>-1.0778000000000001</v>
      </c>
      <c r="E16" s="66">
        <f t="shared" si="0"/>
        <v>2</v>
      </c>
      <c r="F16" s="65">
        <f>VLOOKUP($A16,'Return Data'!$B$7:$R$2292,11,0)</f>
        <v>10.1568</v>
      </c>
      <c r="G16" s="66">
        <f t="shared" si="1"/>
        <v>2</v>
      </c>
      <c r="H16" s="65">
        <f>VLOOKUP($A16,'Return Data'!$B$7:$R$2292,12,0)</f>
        <v>19.1386</v>
      </c>
      <c r="I16" s="66">
        <f t="shared" si="2"/>
        <v>15</v>
      </c>
      <c r="J16" s="65">
        <f>VLOOKUP($A16,'Return Data'!$B$7:$R$2292,13,0)</f>
        <v>20.8916</v>
      </c>
      <c r="K16" s="66">
        <f t="shared" si="3"/>
        <v>10</v>
      </c>
      <c r="L16" s="65">
        <f>VLOOKUP($A16,'Return Data'!$B$7:$R$2292,17,0)</f>
        <v>24.551300000000001</v>
      </c>
      <c r="M16" s="66">
        <f t="shared" si="4"/>
        <v>10</v>
      </c>
      <c r="N16" s="65">
        <f>VLOOKUP($A16,'Return Data'!$B$7:$R$2292,14,0)</f>
        <v>18.952999999999999</v>
      </c>
      <c r="O16" s="66">
        <f t="shared" si="5"/>
        <v>21</v>
      </c>
      <c r="P16" s="65">
        <f>VLOOKUP($A16,'Return Data'!$B$7:$R$2292,15,0)</f>
        <v>14.7439</v>
      </c>
      <c r="Q16" s="66">
        <f t="shared" si="7"/>
        <v>16</v>
      </c>
      <c r="R16" s="65">
        <f>VLOOKUP($A16,'Return Data'!$B$7:$R$2292,16,0)</f>
        <v>15.148899999999999</v>
      </c>
      <c r="S16" s="67">
        <f t="shared" si="6"/>
        <v>22</v>
      </c>
    </row>
    <row r="17" spans="1:19" x14ac:dyDescent="0.3">
      <c r="A17" s="119" t="s">
        <v>1743</v>
      </c>
      <c r="B17" s="64">
        <f>VLOOKUP($A17,'Return Data'!$B$7:$R$2292,3,0)</f>
        <v>44609</v>
      </c>
      <c r="C17" s="65">
        <f>VLOOKUP($A17,'Return Data'!$B$7:$R$2292,4,0)</f>
        <v>142.0489</v>
      </c>
      <c r="D17" s="65">
        <f>VLOOKUP($A17,'Return Data'!$B$7:$R$2292,10,0)</f>
        <v>-2.1515</v>
      </c>
      <c r="E17" s="66">
        <f t="shared" si="0"/>
        <v>3</v>
      </c>
      <c r="F17" s="65">
        <f>VLOOKUP($A17,'Return Data'!$B$7:$R$2292,11,0)</f>
        <v>6.2995999999999999</v>
      </c>
      <c r="G17" s="66">
        <f t="shared" si="1"/>
        <v>9</v>
      </c>
      <c r="H17" s="65">
        <f>VLOOKUP($A17,'Return Data'!$B$7:$R$2292,12,0)</f>
        <v>21.463200000000001</v>
      </c>
      <c r="I17" s="66">
        <f t="shared" si="2"/>
        <v>8</v>
      </c>
      <c r="J17" s="65">
        <f>VLOOKUP($A17,'Return Data'!$B$7:$R$2292,13,0)</f>
        <v>19.522300000000001</v>
      </c>
      <c r="K17" s="66">
        <f t="shared" si="3"/>
        <v>16</v>
      </c>
      <c r="L17" s="65">
        <f>VLOOKUP($A17,'Return Data'!$B$7:$R$2292,17,0)</f>
        <v>22.0425</v>
      </c>
      <c r="M17" s="66">
        <f t="shared" si="4"/>
        <v>17</v>
      </c>
      <c r="N17" s="65">
        <f>VLOOKUP($A17,'Return Data'!$B$7:$R$2292,14,0)</f>
        <v>19.920100000000001</v>
      </c>
      <c r="O17" s="66">
        <f t="shared" si="5"/>
        <v>19</v>
      </c>
      <c r="P17" s="65">
        <f>VLOOKUP($A17,'Return Data'!$B$7:$R$2292,15,0)</f>
        <v>13.191000000000001</v>
      </c>
      <c r="Q17" s="66">
        <f t="shared" si="7"/>
        <v>21</v>
      </c>
      <c r="R17" s="65">
        <f>VLOOKUP($A17,'Return Data'!$B$7:$R$2292,16,0)</f>
        <v>15.4414</v>
      </c>
      <c r="S17" s="67">
        <f t="shared" si="6"/>
        <v>20</v>
      </c>
    </row>
    <row r="18" spans="1:19" x14ac:dyDescent="0.3">
      <c r="A18" s="120" t="s">
        <v>1240</v>
      </c>
      <c r="B18" s="64">
        <f>VLOOKUP($A18,'Return Data'!$B$7:$R$2292,3,0)</f>
        <v>44609</v>
      </c>
      <c r="C18" s="65">
        <f>VLOOKUP($A18,'Return Data'!$B$7:$R$2292,4,0)</f>
        <v>473.08</v>
      </c>
      <c r="D18" s="65">
        <f>VLOOKUP($A18,'Return Data'!$B$7:$R$2292,10,0)</f>
        <v>-5.5106000000000002</v>
      </c>
      <c r="E18" s="66">
        <f t="shared" si="0"/>
        <v>21</v>
      </c>
      <c r="F18" s="65">
        <f>VLOOKUP($A18,'Return Data'!$B$7:$R$2292,11,0)</f>
        <v>3.5979000000000001</v>
      </c>
      <c r="G18" s="66">
        <f t="shared" si="1"/>
        <v>18</v>
      </c>
      <c r="H18" s="65">
        <f>VLOOKUP($A18,'Return Data'!$B$7:$R$2292,12,0)</f>
        <v>18.163699999999999</v>
      </c>
      <c r="I18" s="66">
        <f t="shared" si="2"/>
        <v>20</v>
      </c>
      <c r="J18" s="65">
        <f>VLOOKUP($A18,'Return Data'!$B$7:$R$2292,13,0)</f>
        <v>18.852399999999999</v>
      </c>
      <c r="K18" s="66">
        <f t="shared" si="3"/>
        <v>18</v>
      </c>
      <c r="L18" s="65">
        <f>VLOOKUP($A18,'Return Data'!$B$7:$R$2292,17,0)</f>
        <v>22.459299999999999</v>
      </c>
      <c r="M18" s="66">
        <f t="shared" si="4"/>
        <v>15</v>
      </c>
      <c r="N18" s="65">
        <f>VLOOKUP($A18,'Return Data'!$B$7:$R$2292,14,0)</f>
        <v>18.950900000000001</v>
      </c>
      <c r="O18" s="66">
        <f t="shared" si="5"/>
        <v>22</v>
      </c>
      <c r="P18" s="65">
        <f>VLOOKUP($A18,'Return Data'!$B$7:$R$2292,15,0)</f>
        <v>14.0441</v>
      </c>
      <c r="Q18" s="66">
        <f t="shared" si="7"/>
        <v>20</v>
      </c>
      <c r="R18" s="65">
        <f>VLOOKUP($A18,'Return Data'!$B$7:$R$2292,16,0)</f>
        <v>15.907</v>
      </c>
      <c r="S18" s="67">
        <f t="shared" si="6"/>
        <v>16</v>
      </c>
    </row>
    <row r="19" spans="1:19" x14ac:dyDescent="0.3">
      <c r="A19" s="63" t="s">
        <v>1751</v>
      </c>
      <c r="B19" s="64">
        <f>VLOOKUP($A19,'Return Data'!$B$7:$R$2292,3,0)</f>
        <v>44609</v>
      </c>
      <c r="C19" s="65">
        <f>VLOOKUP($A19,'Return Data'!$B$7:$R$2292,4,0)</f>
        <v>38.020000000000003</v>
      </c>
      <c r="D19" s="65">
        <f>VLOOKUP($A19,'Return Data'!$B$7:$R$2292,10,0)</f>
        <v>-3.8927999999999998</v>
      </c>
      <c r="E19" s="66">
        <f t="shared" si="0"/>
        <v>8</v>
      </c>
      <c r="F19" s="65">
        <f>VLOOKUP($A19,'Return Data'!$B$7:$R$2292,11,0)</f>
        <v>8.1649999999999991</v>
      </c>
      <c r="G19" s="66">
        <f t="shared" si="1"/>
        <v>6</v>
      </c>
      <c r="H19" s="65">
        <f>VLOOKUP($A19,'Return Data'!$B$7:$R$2292,12,0)</f>
        <v>24.983599999999999</v>
      </c>
      <c r="I19" s="66">
        <f t="shared" si="2"/>
        <v>3</v>
      </c>
      <c r="J19" s="65">
        <f>VLOOKUP($A19,'Return Data'!$B$7:$R$2292,13,0)</f>
        <v>25.852399999999999</v>
      </c>
      <c r="K19" s="66">
        <f t="shared" si="3"/>
        <v>8</v>
      </c>
      <c r="L19" s="65">
        <f>VLOOKUP($A19,'Return Data'!$B$7:$R$2292,17,0)</f>
        <v>24.789899999999999</v>
      </c>
      <c r="M19" s="66">
        <f t="shared" si="4"/>
        <v>9</v>
      </c>
      <c r="N19" s="65">
        <f>VLOOKUP($A19,'Return Data'!$B$7:$R$2292,14,0)</f>
        <v>22.2409</v>
      </c>
      <c r="O19" s="66">
        <f t="shared" si="5"/>
        <v>11</v>
      </c>
      <c r="P19" s="65">
        <f>VLOOKUP($A19,'Return Data'!$B$7:$R$2292,15,0)</f>
        <v>16.354900000000001</v>
      </c>
      <c r="Q19" s="66">
        <f t="shared" si="7"/>
        <v>8</v>
      </c>
      <c r="R19" s="65">
        <f>VLOOKUP($A19,'Return Data'!$B$7:$R$2292,16,0)</f>
        <v>18.421900000000001</v>
      </c>
      <c r="S19" s="67">
        <f t="shared" si="6"/>
        <v>4</v>
      </c>
    </row>
    <row r="20" spans="1:19" x14ac:dyDescent="0.3">
      <c r="A20" s="63" t="s">
        <v>1773</v>
      </c>
      <c r="B20" s="64">
        <f>VLOOKUP($A20,'Return Data'!$B$7:$R$2292,3,0)</f>
        <v>44609</v>
      </c>
      <c r="C20" s="65">
        <f>VLOOKUP($A20,'Return Data'!$B$7:$R$2292,4,0)</f>
        <v>144.27000000000001</v>
      </c>
      <c r="D20" s="65">
        <f>VLOOKUP($A20,'Return Data'!$B$7:$R$2292,10,0)</f>
        <v>-4.0374999999999996</v>
      </c>
      <c r="E20" s="66">
        <f t="shared" si="0"/>
        <v>12</v>
      </c>
      <c r="F20" s="65">
        <f>VLOOKUP($A20,'Return Data'!$B$7:$R$2292,11,0)</f>
        <v>5.7853000000000003</v>
      </c>
      <c r="G20" s="66">
        <f t="shared" si="1"/>
        <v>11</v>
      </c>
      <c r="H20" s="65">
        <f>VLOOKUP($A20,'Return Data'!$B$7:$R$2292,12,0)</f>
        <v>19.005199999999999</v>
      </c>
      <c r="I20" s="66">
        <f t="shared" si="2"/>
        <v>16</v>
      </c>
      <c r="J20" s="65">
        <f>VLOOKUP($A20,'Return Data'!$B$7:$R$2292,13,0)</f>
        <v>20.7685</v>
      </c>
      <c r="K20" s="66">
        <f t="shared" si="3"/>
        <v>12</v>
      </c>
      <c r="L20" s="65">
        <f>VLOOKUP($A20,'Return Data'!$B$7:$R$2292,17,0)</f>
        <v>17.008800000000001</v>
      </c>
      <c r="M20" s="66">
        <f t="shared" si="4"/>
        <v>28</v>
      </c>
      <c r="N20" s="65">
        <f>VLOOKUP($A20,'Return Data'!$B$7:$R$2292,14,0)</f>
        <v>17.471499999999999</v>
      </c>
      <c r="O20" s="66">
        <f t="shared" si="5"/>
        <v>26</v>
      </c>
      <c r="P20" s="65">
        <f>VLOOKUP($A20,'Return Data'!$B$7:$R$2292,15,0)</f>
        <v>12.488799999999999</v>
      </c>
      <c r="Q20" s="66">
        <f t="shared" si="7"/>
        <v>22</v>
      </c>
      <c r="R20" s="65">
        <f>VLOOKUP($A20,'Return Data'!$B$7:$R$2292,16,0)</f>
        <v>14.94</v>
      </c>
      <c r="S20" s="67">
        <f t="shared" si="6"/>
        <v>24</v>
      </c>
    </row>
    <row r="21" spans="1:19" x14ac:dyDescent="0.3">
      <c r="A21" s="63" t="s">
        <v>1243</v>
      </c>
      <c r="B21" s="64">
        <f>VLOOKUP($A21,'Return Data'!$B$7:$R$2292,3,0)</f>
        <v>44609</v>
      </c>
      <c r="C21" s="65">
        <f>VLOOKUP($A21,'Return Data'!$B$7:$R$2292,4,0)</f>
        <v>86.92</v>
      </c>
      <c r="D21" s="65">
        <f>VLOOKUP($A21,'Return Data'!$B$7:$R$2292,10,0)</f>
        <v>-7.5613999999999999</v>
      </c>
      <c r="E21" s="66">
        <f t="shared" si="0"/>
        <v>29</v>
      </c>
      <c r="F21" s="65">
        <f>VLOOKUP($A21,'Return Data'!$B$7:$R$2292,11,0)</f>
        <v>1.1403000000000001</v>
      </c>
      <c r="G21" s="66">
        <f t="shared" si="1"/>
        <v>28</v>
      </c>
      <c r="H21" s="65">
        <f>VLOOKUP($A21,'Return Data'!$B$7:$R$2292,12,0)</f>
        <v>18.938099999999999</v>
      </c>
      <c r="I21" s="66">
        <f t="shared" si="2"/>
        <v>17</v>
      </c>
      <c r="J21" s="65">
        <f>VLOOKUP($A21,'Return Data'!$B$7:$R$2292,13,0)</f>
        <v>20.588200000000001</v>
      </c>
      <c r="K21" s="66">
        <f t="shared" si="3"/>
        <v>13</v>
      </c>
      <c r="L21" s="65">
        <f>VLOOKUP($A21,'Return Data'!$B$7:$R$2292,17,0)</f>
        <v>23.311399999999999</v>
      </c>
      <c r="M21" s="66">
        <f t="shared" si="4"/>
        <v>12</v>
      </c>
      <c r="N21" s="65">
        <f>VLOOKUP($A21,'Return Data'!$B$7:$R$2292,14,0)</f>
        <v>22.126899999999999</v>
      </c>
      <c r="O21" s="66">
        <f t="shared" si="5"/>
        <v>12</v>
      </c>
      <c r="P21" s="65">
        <f>VLOOKUP($A21,'Return Data'!$B$7:$R$2292,15,0)</f>
        <v>15.288500000000001</v>
      </c>
      <c r="Q21" s="66">
        <f t="shared" si="7"/>
        <v>13</v>
      </c>
      <c r="R21" s="65">
        <f>VLOOKUP($A21,'Return Data'!$B$7:$R$2292,16,0)</f>
        <v>18.959099999999999</v>
      </c>
      <c r="S21" s="67">
        <f t="shared" si="6"/>
        <v>3</v>
      </c>
    </row>
    <row r="22" spans="1:19" x14ac:dyDescent="0.3">
      <c r="A22" s="63" t="s">
        <v>1244</v>
      </c>
      <c r="B22" s="64">
        <f>VLOOKUP($A22,'Return Data'!$B$7:$R$2292,3,0)</f>
        <v>44609</v>
      </c>
      <c r="C22" s="65">
        <f>VLOOKUP($A22,'Return Data'!$B$7:$R$2292,4,0)</f>
        <v>13.9528</v>
      </c>
      <c r="D22" s="65">
        <f>VLOOKUP($A22,'Return Data'!$B$7:$R$2292,10,0)</f>
        <v>-10.8385</v>
      </c>
      <c r="E22" s="66">
        <f t="shared" si="0"/>
        <v>32</v>
      </c>
      <c r="F22" s="65">
        <f>VLOOKUP($A22,'Return Data'!$B$7:$R$2292,11,0)</f>
        <v>-4.3589000000000002</v>
      </c>
      <c r="G22" s="66">
        <f t="shared" si="1"/>
        <v>32</v>
      </c>
      <c r="H22" s="65">
        <f>VLOOKUP($A22,'Return Data'!$B$7:$R$2292,12,0)</f>
        <v>-0.50339999999999996</v>
      </c>
      <c r="I22" s="66">
        <f t="shared" si="2"/>
        <v>33</v>
      </c>
      <c r="J22" s="65">
        <f>VLOOKUP($A22,'Return Data'!$B$7:$R$2292,13,0)</f>
        <v>3.5335000000000001</v>
      </c>
      <c r="K22" s="66">
        <f t="shared" si="3"/>
        <v>32</v>
      </c>
      <c r="L22" s="65">
        <f>VLOOKUP($A22,'Return Data'!$B$7:$R$2292,17,0)</f>
        <v>10.765599999999999</v>
      </c>
      <c r="M22" s="66">
        <f t="shared" si="4"/>
        <v>31</v>
      </c>
      <c r="N22" s="65"/>
      <c r="O22" s="66"/>
      <c r="P22" s="65"/>
      <c r="Q22" s="66"/>
      <c r="R22" s="65">
        <f>VLOOKUP($A22,'Return Data'!$B$7:$R$2292,16,0)</f>
        <v>12.8055</v>
      </c>
      <c r="S22" s="67">
        <f t="shared" si="6"/>
        <v>30</v>
      </c>
    </row>
    <row r="23" spans="1:19" x14ac:dyDescent="0.3">
      <c r="A23" s="63" t="s">
        <v>1753</v>
      </c>
      <c r="B23" s="64">
        <f>VLOOKUP($A23,'Return Data'!$B$7:$R$2292,3,0)</f>
        <v>44609</v>
      </c>
      <c r="C23" s="65">
        <f>VLOOKUP($A23,'Return Data'!$B$7:$R$2292,4,0)</f>
        <v>56.1267</v>
      </c>
      <c r="D23" s="65">
        <f>VLOOKUP($A23,'Return Data'!$B$7:$R$2292,10,0)</f>
        <v>-3.9144999999999999</v>
      </c>
      <c r="E23" s="66">
        <f t="shared" si="0"/>
        <v>9</v>
      </c>
      <c r="F23" s="65">
        <f>VLOOKUP($A23,'Return Data'!$B$7:$R$2292,11,0)</f>
        <v>7.9120999999999997</v>
      </c>
      <c r="G23" s="66">
        <f t="shared" si="1"/>
        <v>7</v>
      </c>
      <c r="H23" s="65">
        <f>VLOOKUP($A23,'Return Data'!$B$7:$R$2292,12,0)</f>
        <v>20.982500000000002</v>
      </c>
      <c r="I23" s="66">
        <f t="shared" si="2"/>
        <v>10</v>
      </c>
      <c r="J23" s="65">
        <f>VLOOKUP($A23,'Return Data'!$B$7:$R$2292,13,0)</f>
        <v>18.773800000000001</v>
      </c>
      <c r="K23" s="66">
        <f t="shared" si="3"/>
        <v>19</v>
      </c>
      <c r="L23" s="65">
        <f>VLOOKUP($A23,'Return Data'!$B$7:$R$2292,17,0)</f>
        <v>20.606300000000001</v>
      </c>
      <c r="M23" s="66">
        <f t="shared" si="4"/>
        <v>19</v>
      </c>
      <c r="N23" s="65">
        <f>VLOOKUP($A23,'Return Data'!$B$7:$R$2292,14,0)</f>
        <v>22.0243</v>
      </c>
      <c r="O23" s="66">
        <f t="shared" ref="O23:O35" si="8">RANK(N23,N$8:N$40,0)</f>
        <v>13</v>
      </c>
      <c r="P23" s="65">
        <f>VLOOKUP($A23,'Return Data'!$B$7:$R$2292,15,0)</f>
        <v>15.844099999999999</v>
      </c>
      <c r="Q23" s="66">
        <f>RANK(P23,P$8:P$40,0)</f>
        <v>10</v>
      </c>
      <c r="R23" s="65">
        <f>VLOOKUP($A23,'Return Data'!$B$7:$R$2292,16,0)</f>
        <v>16.6631</v>
      </c>
      <c r="S23" s="67">
        <f t="shared" si="6"/>
        <v>13</v>
      </c>
    </row>
    <row r="24" spans="1:19" x14ac:dyDescent="0.3">
      <c r="A24" s="63" t="s">
        <v>1761</v>
      </c>
      <c r="B24" s="64">
        <f>VLOOKUP($A24,'Return Data'!$B$7:$R$2292,3,0)</f>
        <v>44609</v>
      </c>
      <c r="C24" s="65">
        <f>VLOOKUP($A24,'Return Data'!$B$7:$R$2292,4,0)</f>
        <v>56.591000000000001</v>
      </c>
      <c r="D24" s="65">
        <f>VLOOKUP($A24,'Return Data'!$B$7:$R$2292,10,0)</f>
        <v>-3.6042999999999998</v>
      </c>
      <c r="E24" s="66">
        <f t="shared" si="0"/>
        <v>5</v>
      </c>
      <c r="F24" s="65">
        <f>VLOOKUP($A24,'Return Data'!$B$7:$R$2292,11,0)</f>
        <v>2.9226999999999999</v>
      </c>
      <c r="G24" s="66">
        <f t="shared" si="1"/>
        <v>22</v>
      </c>
      <c r="H24" s="65">
        <f>VLOOKUP($A24,'Return Data'!$B$7:$R$2292,12,0)</f>
        <v>14.376099999999999</v>
      </c>
      <c r="I24" s="66">
        <f t="shared" si="2"/>
        <v>27</v>
      </c>
      <c r="J24" s="65">
        <f>VLOOKUP($A24,'Return Data'!$B$7:$R$2292,13,0)</f>
        <v>13.4429</v>
      </c>
      <c r="K24" s="66">
        <f t="shared" si="3"/>
        <v>30</v>
      </c>
      <c r="L24" s="65">
        <f>VLOOKUP($A24,'Return Data'!$B$7:$R$2292,17,0)</f>
        <v>17.946899999999999</v>
      </c>
      <c r="M24" s="66">
        <f t="shared" si="4"/>
        <v>26</v>
      </c>
      <c r="N24" s="65">
        <f>VLOOKUP($A24,'Return Data'!$B$7:$R$2292,14,0)</f>
        <v>18.351299999999998</v>
      </c>
      <c r="O24" s="66">
        <f t="shared" si="8"/>
        <v>25</v>
      </c>
      <c r="P24" s="65">
        <f>VLOOKUP($A24,'Return Data'!$B$7:$R$2292,15,0)</f>
        <v>14.618</v>
      </c>
      <c r="Q24" s="66">
        <f>RANK(P24,P$8:P$40,0)</f>
        <v>18</v>
      </c>
      <c r="R24" s="65">
        <f>VLOOKUP($A24,'Return Data'!$B$7:$R$2292,16,0)</f>
        <v>17.101299999999998</v>
      </c>
      <c r="S24" s="67">
        <f t="shared" si="6"/>
        <v>10</v>
      </c>
    </row>
    <row r="25" spans="1:19" x14ac:dyDescent="0.3">
      <c r="A25" s="63" t="s">
        <v>1775</v>
      </c>
      <c r="B25" s="64">
        <f>VLOOKUP($A25,'Return Data'!$B$7:$R$2292,3,0)</f>
        <v>44609</v>
      </c>
      <c r="C25" s="65">
        <f>VLOOKUP($A25,'Return Data'!$B$7:$R$2292,4,0)</f>
        <v>125.19199999999999</v>
      </c>
      <c r="D25" s="65">
        <f>VLOOKUP($A25,'Return Data'!$B$7:$R$2292,10,0)</f>
        <v>-5.6806000000000001</v>
      </c>
      <c r="E25" s="66">
        <f t="shared" si="0"/>
        <v>22</v>
      </c>
      <c r="F25" s="65">
        <f>VLOOKUP($A25,'Return Data'!$B$7:$R$2292,11,0)</f>
        <v>3.0649999999999999</v>
      </c>
      <c r="G25" s="66">
        <f t="shared" si="1"/>
        <v>21</v>
      </c>
      <c r="H25" s="65">
        <f>VLOOKUP($A25,'Return Data'!$B$7:$R$2292,12,0)</f>
        <v>14.216900000000001</v>
      </c>
      <c r="I25" s="66">
        <f t="shared" si="2"/>
        <v>28</v>
      </c>
      <c r="J25" s="65">
        <f>VLOOKUP($A25,'Return Data'!$B$7:$R$2292,13,0)</f>
        <v>15.2728</v>
      </c>
      <c r="K25" s="66">
        <f t="shared" si="3"/>
        <v>25</v>
      </c>
      <c r="L25" s="65">
        <f>VLOOKUP($A25,'Return Data'!$B$7:$R$2292,17,0)</f>
        <v>18.566700000000001</v>
      </c>
      <c r="M25" s="66">
        <f t="shared" si="4"/>
        <v>24</v>
      </c>
      <c r="N25" s="65">
        <f>VLOOKUP($A25,'Return Data'!$B$7:$R$2292,14,0)</f>
        <v>16.5655</v>
      </c>
      <c r="O25" s="66">
        <f t="shared" si="8"/>
        <v>27</v>
      </c>
      <c r="P25" s="65">
        <f>VLOOKUP($A25,'Return Data'!$B$7:$R$2292,15,0)</f>
        <v>11.9717</v>
      </c>
      <c r="Q25" s="66">
        <f>RANK(P25,P$8:P$40,0)</f>
        <v>23</v>
      </c>
      <c r="R25" s="65">
        <f>VLOOKUP($A25,'Return Data'!$B$7:$R$2292,16,0)</f>
        <v>13.930999999999999</v>
      </c>
      <c r="S25" s="67">
        <f t="shared" si="6"/>
        <v>26</v>
      </c>
    </row>
    <row r="26" spans="1:19" x14ac:dyDescent="0.3">
      <c r="A26" s="63" t="s">
        <v>1777</v>
      </c>
      <c r="B26" s="64">
        <f>VLOOKUP($A26,'Return Data'!$B$7:$R$2292,3,0)</f>
        <v>44609</v>
      </c>
      <c r="C26" s="65">
        <f>VLOOKUP($A26,'Return Data'!$B$7:$R$2292,4,0)</f>
        <v>70.14</v>
      </c>
      <c r="D26" s="65">
        <f>VLOOKUP($A26,'Return Data'!$B$7:$R$2292,10,0)</f>
        <v>-4.6669999999999998</v>
      </c>
      <c r="E26" s="66">
        <f t="shared" si="0"/>
        <v>17</v>
      </c>
      <c r="F26" s="65">
        <f>VLOOKUP($A26,'Return Data'!$B$7:$R$2292,11,0)</f>
        <v>1.3871</v>
      </c>
      <c r="G26" s="66">
        <f t="shared" si="1"/>
        <v>27</v>
      </c>
      <c r="H26" s="65">
        <f>VLOOKUP($A26,'Return Data'!$B$7:$R$2292,12,0)</f>
        <v>15.1983</v>
      </c>
      <c r="I26" s="66">
        <f t="shared" si="2"/>
        <v>24</v>
      </c>
      <c r="J26" s="65">
        <f>VLOOKUP($A26,'Return Data'!$B$7:$R$2292,13,0)</f>
        <v>13.901199999999999</v>
      </c>
      <c r="K26" s="66">
        <f t="shared" si="3"/>
        <v>28</v>
      </c>
      <c r="L26" s="65">
        <f>VLOOKUP($A26,'Return Data'!$B$7:$R$2292,17,0)</f>
        <v>13.813499999999999</v>
      </c>
      <c r="M26" s="66">
        <f t="shared" si="4"/>
        <v>30</v>
      </c>
      <c r="N26" s="65">
        <f>VLOOKUP($A26,'Return Data'!$B$7:$R$2292,14,0)</f>
        <v>15.583299999999999</v>
      </c>
      <c r="O26" s="66">
        <f t="shared" si="8"/>
        <v>29</v>
      </c>
      <c r="P26" s="65">
        <f>VLOOKUP($A26,'Return Data'!$B$7:$R$2292,15,0)</f>
        <v>10.657999999999999</v>
      </c>
      <c r="Q26" s="66">
        <f>RANK(P26,P$8:P$40,0)</f>
        <v>24</v>
      </c>
      <c r="R26" s="65">
        <f>VLOOKUP($A26,'Return Data'!$B$7:$R$2292,16,0)</f>
        <v>10.8058</v>
      </c>
      <c r="S26" s="67">
        <f t="shared" si="6"/>
        <v>31</v>
      </c>
    </row>
    <row r="27" spans="1:19" x14ac:dyDescent="0.3">
      <c r="A27" s="63" t="s">
        <v>1246</v>
      </c>
      <c r="B27" s="64">
        <f>VLOOKUP($A27,'Return Data'!$B$7:$R$2292,3,0)</f>
        <v>44609</v>
      </c>
      <c r="C27" s="65">
        <f>VLOOKUP($A27,'Return Data'!$B$7:$R$2292,4,0)</f>
        <v>22.171199999999999</v>
      </c>
      <c r="D27" s="65">
        <f>VLOOKUP($A27,'Return Data'!$B$7:$R$2292,10,0)</f>
        <v>-5.7167000000000003</v>
      </c>
      <c r="E27" s="66">
        <f t="shared" si="0"/>
        <v>23</v>
      </c>
      <c r="F27" s="65">
        <f>VLOOKUP($A27,'Return Data'!$B$7:$R$2292,11,0)</f>
        <v>6.7622</v>
      </c>
      <c r="G27" s="66">
        <f t="shared" si="1"/>
        <v>8</v>
      </c>
      <c r="H27" s="65">
        <f>VLOOKUP($A27,'Return Data'!$B$7:$R$2292,12,0)</f>
        <v>24.620999999999999</v>
      </c>
      <c r="I27" s="66">
        <f t="shared" si="2"/>
        <v>4</v>
      </c>
      <c r="J27" s="65">
        <f>VLOOKUP($A27,'Return Data'!$B$7:$R$2292,13,0)</f>
        <v>33.455300000000001</v>
      </c>
      <c r="K27" s="66">
        <f t="shared" si="3"/>
        <v>2</v>
      </c>
      <c r="L27" s="65">
        <f>VLOOKUP($A27,'Return Data'!$B$7:$R$2292,17,0)</f>
        <v>32.1753</v>
      </c>
      <c r="M27" s="66">
        <f t="shared" si="4"/>
        <v>4</v>
      </c>
      <c r="N27" s="65">
        <f>VLOOKUP($A27,'Return Data'!$B$7:$R$2292,14,0)</f>
        <v>28.642499999999998</v>
      </c>
      <c r="O27" s="66">
        <f t="shared" si="8"/>
        <v>3</v>
      </c>
      <c r="P27" s="65"/>
      <c r="Q27" s="66"/>
      <c r="R27" s="65">
        <f>VLOOKUP($A27,'Return Data'!$B$7:$R$2292,16,0)</f>
        <v>18.143899999999999</v>
      </c>
      <c r="S27" s="67">
        <f t="shared" si="6"/>
        <v>5</v>
      </c>
    </row>
    <row r="28" spans="1:19" x14ac:dyDescent="0.3">
      <c r="A28" s="63" t="s">
        <v>1771</v>
      </c>
      <c r="B28" s="64">
        <f>VLOOKUP($A28,'Return Data'!$B$7:$R$2292,3,0)</f>
        <v>44609</v>
      </c>
      <c r="C28" s="65">
        <f>VLOOKUP($A28,'Return Data'!$B$7:$R$2292,4,0)</f>
        <v>35.585099999999997</v>
      </c>
      <c r="D28" s="65">
        <f>VLOOKUP($A28,'Return Data'!$B$7:$R$2292,10,0)</f>
        <v>-7.6986999999999997</v>
      </c>
      <c r="E28" s="66">
        <f t="shared" si="0"/>
        <v>30</v>
      </c>
      <c r="F28" s="65">
        <f>VLOOKUP($A28,'Return Data'!$B$7:$R$2292,11,0)</f>
        <v>-5.8183999999999996</v>
      </c>
      <c r="G28" s="66">
        <f t="shared" si="1"/>
        <v>33</v>
      </c>
      <c r="H28" s="65">
        <f>VLOOKUP($A28,'Return Data'!$B$7:$R$2292,12,0)</f>
        <v>6.1208999999999998</v>
      </c>
      <c r="I28" s="66">
        <f t="shared" si="2"/>
        <v>31</v>
      </c>
      <c r="J28" s="65">
        <f>VLOOKUP($A28,'Return Data'!$B$7:$R$2292,13,0)</f>
        <v>5.2023000000000001</v>
      </c>
      <c r="K28" s="66">
        <f t="shared" si="3"/>
        <v>31</v>
      </c>
      <c r="L28" s="65">
        <f>VLOOKUP($A28,'Return Data'!$B$7:$R$2292,17,0)</f>
        <v>10.607799999999999</v>
      </c>
      <c r="M28" s="66">
        <f t="shared" si="4"/>
        <v>32</v>
      </c>
      <c r="N28" s="65">
        <f>VLOOKUP($A28,'Return Data'!$B$7:$R$2292,14,0)</f>
        <v>12.3734</v>
      </c>
      <c r="O28" s="66">
        <f t="shared" si="8"/>
        <v>30</v>
      </c>
      <c r="P28" s="65">
        <f>VLOOKUP($A28,'Return Data'!$B$7:$R$2292,15,0)</f>
        <v>9.9030000000000005</v>
      </c>
      <c r="Q28" s="66">
        <f>RANK(P28,P$8:P$40,0)</f>
        <v>25</v>
      </c>
      <c r="R28" s="65">
        <f>VLOOKUP($A28,'Return Data'!$B$7:$R$2292,16,0)</f>
        <v>17.638999999999999</v>
      </c>
      <c r="S28" s="67">
        <f t="shared" si="6"/>
        <v>6</v>
      </c>
    </row>
    <row r="29" spans="1:19" x14ac:dyDescent="0.3">
      <c r="A29" s="63" t="s">
        <v>1962</v>
      </c>
      <c r="B29" s="64">
        <f>VLOOKUP($A29,'Return Data'!$B$7:$R$2292,3,0)</f>
        <v>44609</v>
      </c>
      <c r="C29" s="65">
        <f>VLOOKUP($A29,'Return Data'!$B$7:$R$2292,4,0)</f>
        <v>16.808499999999999</v>
      </c>
      <c r="D29" s="65">
        <f>VLOOKUP($A29,'Return Data'!$B$7:$R$2292,10,0)</f>
        <v>-4.5724999999999998</v>
      </c>
      <c r="E29" s="66">
        <f t="shared" si="0"/>
        <v>15</v>
      </c>
      <c r="F29" s="65">
        <f>VLOOKUP($A29,'Return Data'!$B$7:$R$2292,11,0)</f>
        <v>4.6632999999999996</v>
      </c>
      <c r="G29" s="66">
        <f t="shared" si="1"/>
        <v>16</v>
      </c>
      <c r="H29" s="65">
        <f>VLOOKUP($A29,'Return Data'!$B$7:$R$2292,12,0)</f>
        <v>18.5383</v>
      </c>
      <c r="I29" s="66">
        <f t="shared" si="2"/>
        <v>18</v>
      </c>
      <c r="J29" s="65">
        <f>VLOOKUP($A29,'Return Data'!$B$7:$R$2292,13,0)</f>
        <v>19.226099999999999</v>
      </c>
      <c r="K29" s="66">
        <f t="shared" si="3"/>
        <v>17</v>
      </c>
      <c r="L29" s="65">
        <f>VLOOKUP($A29,'Return Data'!$B$7:$R$2292,17,0)</f>
        <v>19.429600000000001</v>
      </c>
      <c r="M29" s="66">
        <f t="shared" si="4"/>
        <v>23</v>
      </c>
      <c r="N29" s="65">
        <f>VLOOKUP($A29,'Return Data'!$B$7:$R$2292,14,0)</f>
        <v>19.2272</v>
      </c>
      <c r="O29" s="66">
        <f t="shared" si="8"/>
        <v>20</v>
      </c>
      <c r="P29" s="65"/>
      <c r="Q29" s="66"/>
      <c r="R29" s="65">
        <f>VLOOKUP($A29,'Return Data'!$B$7:$R$2292,16,0)</f>
        <v>15.4541</v>
      </c>
      <c r="S29" s="67">
        <f t="shared" si="6"/>
        <v>19</v>
      </c>
    </row>
    <row r="30" spans="1:19" x14ac:dyDescent="0.3">
      <c r="A30" s="63" t="s">
        <v>1249</v>
      </c>
      <c r="B30" s="64">
        <f>VLOOKUP($A30,'Return Data'!$B$7:$R$2292,3,0)</f>
        <v>44609</v>
      </c>
      <c r="C30" s="65">
        <f>VLOOKUP($A30,'Return Data'!$B$7:$R$2292,4,0)</f>
        <v>155.4153</v>
      </c>
      <c r="D30" s="65">
        <f>VLOOKUP($A30,'Return Data'!$B$7:$R$2292,10,0)</f>
        <v>-4.1889000000000003</v>
      </c>
      <c r="E30" s="66">
        <f t="shared" si="0"/>
        <v>14</v>
      </c>
      <c r="F30" s="65">
        <f>VLOOKUP($A30,'Return Data'!$B$7:$R$2292,11,0)</f>
        <v>10.881399999999999</v>
      </c>
      <c r="G30" s="66">
        <f t="shared" si="1"/>
        <v>1</v>
      </c>
      <c r="H30" s="65">
        <f>VLOOKUP($A30,'Return Data'!$B$7:$R$2292,12,0)</f>
        <v>26.7242</v>
      </c>
      <c r="I30" s="66">
        <f t="shared" si="2"/>
        <v>1</v>
      </c>
      <c r="J30" s="65">
        <f>VLOOKUP($A30,'Return Data'!$B$7:$R$2292,13,0)</f>
        <v>29.644200000000001</v>
      </c>
      <c r="K30" s="66">
        <f t="shared" si="3"/>
        <v>3</v>
      </c>
      <c r="L30" s="65">
        <f>VLOOKUP($A30,'Return Data'!$B$7:$R$2292,17,0)</f>
        <v>22.198</v>
      </c>
      <c r="M30" s="66">
        <f t="shared" si="4"/>
        <v>16</v>
      </c>
      <c r="N30" s="65">
        <f>VLOOKUP($A30,'Return Data'!$B$7:$R$2292,14,0)</f>
        <v>18.3902</v>
      </c>
      <c r="O30" s="66">
        <f t="shared" si="8"/>
        <v>24</v>
      </c>
      <c r="P30" s="65">
        <f>VLOOKUP($A30,'Return Data'!$B$7:$R$2292,15,0)</f>
        <v>14.7698</v>
      </c>
      <c r="Q30" s="66">
        <f>RANK(P30,P$8:P$40,0)</f>
        <v>15</v>
      </c>
      <c r="R30" s="65">
        <f>VLOOKUP($A30,'Return Data'!$B$7:$R$2292,16,0)</f>
        <v>14.621</v>
      </c>
      <c r="S30" s="67">
        <f t="shared" si="6"/>
        <v>25</v>
      </c>
    </row>
    <row r="31" spans="1:19" x14ac:dyDescent="0.3">
      <c r="A31" s="63" t="s">
        <v>1733</v>
      </c>
      <c r="B31" s="64">
        <f>VLOOKUP($A31,'Return Data'!$B$7:$R$2292,3,0)</f>
        <v>44609</v>
      </c>
      <c r="C31" s="65">
        <f>VLOOKUP($A31,'Return Data'!$B$7:$R$2292,4,0)</f>
        <v>51.889299999999999</v>
      </c>
      <c r="D31" s="65">
        <f>VLOOKUP($A31,'Return Data'!$B$7:$R$2292,10,0)</f>
        <v>-5.7736999999999998</v>
      </c>
      <c r="E31" s="66">
        <f t="shared" si="0"/>
        <v>24</v>
      </c>
      <c r="F31" s="65">
        <f>VLOOKUP($A31,'Return Data'!$B$7:$R$2292,11,0)</f>
        <v>6.0739999999999998</v>
      </c>
      <c r="G31" s="66">
        <f t="shared" si="1"/>
        <v>10</v>
      </c>
      <c r="H31" s="65">
        <f>VLOOKUP($A31,'Return Data'!$B$7:$R$2292,12,0)</f>
        <v>21.475899999999999</v>
      </c>
      <c r="I31" s="66">
        <f t="shared" si="2"/>
        <v>7</v>
      </c>
      <c r="J31" s="65">
        <f>VLOOKUP($A31,'Return Data'!$B$7:$R$2292,13,0)</f>
        <v>29.477900000000002</v>
      </c>
      <c r="K31" s="66">
        <f t="shared" si="3"/>
        <v>4</v>
      </c>
      <c r="L31" s="65">
        <f>VLOOKUP($A31,'Return Data'!$B$7:$R$2292,17,0)</f>
        <v>33.3108</v>
      </c>
      <c r="M31" s="66">
        <f t="shared" si="4"/>
        <v>3</v>
      </c>
      <c r="N31" s="65">
        <f>VLOOKUP($A31,'Return Data'!$B$7:$R$2292,14,0)</f>
        <v>27.978100000000001</v>
      </c>
      <c r="O31" s="66">
        <f t="shared" si="8"/>
        <v>4</v>
      </c>
      <c r="P31" s="65">
        <f>VLOOKUP($A31,'Return Data'!$B$7:$R$2292,15,0)</f>
        <v>21.707699999999999</v>
      </c>
      <c r="Q31" s="66">
        <f>RANK(P31,P$8:P$40,0)</f>
        <v>2</v>
      </c>
      <c r="R31" s="65">
        <f>VLOOKUP($A31,'Return Data'!$B$7:$R$2292,16,0)</f>
        <v>20.753599999999999</v>
      </c>
      <c r="S31" s="67">
        <f t="shared" si="6"/>
        <v>2</v>
      </c>
    </row>
    <row r="32" spans="1:19" x14ac:dyDescent="0.3">
      <c r="A32" s="63" t="s">
        <v>1762</v>
      </c>
      <c r="B32" s="64">
        <f>VLOOKUP($A32,'Return Data'!$B$7:$R$2292,3,0)</f>
        <v>44609</v>
      </c>
      <c r="C32" s="65">
        <f>VLOOKUP($A32,'Return Data'!$B$7:$R$2292,4,0)</f>
        <v>28.68</v>
      </c>
      <c r="D32" s="65">
        <f>VLOOKUP($A32,'Return Data'!$B$7:$R$2292,10,0)</f>
        <v>-6.8529</v>
      </c>
      <c r="E32" s="66">
        <f t="shared" si="0"/>
        <v>26</v>
      </c>
      <c r="F32" s="65">
        <f>VLOOKUP($A32,'Return Data'!$B$7:$R$2292,11,0)</f>
        <v>1.9552</v>
      </c>
      <c r="G32" s="66">
        <f t="shared" si="1"/>
        <v>24</v>
      </c>
      <c r="H32" s="65">
        <f>VLOOKUP($A32,'Return Data'!$B$7:$R$2292,12,0)</f>
        <v>20.2012</v>
      </c>
      <c r="I32" s="66">
        <f t="shared" si="2"/>
        <v>12</v>
      </c>
      <c r="J32" s="65">
        <f>VLOOKUP($A32,'Return Data'!$B$7:$R$2292,13,0)</f>
        <v>27.41</v>
      </c>
      <c r="K32" s="66">
        <f t="shared" si="3"/>
        <v>7</v>
      </c>
      <c r="L32" s="65">
        <f>VLOOKUP($A32,'Return Data'!$B$7:$R$2292,17,0)</f>
        <v>36.542299999999997</v>
      </c>
      <c r="M32" s="66">
        <f t="shared" si="4"/>
        <v>2</v>
      </c>
      <c r="N32" s="65">
        <f>VLOOKUP($A32,'Return Data'!$B$7:$R$2292,14,0)</f>
        <v>31.272099999999998</v>
      </c>
      <c r="O32" s="66">
        <f t="shared" si="8"/>
        <v>2</v>
      </c>
      <c r="P32" s="65">
        <f>VLOOKUP($A32,'Return Data'!$B$7:$R$2292,15,0)</f>
        <v>20.677800000000001</v>
      </c>
      <c r="Q32" s="66">
        <f>RANK(P32,P$8:P$40,0)</f>
        <v>3</v>
      </c>
      <c r="R32" s="65">
        <f>VLOOKUP($A32,'Return Data'!$B$7:$R$2292,16,0)</f>
        <v>16.332999999999998</v>
      </c>
      <c r="S32" s="67">
        <f t="shared" si="6"/>
        <v>15</v>
      </c>
    </row>
    <row r="33" spans="1:19" x14ac:dyDescent="0.3">
      <c r="A33" s="63" t="s">
        <v>1251</v>
      </c>
      <c r="B33" s="64">
        <f>VLOOKUP($A33,'Return Data'!$B$7:$R$2292,3,0)</f>
        <v>44609</v>
      </c>
      <c r="C33" s="65">
        <f>VLOOKUP($A33,'Return Data'!$B$7:$R$2292,4,0)</f>
        <v>428.34440000000001</v>
      </c>
      <c r="D33" s="65">
        <f>VLOOKUP($A33,'Return Data'!$B$7:$R$2292,10,0)</f>
        <v>-3.3340999999999998</v>
      </c>
      <c r="E33" s="66">
        <f t="shared" si="0"/>
        <v>4</v>
      </c>
      <c r="F33" s="65">
        <f>VLOOKUP($A33,'Return Data'!$B$7:$R$2292,11,0)</f>
        <v>9.1743000000000006</v>
      </c>
      <c r="G33" s="66">
        <f t="shared" si="1"/>
        <v>3</v>
      </c>
      <c r="H33" s="65">
        <f>VLOOKUP($A33,'Return Data'!$B$7:$R$2292,12,0)</f>
        <v>19.805900000000001</v>
      </c>
      <c r="I33" s="66">
        <f t="shared" si="2"/>
        <v>13</v>
      </c>
      <c r="J33" s="65">
        <f>VLOOKUP($A33,'Return Data'!$B$7:$R$2292,13,0)</f>
        <v>46.094200000000001</v>
      </c>
      <c r="K33" s="66">
        <f t="shared" si="3"/>
        <v>1</v>
      </c>
      <c r="L33" s="65">
        <f>VLOOKUP($A33,'Return Data'!$B$7:$R$2292,17,0)</f>
        <v>50.691000000000003</v>
      </c>
      <c r="M33" s="66">
        <f t="shared" si="4"/>
        <v>1</v>
      </c>
      <c r="N33" s="65">
        <f>VLOOKUP($A33,'Return Data'!$B$7:$R$2292,14,0)</f>
        <v>36.737200000000001</v>
      </c>
      <c r="O33" s="66">
        <f t="shared" si="8"/>
        <v>1</v>
      </c>
      <c r="P33" s="65">
        <f>VLOOKUP($A33,'Return Data'!$B$7:$R$2292,15,0)</f>
        <v>25.113700000000001</v>
      </c>
      <c r="Q33" s="66">
        <f>RANK(P33,P$8:P$40,0)</f>
        <v>1</v>
      </c>
      <c r="R33" s="65">
        <f>VLOOKUP($A33,'Return Data'!$B$7:$R$2292,16,0)</f>
        <v>21.255099999999999</v>
      </c>
      <c r="S33" s="67">
        <f t="shared" si="6"/>
        <v>1</v>
      </c>
    </row>
    <row r="34" spans="1:19" x14ac:dyDescent="0.3">
      <c r="A34" s="63" t="s">
        <v>1764</v>
      </c>
      <c r="B34" s="64">
        <f>VLOOKUP($A34,'Return Data'!$B$7:$R$2292,3,0)</f>
        <v>44609</v>
      </c>
      <c r="C34" s="65">
        <f>VLOOKUP($A34,'Return Data'!$B$7:$R$2292,4,0)</f>
        <v>81.5655</v>
      </c>
      <c r="D34" s="65">
        <f>VLOOKUP($A34,'Return Data'!$B$7:$R$2292,10,0)</f>
        <v>-3.8157000000000001</v>
      </c>
      <c r="E34" s="66">
        <f t="shared" si="0"/>
        <v>7</v>
      </c>
      <c r="F34" s="65">
        <f>VLOOKUP($A34,'Return Data'!$B$7:$R$2292,11,0)</f>
        <v>4.2732000000000001</v>
      </c>
      <c r="G34" s="66">
        <f t="shared" si="1"/>
        <v>17</v>
      </c>
      <c r="H34" s="65">
        <f>VLOOKUP($A34,'Return Data'!$B$7:$R$2292,12,0)</f>
        <v>17.392499999999998</v>
      </c>
      <c r="I34" s="66">
        <f t="shared" si="2"/>
        <v>21</v>
      </c>
      <c r="J34" s="65">
        <f>VLOOKUP($A34,'Return Data'!$B$7:$R$2292,13,0)</f>
        <v>17.651800000000001</v>
      </c>
      <c r="K34" s="66">
        <f t="shared" si="3"/>
        <v>20</v>
      </c>
      <c r="L34" s="65">
        <f>VLOOKUP($A34,'Return Data'!$B$7:$R$2292,17,0)</f>
        <v>21.356400000000001</v>
      </c>
      <c r="M34" s="66">
        <f t="shared" si="4"/>
        <v>18</v>
      </c>
      <c r="N34" s="65">
        <f>VLOOKUP($A34,'Return Data'!$B$7:$R$2292,14,0)</f>
        <v>20.4282</v>
      </c>
      <c r="O34" s="66">
        <f t="shared" si="8"/>
        <v>17</v>
      </c>
      <c r="P34" s="65">
        <f>VLOOKUP($A34,'Return Data'!$B$7:$R$2292,15,0)</f>
        <v>15.1221</v>
      </c>
      <c r="Q34" s="66">
        <f>RANK(P34,P$8:P$40,0)</f>
        <v>14</v>
      </c>
      <c r="R34" s="65">
        <f>VLOOKUP($A34,'Return Data'!$B$7:$R$2292,16,0)</f>
        <v>17.296500000000002</v>
      </c>
      <c r="S34" s="67">
        <f t="shared" si="6"/>
        <v>8</v>
      </c>
    </row>
    <row r="35" spans="1:19" x14ac:dyDescent="0.3">
      <c r="A35" s="63" t="s">
        <v>1766</v>
      </c>
      <c r="B35" s="64">
        <f>VLOOKUP($A35,'Return Data'!$B$7:$R$2292,3,0)</f>
        <v>44609</v>
      </c>
      <c r="C35" s="65">
        <f>VLOOKUP($A35,'Return Data'!$B$7:$R$2292,4,0)</f>
        <v>15.4407</v>
      </c>
      <c r="D35" s="65">
        <f>VLOOKUP($A35,'Return Data'!$B$7:$R$2292,10,0)</f>
        <v>-4.1372999999999998</v>
      </c>
      <c r="E35" s="66">
        <f t="shared" si="0"/>
        <v>13</v>
      </c>
      <c r="F35" s="65">
        <f>VLOOKUP($A35,'Return Data'!$B$7:$R$2292,11,0)</f>
        <v>5.3491</v>
      </c>
      <c r="G35" s="66">
        <f t="shared" si="1"/>
        <v>12</v>
      </c>
      <c r="H35" s="65">
        <f>VLOOKUP($A35,'Return Data'!$B$7:$R$2292,12,0)</f>
        <v>16.9954</v>
      </c>
      <c r="I35" s="66">
        <f t="shared" si="2"/>
        <v>22</v>
      </c>
      <c r="J35" s="65">
        <f>VLOOKUP($A35,'Return Data'!$B$7:$R$2292,13,0)</f>
        <v>14.2926</v>
      </c>
      <c r="K35" s="66">
        <f t="shared" si="3"/>
        <v>27</v>
      </c>
      <c r="L35" s="65">
        <f>VLOOKUP($A35,'Return Data'!$B$7:$R$2292,17,0)</f>
        <v>17.752199999999998</v>
      </c>
      <c r="M35" s="66">
        <f t="shared" si="4"/>
        <v>27</v>
      </c>
      <c r="N35" s="65">
        <f>VLOOKUP($A35,'Return Data'!$B$7:$R$2292,14,0)</f>
        <v>16.056000000000001</v>
      </c>
      <c r="O35" s="66">
        <f t="shared" si="8"/>
        <v>28</v>
      </c>
      <c r="P35" s="65"/>
      <c r="Q35" s="66"/>
      <c r="R35" s="65">
        <f>VLOOKUP($A35,'Return Data'!$B$7:$R$2292,16,0)</f>
        <v>13.6645</v>
      </c>
      <c r="S35" s="67">
        <f t="shared" si="6"/>
        <v>29</v>
      </c>
    </row>
    <row r="36" spans="1:19" x14ac:dyDescent="0.3">
      <c r="A36" s="63" t="s">
        <v>1252</v>
      </c>
      <c r="B36" s="64">
        <f>VLOOKUP($A36,'Return Data'!$B$7:$R$2292,3,0)</f>
        <v>0</v>
      </c>
      <c r="C36" s="65">
        <f>VLOOKUP($A36,'Return Data'!$B$7:$R$2292,4,0)</f>
        <v>0</v>
      </c>
      <c r="D36" s="65">
        <f>VLOOKUP($A36,'Return Data'!$B$7:$R$2292,10,0)</f>
        <v>0</v>
      </c>
      <c r="E36" s="66">
        <f t="shared" si="0"/>
        <v>1</v>
      </c>
      <c r="F36" s="65">
        <f>VLOOKUP($A36,'Return Data'!$B$7:$R$2292,11,0)</f>
        <v>0</v>
      </c>
      <c r="G36" s="66">
        <f t="shared" si="1"/>
        <v>29</v>
      </c>
      <c r="H36" s="65">
        <f>VLOOKUP($A36,'Return Data'!$B$7:$R$2292,12,0)</f>
        <v>0</v>
      </c>
      <c r="I36" s="66">
        <f t="shared" si="2"/>
        <v>32</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1744</v>
      </c>
      <c r="B37" s="64">
        <f>VLOOKUP($A37,'Return Data'!$B$7:$R$2292,3,0)</f>
        <v>44609</v>
      </c>
      <c r="C37" s="65">
        <f>VLOOKUP($A37,'Return Data'!$B$7:$R$2292,4,0)</f>
        <v>16.363299999999999</v>
      </c>
      <c r="D37" s="65">
        <f>VLOOKUP($A37,'Return Data'!$B$7:$R$2292,10,0)</f>
        <v>-7.4463999999999997</v>
      </c>
      <c r="E37" s="66">
        <f t="shared" si="0"/>
        <v>28</v>
      </c>
      <c r="F37" s="65">
        <f>VLOOKUP($A37,'Return Data'!$B$7:$R$2292,11,0)</f>
        <v>1.7870999999999999</v>
      </c>
      <c r="G37" s="66">
        <f t="shared" si="1"/>
        <v>25</v>
      </c>
      <c r="H37" s="65">
        <f>VLOOKUP($A37,'Return Data'!$B$7:$R$2292,12,0)</f>
        <v>15.1866</v>
      </c>
      <c r="I37" s="66">
        <f t="shared" si="2"/>
        <v>25</v>
      </c>
      <c r="J37" s="65">
        <f>VLOOKUP($A37,'Return Data'!$B$7:$R$2292,13,0)</f>
        <v>14.6813</v>
      </c>
      <c r="K37" s="66">
        <f t="shared" si="3"/>
        <v>26</v>
      </c>
      <c r="L37" s="65">
        <f>VLOOKUP($A37,'Return Data'!$B$7:$R$2292,17,0)</f>
        <v>18.341799999999999</v>
      </c>
      <c r="M37" s="66">
        <f t="shared" si="4"/>
        <v>25</v>
      </c>
      <c r="N37" s="65">
        <f>VLOOKUP($A37,'Return Data'!$B$7:$R$2292,14,0)</f>
        <v>18.722100000000001</v>
      </c>
      <c r="O37" s="66">
        <f>RANK(N37,N$8:N$40,0)</f>
        <v>23</v>
      </c>
      <c r="P37" s="65"/>
      <c r="Q37" s="66"/>
      <c r="R37" s="65">
        <f>VLOOKUP($A37,'Return Data'!$B$7:$R$2292,16,0)</f>
        <v>15.333299999999999</v>
      </c>
      <c r="S37" s="67">
        <f t="shared" si="6"/>
        <v>21</v>
      </c>
    </row>
    <row r="38" spans="1:19" x14ac:dyDescent="0.3">
      <c r="A38" s="63" t="s">
        <v>1768</v>
      </c>
      <c r="B38" s="64">
        <f>VLOOKUP($A38,'Return Data'!$B$7:$R$2292,3,0)</f>
        <v>44609</v>
      </c>
      <c r="C38" s="65">
        <f>VLOOKUP($A38,'Return Data'!$B$7:$R$2292,4,0)</f>
        <v>151.97999999999999</v>
      </c>
      <c r="D38" s="65">
        <f>VLOOKUP($A38,'Return Data'!$B$7:$R$2292,10,0)</f>
        <v>-4.7088000000000001</v>
      </c>
      <c r="E38" s="66">
        <f t="shared" si="0"/>
        <v>18</v>
      </c>
      <c r="F38" s="65">
        <f>VLOOKUP($A38,'Return Data'!$B$7:$R$2292,11,0)</f>
        <v>3.2964000000000002</v>
      </c>
      <c r="G38" s="66">
        <f t="shared" si="1"/>
        <v>20</v>
      </c>
      <c r="H38" s="65">
        <f>VLOOKUP($A38,'Return Data'!$B$7:$R$2292,12,0)</f>
        <v>12.8956</v>
      </c>
      <c r="I38" s="66">
        <f t="shared" si="2"/>
        <v>30</v>
      </c>
      <c r="J38" s="65">
        <f>VLOOKUP($A38,'Return Data'!$B$7:$R$2292,13,0)</f>
        <v>13.579000000000001</v>
      </c>
      <c r="K38" s="66">
        <f t="shared" si="3"/>
        <v>29</v>
      </c>
      <c r="L38" s="65">
        <f>VLOOKUP($A38,'Return Data'!$B$7:$R$2292,17,0)</f>
        <v>14.5008</v>
      </c>
      <c r="M38" s="66">
        <f t="shared" si="4"/>
        <v>29</v>
      </c>
      <c r="N38" s="65">
        <f>VLOOKUP($A38,'Return Data'!$B$7:$R$2292,14,0)</f>
        <v>11.8576</v>
      </c>
      <c r="O38" s="66">
        <f>RANK(N38,N$8:N$40,0)</f>
        <v>31</v>
      </c>
      <c r="P38" s="65">
        <f>VLOOKUP($A38,'Return Data'!$B$7:$R$2292,15,0)</f>
        <v>8.6488999999999994</v>
      </c>
      <c r="Q38" s="66">
        <f>RANK(P38,P$8:P$40,0)</f>
        <v>26</v>
      </c>
      <c r="R38" s="65">
        <f>VLOOKUP($A38,'Return Data'!$B$7:$R$2292,16,0)</f>
        <v>9.9274000000000004</v>
      </c>
      <c r="S38" s="67">
        <f t="shared" si="6"/>
        <v>32</v>
      </c>
    </row>
    <row r="39" spans="1:19" x14ac:dyDescent="0.3">
      <c r="A39" s="63" t="s">
        <v>1754</v>
      </c>
      <c r="B39" s="64">
        <f>VLOOKUP($A39,'Return Data'!$B$7:$R$2292,3,0)</f>
        <v>44609</v>
      </c>
      <c r="C39" s="65">
        <f>VLOOKUP($A39,'Return Data'!$B$7:$R$2292,4,0)</f>
        <v>35.1</v>
      </c>
      <c r="D39" s="65">
        <f>VLOOKUP($A39,'Return Data'!$B$7:$R$2292,10,0)</f>
        <v>-6.375</v>
      </c>
      <c r="E39" s="66">
        <f t="shared" si="0"/>
        <v>25</v>
      </c>
      <c r="F39" s="65">
        <f>VLOOKUP($A39,'Return Data'!$B$7:$R$2292,11,0)</f>
        <v>3.3264999999999998</v>
      </c>
      <c r="G39" s="66">
        <f t="shared" si="1"/>
        <v>19</v>
      </c>
      <c r="H39" s="65">
        <f>VLOOKUP($A39,'Return Data'!$B$7:$R$2292,12,0)</f>
        <v>21.285399999999999</v>
      </c>
      <c r="I39" s="66">
        <f t="shared" si="2"/>
        <v>9</v>
      </c>
      <c r="J39" s="65">
        <f>VLOOKUP($A39,'Return Data'!$B$7:$R$2292,13,0)</f>
        <v>20.8262</v>
      </c>
      <c r="K39" s="66">
        <f t="shared" si="3"/>
        <v>11</v>
      </c>
      <c r="L39" s="65">
        <f>VLOOKUP($A39,'Return Data'!$B$7:$R$2292,17,0)</f>
        <v>25.363800000000001</v>
      </c>
      <c r="M39" s="66">
        <f t="shared" si="4"/>
        <v>7</v>
      </c>
      <c r="N39" s="65">
        <f>VLOOKUP($A39,'Return Data'!$B$7:$R$2292,14,0)</f>
        <v>23.130800000000001</v>
      </c>
      <c r="O39" s="66">
        <f>RANK(N39,N$8:N$40,0)</f>
        <v>9</v>
      </c>
      <c r="P39" s="65">
        <f>VLOOKUP($A39,'Return Data'!$B$7:$R$2292,15,0)</f>
        <v>16.062200000000001</v>
      </c>
      <c r="Q39" s="66">
        <f>RANK(P39,P$8:P$40,0)</f>
        <v>9</v>
      </c>
      <c r="R39" s="65">
        <f>VLOOKUP($A39,'Return Data'!$B$7:$R$2292,16,0)</f>
        <v>13.6699</v>
      </c>
      <c r="S39" s="67">
        <f t="shared" si="6"/>
        <v>28</v>
      </c>
    </row>
    <row r="40" spans="1:19" x14ac:dyDescent="0.3">
      <c r="A40" s="63" t="s">
        <v>1826</v>
      </c>
      <c r="B40" s="64">
        <f>VLOOKUP($A40,'Return Data'!$B$7:$R$2292,3,0)</f>
        <v>44609</v>
      </c>
      <c r="C40" s="65">
        <f>VLOOKUP($A40,'Return Data'!$B$7:$R$2292,4,0)</f>
        <v>256.88630000000001</v>
      </c>
      <c r="D40" s="65">
        <f>VLOOKUP($A40,'Return Data'!$B$7:$R$2292,10,0)</f>
        <v>-11.5631</v>
      </c>
      <c r="E40" s="66">
        <f t="shared" si="0"/>
        <v>33</v>
      </c>
      <c r="F40" s="65">
        <f>VLOOKUP($A40,'Return Data'!$B$7:$R$2292,11,0)</f>
        <v>-0.29320000000000002</v>
      </c>
      <c r="G40" s="66">
        <f t="shared" si="1"/>
        <v>30</v>
      </c>
      <c r="H40" s="65">
        <f>VLOOKUP($A40,'Return Data'!$B$7:$R$2292,12,0)</f>
        <v>15.7615</v>
      </c>
      <c r="I40" s="66">
        <f t="shared" si="2"/>
        <v>23</v>
      </c>
      <c r="J40" s="65">
        <f>VLOOKUP($A40,'Return Data'!$B$7:$R$2292,13,0)</f>
        <v>15.5343</v>
      </c>
      <c r="K40" s="66">
        <f t="shared" si="3"/>
        <v>23</v>
      </c>
      <c r="L40" s="65">
        <f>VLOOKUP($A40,'Return Data'!$B$7:$R$2292,17,0)</f>
        <v>24.894400000000001</v>
      </c>
      <c r="M40" s="66">
        <f t="shared" si="4"/>
        <v>8</v>
      </c>
      <c r="N40" s="65">
        <f>VLOOKUP($A40,'Return Data'!$B$7:$R$2292,14,0)</f>
        <v>23.420100000000001</v>
      </c>
      <c r="O40" s="66">
        <f>RANK(N40,N$8:N$40,0)</f>
        <v>7</v>
      </c>
      <c r="P40" s="65">
        <f>VLOOKUP($A40,'Return Data'!$B$7:$R$2292,15,0)</f>
        <v>18.2087</v>
      </c>
      <c r="Q40" s="66">
        <f>RANK(P40,P$8:P$40,0)</f>
        <v>5</v>
      </c>
      <c r="R40" s="65">
        <f>VLOOKUP($A40,'Return Data'!$B$7:$R$2292,16,0)</f>
        <v>16.564699999999998</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-5.2033575757575772</v>
      </c>
      <c r="E42" s="74"/>
      <c r="F42" s="75">
        <f>AVERAGE(F8:F40)</f>
        <v>3.9919787878787876</v>
      </c>
      <c r="G42" s="74"/>
      <c r="H42" s="75">
        <f>AVERAGE(H8:H40)</f>
        <v>17.571272727272728</v>
      </c>
      <c r="I42" s="74"/>
      <c r="J42" s="75">
        <f>AVERAGE(J8:J40)</f>
        <v>19.535581818181814</v>
      </c>
      <c r="K42" s="74"/>
      <c r="L42" s="75">
        <f>AVERAGE(L8:L40)</f>
        <v>22.092275757575756</v>
      </c>
      <c r="M42" s="74"/>
      <c r="N42" s="75">
        <f>AVERAGE(N8:N40)</f>
        <v>21.201212903225805</v>
      </c>
      <c r="O42" s="74"/>
      <c r="P42" s="75">
        <f>AVERAGE(P8:P40)</f>
        <v>15.467861538461536</v>
      </c>
      <c r="Q42" s="74"/>
      <c r="R42" s="75">
        <f>AVERAGE(R8:R40)</f>
        <v>15.433981818181813</v>
      </c>
      <c r="S42" s="76"/>
    </row>
    <row r="43" spans="1:19" x14ac:dyDescent="0.3">
      <c r="A43" s="73" t="s">
        <v>28</v>
      </c>
      <c r="B43" s="74"/>
      <c r="C43" s="74"/>
      <c r="D43" s="75">
        <f>MIN(D8:D40)</f>
        <v>-11.5631</v>
      </c>
      <c r="E43" s="74"/>
      <c r="F43" s="75">
        <f>MIN(F8:F40)</f>
        <v>-5.8183999999999996</v>
      </c>
      <c r="G43" s="74"/>
      <c r="H43" s="75">
        <f>MIN(H8:H40)</f>
        <v>-0.50339999999999996</v>
      </c>
      <c r="I43" s="74"/>
      <c r="J43" s="75">
        <f>MIN(J8:J40)</f>
        <v>0</v>
      </c>
      <c r="K43" s="74"/>
      <c r="L43" s="75">
        <f>MIN(L8:L40)</f>
        <v>0</v>
      </c>
      <c r="M43" s="74"/>
      <c r="N43" s="75">
        <f>MIN(N8:N40)</f>
        <v>11.8576</v>
      </c>
      <c r="O43" s="74"/>
      <c r="P43" s="75">
        <f>MIN(P8:P40)</f>
        <v>8.6488999999999994</v>
      </c>
      <c r="Q43" s="74"/>
      <c r="R43" s="75">
        <f>MIN(R8:R40)</f>
        <v>0</v>
      </c>
      <c r="S43" s="76"/>
    </row>
    <row r="44" spans="1:19" ht="15" thickBot="1" x14ac:dyDescent="0.35">
      <c r="A44" s="77" t="s">
        <v>29</v>
      </c>
      <c r="B44" s="78"/>
      <c r="C44" s="78"/>
      <c r="D44" s="79">
        <f>MAX(D8:D40)</f>
        <v>0</v>
      </c>
      <c r="E44" s="78"/>
      <c r="F44" s="79">
        <f>MAX(F8:F40)</f>
        <v>10.881399999999999</v>
      </c>
      <c r="G44" s="78"/>
      <c r="H44" s="79">
        <f>MAX(H8:H40)</f>
        <v>26.7242</v>
      </c>
      <c r="I44" s="78"/>
      <c r="J44" s="79">
        <f>MAX(J8:J40)</f>
        <v>46.094200000000001</v>
      </c>
      <c r="K44" s="78"/>
      <c r="L44" s="79">
        <f>MAX(L8:L40)</f>
        <v>50.691000000000003</v>
      </c>
      <c r="M44" s="78"/>
      <c r="N44" s="79">
        <f>MAX(N8:N40)</f>
        <v>36.737200000000001</v>
      </c>
      <c r="O44" s="78"/>
      <c r="P44" s="79">
        <f>MAX(P8:P40)</f>
        <v>25.113700000000001</v>
      </c>
      <c r="Q44" s="78"/>
      <c r="R44" s="79">
        <f>MAX(R8:R40)</f>
        <v>21.255099999999999</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1756</v>
      </c>
      <c r="B8" s="64">
        <f>VLOOKUP($A8,'Return Data'!$B$7:$R$2292,3,0)</f>
        <v>44609</v>
      </c>
      <c r="C8" s="65">
        <f>VLOOKUP($A8,'Return Data'!$B$7:$R$2292,4,0)</f>
        <v>1115.8499999999999</v>
      </c>
      <c r="D8" s="65">
        <f>VLOOKUP($A8,'Return Data'!$B$7:$R$2292,10,0)</f>
        <v>-5.6219999999999999</v>
      </c>
      <c r="E8" s="66">
        <f t="shared" ref="E8:E40" si="0">RANK(D8,D$8:D$40,0)</f>
        <v>19</v>
      </c>
      <c r="F8" s="65">
        <f>VLOOKUP($A8,'Return Data'!$B$7:$R$2292,11,0)</f>
        <v>1.0348999999999999</v>
      </c>
      <c r="G8" s="66">
        <f t="shared" ref="G8:G40" si="1">RANK(F8,F$8:F$40,0)</f>
        <v>25</v>
      </c>
      <c r="H8" s="65">
        <f>VLOOKUP($A8,'Return Data'!$B$7:$R$2292,12,0)</f>
        <v>13.7705</v>
      </c>
      <c r="I8" s="66">
        <f t="shared" ref="I8:I40" si="2">RANK(H8,H$8:H$40,0)</f>
        <v>26</v>
      </c>
      <c r="J8" s="65">
        <f>VLOOKUP($A8,'Return Data'!$B$7:$R$2292,13,0)</f>
        <v>16.170200000000001</v>
      </c>
      <c r="K8" s="66">
        <f t="shared" ref="K8:K40" si="3">RANK(J8,J$8:J$40,0)</f>
        <v>21</v>
      </c>
      <c r="L8" s="65">
        <f>VLOOKUP($A8,'Return Data'!$B$7:$R$2292,17,0)</f>
        <v>19.1004</v>
      </c>
      <c r="M8" s="66">
        <f t="shared" ref="M8:M40" si="4">RANK(L8,L$8:L$40,0)</f>
        <v>20</v>
      </c>
      <c r="N8" s="65">
        <f>VLOOKUP($A8,'Return Data'!$B$7:$R$2292,14,0)</f>
        <v>18.914999999999999</v>
      </c>
      <c r="O8" s="66">
        <f t="shared" ref="O8:O21" si="5">RANK(N8,N$8:N$40,0)</f>
        <v>17</v>
      </c>
      <c r="P8" s="65">
        <f>VLOOKUP($A8,'Return Data'!$B$7:$R$2292,15,0)</f>
        <v>12.946899999999999</v>
      </c>
      <c r="Q8" s="66">
        <f>RANK(P8,P$8:P$40,0)</f>
        <v>19</v>
      </c>
      <c r="R8" s="65">
        <f>VLOOKUP($A8,'Return Data'!$B$7:$R$2292,16,0)</f>
        <v>22.224299999999999</v>
      </c>
      <c r="S8" s="67">
        <f t="shared" ref="S8:S40" si="6">RANK(R8,R$8:R$40,0)</f>
        <v>1</v>
      </c>
    </row>
    <row r="9" spans="1:20" x14ac:dyDescent="0.3">
      <c r="A9" s="63" t="s">
        <v>1759</v>
      </c>
      <c r="B9" s="64">
        <f>VLOOKUP($A9,'Return Data'!$B$7:$R$2292,3,0)</f>
        <v>44609</v>
      </c>
      <c r="C9" s="65">
        <f>VLOOKUP($A9,'Return Data'!$B$7:$R$2292,4,0)</f>
        <v>18.43</v>
      </c>
      <c r="D9" s="65">
        <f>VLOOKUP($A9,'Return Data'!$B$7:$R$2292,10,0)</f>
        <v>-8.3995999999999995</v>
      </c>
      <c r="E9" s="66">
        <f t="shared" si="0"/>
        <v>31</v>
      </c>
      <c r="F9" s="65">
        <f>VLOOKUP($A9,'Return Data'!$B$7:$R$2292,11,0)</f>
        <v>1.6547000000000001</v>
      </c>
      <c r="G9" s="66">
        <f t="shared" si="1"/>
        <v>23</v>
      </c>
      <c r="H9" s="65">
        <f>VLOOKUP($A9,'Return Data'!$B$7:$R$2292,12,0)</f>
        <v>17.1647</v>
      </c>
      <c r="I9" s="66">
        <f t="shared" si="2"/>
        <v>19</v>
      </c>
      <c r="J9" s="65">
        <f>VLOOKUP($A9,'Return Data'!$B$7:$R$2292,13,0)</f>
        <v>13.9061</v>
      </c>
      <c r="K9" s="66">
        <f t="shared" si="3"/>
        <v>25</v>
      </c>
      <c r="L9" s="65">
        <f>VLOOKUP($A9,'Return Data'!$B$7:$R$2292,17,0)</f>
        <v>18.000599999999999</v>
      </c>
      <c r="M9" s="66">
        <f t="shared" si="4"/>
        <v>22</v>
      </c>
      <c r="N9" s="65">
        <f>VLOOKUP($A9,'Return Data'!$B$7:$R$2292,14,0)</f>
        <v>19.552199999999999</v>
      </c>
      <c r="O9" s="66">
        <f t="shared" si="5"/>
        <v>15</v>
      </c>
      <c r="P9" s="65"/>
      <c r="Q9" s="66"/>
      <c r="R9" s="65">
        <f>VLOOKUP($A9,'Return Data'!$B$7:$R$2292,16,0)</f>
        <v>15.453200000000001</v>
      </c>
      <c r="S9" s="67">
        <f t="shared" si="6"/>
        <v>16</v>
      </c>
    </row>
    <row r="10" spans="1:20" x14ac:dyDescent="0.3">
      <c r="A10" s="63" t="s">
        <v>1235</v>
      </c>
      <c r="B10" s="64">
        <f>VLOOKUP($A10,'Return Data'!$B$7:$R$2292,3,0)</f>
        <v>44609</v>
      </c>
      <c r="C10" s="65">
        <f>VLOOKUP($A10,'Return Data'!$B$7:$R$2292,4,0)</f>
        <v>168.99</v>
      </c>
      <c r="D10" s="65">
        <f>VLOOKUP($A10,'Return Data'!$B$7:$R$2292,10,0)</f>
        <v>-5.6554000000000002</v>
      </c>
      <c r="E10" s="66">
        <f t="shared" si="0"/>
        <v>20</v>
      </c>
      <c r="F10" s="65">
        <f>VLOOKUP($A10,'Return Data'!$B$7:$R$2292,11,0)</f>
        <v>7.7398999999999996</v>
      </c>
      <c r="G10" s="66">
        <f t="shared" si="1"/>
        <v>5</v>
      </c>
      <c r="H10" s="65">
        <f>VLOOKUP($A10,'Return Data'!$B$7:$R$2292,12,0)</f>
        <v>25.270600000000002</v>
      </c>
      <c r="I10" s="66">
        <f t="shared" si="2"/>
        <v>2</v>
      </c>
      <c r="J10" s="65">
        <f>VLOOKUP($A10,'Return Data'!$B$7:$R$2292,13,0)</f>
        <v>28.216999999999999</v>
      </c>
      <c r="K10" s="66">
        <f t="shared" si="3"/>
        <v>4</v>
      </c>
      <c r="L10" s="65">
        <f>VLOOKUP($A10,'Return Data'!$B$7:$R$2292,17,0)</f>
        <v>27.607199999999999</v>
      </c>
      <c r="M10" s="66">
        <f t="shared" si="4"/>
        <v>5</v>
      </c>
      <c r="N10" s="65">
        <f>VLOOKUP($A10,'Return Data'!$B$7:$R$2292,14,0)</f>
        <v>23.257300000000001</v>
      </c>
      <c r="O10" s="66">
        <f t="shared" si="5"/>
        <v>5</v>
      </c>
      <c r="P10" s="65">
        <f>VLOOKUP($A10,'Return Data'!$B$7:$R$2292,15,0)</f>
        <v>14.789199999999999</v>
      </c>
      <c r="Q10" s="66">
        <f t="shared" ref="Q10:Q21" si="7">RANK(P10,P$8:P$40,0)</f>
        <v>10</v>
      </c>
      <c r="R10" s="65">
        <f>VLOOKUP($A10,'Return Data'!$B$7:$R$2292,16,0)</f>
        <v>16.563600000000001</v>
      </c>
      <c r="S10" s="67">
        <f t="shared" si="6"/>
        <v>10</v>
      </c>
    </row>
    <row r="11" spans="1:20" x14ac:dyDescent="0.3">
      <c r="A11" s="63" t="s">
        <v>1237</v>
      </c>
      <c r="B11" s="64">
        <f>VLOOKUP($A11,'Return Data'!$B$7:$R$2292,3,0)</f>
        <v>44609</v>
      </c>
      <c r="C11" s="65">
        <f>VLOOKUP($A11,'Return Data'!$B$7:$R$2292,4,0)</f>
        <v>75.712999999999994</v>
      </c>
      <c r="D11" s="65">
        <f>VLOOKUP($A11,'Return Data'!$B$7:$R$2292,10,0)</f>
        <v>-4.9942000000000002</v>
      </c>
      <c r="E11" s="66">
        <f t="shared" si="0"/>
        <v>17</v>
      </c>
      <c r="F11" s="65">
        <f>VLOOKUP($A11,'Return Data'!$B$7:$R$2292,11,0)</f>
        <v>4.2619999999999996</v>
      </c>
      <c r="G11" s="66">
        <f t="shared" si="1"/>
        <v>13</v>
      </c>
      <c r="H11" s="65">
        <f>VLOOKUP($A11,'Return Data'!$B$7:$R$2292,12,0)</f>
        <v>20.883600000000001</v>
      </c>
      <c r="I11" s="66">
        <f t="shared" si="2"/>
        <v>6</v>
      </c>
      <c r="J11" s="65">
        <f>VLOOKUP($A11,'Return Data'!$B$7:$R$2292,13,0)</f>
        <v>25.683499999999999</v>
      </c>
      <c r="K11" s="66">
        <f t="shared" si="3"/>
        <v>6</v>
      </c>
      <c r="L11" s="65">
        <f>VLOOKUP($A11,'Return Data'!$B$7:$R$2292,17,0)</f>
        <v>21.170999999999999</v>
      </c>
      <c r="M11" s="66">
        <f t="shared" si="4"/>
        <v>15</v>
      </c>
      <c r="N11" s="65">
        <f>VLOOKUP($A11,'Return Data'!$B$7:$R$2292,14,0)</f>
        <v>21.305199999999999</v>
      </c>
      <c r="O11" s="66">
        <f t="shared" si="5"/>
        <v>10</v>
      </c>
      <c r="P11" s="65">
        <f>VLOOKUP($A11,'Return Data'!$B$7:$R$2292,15,0)</f>
        <v>14.1197</v>
      </c>
      <c r="Q11" s="66">
        <f t="shared" si="7"/>
        <v>12</v>
      </c>
      <c r="R11" s="65">
        <f>VLOOKUP($A11,'Return Data'!$B$7:$R$2292,16,0)</f>
        <v>13.1076</v>
      </c>
      <c r="S11" s="67">
        <f t="shared" si="6"/>
        <v>24</v>
      </c>
    </row>
    <row r="12" spans="1:20" x14ac:dyDescent="0.3">
      <c r="A12" s="63" t="s">
        <v>1779</v>
      </c>
      <c r="B12" s="64">
        <f>VLOOKUP($A12,'Return Data'!$B$7:$R$2292,3,0)</f>
        <v>44609</v>
      </c>
      <c r="C12" s="65">
        <f>VLOOKUP($A12,'Return Data'!$B$7:$R$2292,4,0)</f>
        <v>224.08</v>
      </c>
      <c r="D12" s="65">
        <f>VLOOKUP($A12,'Return Data'!$B$7:$R$2292,10,0)</f>
        <v>-4.2474999999999996</v>
      </c>
      <c r="E12" s="66">
        <f t="shared" si="0"/>
        <v>12</v>
      </c>
      <c r="F12" s="65">
        <f>VLOOKUP($A12,'Return Data'!$B$7:$R$2292,11,0)</f>
        <v>3.9910999999999999</v>
      </c>
      <c r="G12" s="66">
        <f t="shared" si="1"/>
        <v>14</v>
      </c>
      <c r="H12" s="65">
        <f>VLOOKUP($A12,'Return Data'!$B$7:$R$2292,12,0)</f>
        <v>19.420200000000001</v>
      </c>
      <c r="I12" s="66">
        <f t="shared" si="2"/>
        <v>11</v>
      </c>
      <c r="J12" s="65">
        <f>VLOOKUP($A12,'Return Data'!$B$7:$R$2292,13,0)</f>
        <v>18.554600000000001</v>
      </c>
      <c r="K12" s="66">
        <f t="shared" si="3"/>
        <v>14</v>
      </c>
      <c r="L12" s="65">
        <f>VLOOKUP($A12,'Return Data'!$B$7:$R$2292,17,0)</f>
        <v>22.529299999999999</v>
      </c>
      <c r="M12" s="66">
        <f t="shared" si="4"/>
        <v>11</v>
      </c>
      <c r="N12" s="65">
        <f>VLOOKUP($A12,'Return Data'!$B$7:$R$2292,14,0)</f>
        <v>21.6143</v>
      </c>
      <c r="O12" s="66">
        <f t="shared" si="5"/>
        <v>9</v>
      </c>
      <c r="P12" s="65">
        <f>VLOOKUP($A12,'Return Data'!$B$7:$R$2292,15,0)</f>
        <v>17.52</v>
      </c>
      <c r="Q12" s="66">
        <f t="shared" si="7"/>
        <v>4</v>
      </c>
      <c r="R12" s="65">
        <f>VLOOKUP($A12,'Return Data'!$B$7:$R$2292,16,0)</f>
        <v>18.372199999999999</v>
      </c>
      <c r="S12" s="67">
        <f t="shared" si="6"/>
        <v>5</v>
      </c>
    </row>
    <row r="13" spans="1:20" x14ac:dyDescent="0.3">
      <c r="A13" s="102" t="s">
        <v>1825</v>
      </c>
      <c r="B13" s="64">
        <f>VLOOKUP($A13,'Return Data'!$B$7:$R$2292,3,0)</f>
        <v>44609</v>
      </c>
      <c r="C13" s="65">
        <f>VLOOKUP($A13,'Return Data'!$B$7:$R$2292,4,0)</f>
        <v>63.984999999999999</v>
      </c>
      <c r="D13" s="65">
        <f>VLOOKUP($A13,'Return Data'!$B$7:$R$2292,10,0)</f>
        <v>-7.6295999999999999</v>
      </c>
      <c r="E13" s="66">
        <f t="shared" si="0"/>
        <v>27</v>
      </c>
      <c r="F13" s="65">
        <f>VLOOKUP($A13,'Return Data'!$B$7:$R$2292,11,0)</f>
        <v>-1.2638</v>
      </c>
      <c r="G13" s="66">
        <f t="shared" si="1"/>
        <v>31</v>
      </c>
      <c r="H13" s="65">
        <f>VLOOKUP($A13,'Return Data'!$B$7:$R$2292,12,0)</f>
        <v>12.8523</v>
      </c>
      <c r="I13" s="66">
        <f t="shared" si="2"/>
        <v>29</v>
      </c>
      <c r="J13" s="65">
        <f>VLOOKUP($A13,'Return Data'!$B$7:$R$2292,13,0)</f>
        <v>14.4633</v>
      </c>
      <c r="K13" s="66">
        <f t="shared" si="3"/>
        <v>23</v>
      </c>
      <c r="L13" s="65">
        <f>VLOOKUP($A13,'Return Data'!$B$7:$R$2292,17,0)</f>
        <v>18.495899999999999</v>
      </c>
      <c r="M13" s="66">
        <f t="shared" si="4"/>
        <v>21</v>
      </c>
      <c r="N13" s="65">
        <f>VLOOKUP($A13,'Return Data'!$B$7:$R$2292,14,0)</f>
        <v>22.2622</v>
      </c>
      <c r="O13" s="66">
        <f t="shared" si="5"/>
        <v>7</v>
      </c>
      <c r="P13" s="65">
        <f>VLOOKUP($A13,'Return Data'!$B$7:$R$2292,15,0)</f>
        <v>15.372</v>
      </c>
      <c r="Q13" s="66">
        <f t="shared" si="7"/>
        <v>7</v>
      </c>
      <c r="R13" s="65">
        <f>VLOOKUP($A13,'Return Data'!$B$7:$R$2292,16,0)</f>
        <v>13.448700000000001</v>
      </c>
      <c r="S13" s="67">
        <f t="shared" si="6"/>
        <v>21</v>
      </c>
    </row>
    <row r="14" spans="1:20" x14ac:dyDescent="0.3">
      <c r="A14" s="102" t="s">
        <v>1741</v>
      </c>
      <c r="B14" s="64">
        <f>VLOOKUP($A14,'Return Data'!$B$7:$R$2292,3,0)</f>
        <v>44609</v>
      </c>
      <c r="C14" s="65">
        <f>VLOOKUP($A14,'Return Data'!$B$7:$R$2292,4,0)</f>
        <v>22.611000000000001</v>
      </c>
      <c r="D14" s="65">
        <f>VLOOKUP($A14,'Return Data'!$B$7:$R$2292,10,0)</f>
        <v>-4.1825999999999999</v>
      </c>
      <c r="E14" s="66">
        <f t="shared" si="0"/>
        <v>9</v>
      </c>
      <c r="F14" s="65">
        <f>VLOOKUP($A14,'Return Data'!$B$7:$R$2292,11,0)</f>
        <v>3.7772999999999999</v>
      </c>
      <c r="G14" s="66">
        <f t="shared" si="1"/>
        <v>16</v>
      </c>
      <c r="H14" s="65">
        <f>VLOOKUP($A14,'Return Data'!$B$7:$R$2292,12,0)</f>
        <v>18.110099999999999</v>
      </c>
      <c r="I14" s="66">
        <f t="shared" si="2"/>
        <v>16</v>
      </c>
      <c r="J14" s="65">
        <f>VLOOKUP($A14,'Return Data'!$B$7:$R$2292,13,0)</f>
        <v>17.563600000000001</v>
      </c>
      <c r="K14" s="66">
        <f t="shared" si="3"/>
        <v>18</v>
      </c>
      <c r="L14" s="65">
        <f>VLOOKUP($A14,'Return Data'!$B$7:$R$2292,17,0)</f>
        <v>20.877099999999999</v>
      </c>
      <c r="M14" s="66">
        <f t="shared" si="4"/>
        <v>16</v>
      </c>
      <c r="N14" s="65">
        <f>VLOOKUP($A14,'Return Data'!$B$7:$R$2292,14,0)</f>
        <v>18.611499999999999</v>
      </c>
      <c r="O14" s="66">
        <f t="shared" si="5"/>
        <v>18</v>
      </c>
      <c r="P14" s="65">
        <f>VLOOKUP($A14,'Return Data'!$B$7:$R$2292,15,0)</f>
        <v>15.5002</v>
      </c>
      <c r="Q14" s="66">
        <f t="shared" si="7"/>
        <v>6</v>
      </c>
      <c r="R14" s="65">
        <f>VLOOKUP($A14,'Return Data'!$B$7:$R$2292,16,0)</f>
        <v>12.2799</v>
      </c>
      <c r="S14" s="67">
        <f t="shared" si="6"/>
        <v>27</v>
      </c>
    </row>
    <row r="15" spans="1:20" x14ac:dyDescent="0.3">
      <c r="A15" s="63" t="s">
        <v>1746</v>
      </c>
      <c r="B15" s="64">
        <f>VLOOKUP($A15,'Return Data'!$B$7:$R$2292,3,0)</f>
        <v>44609</v>
      </c>
      <c r="C15" s="65">
        <f>VLOOKUP($A15,'Return Data'!$B$7:$R$2292,4,0)</f>
        <v>956.27739999999994</v>
      </c>
      <c r="D15" s="65">
        <f>VLOOKUP($A15,'Return Data'!$B$7:$R$2292,10,0)</f>
        <v>-4.1131000000000002</v>
      </c>
      <c r="E15" s="66">
        <f t="shared" si="0"/>
        <v>7</v>
      </c>
      <c r="F15" s="65">
        <f>VLOOKUP($A15,'Return Data'!$B$7:$R$2292,11,0)</f>
        <v>8.0764999999999993</v>
      </c>
      <c r="G15" s="66">
        <f t="shared" si="1"/>
        <v>4</v>
      </c>
      <c r="H15" s="65">
        <f>VLOOKUP($A15,'Return Data'!$B$7:$R$2292,12,0)</f>
        <v>20.9511</v>
      </c>
      <c r="I15" s="66">
        <f t="shared" si="2"/>
        <v>5</v>
      </c>
      <c r="J15" s="65">
        <f>VLOOKUP($A15,'Return Data'!$B$7:$R$2292,13,0)</f>
        <v>20.4727</v>
      </c>
      <c r="K15" s="66">
        <f t="shared" si="3"/>
        <v>9</v>
      </c>
      <c r="L15" s="65">
        <f>VLOOKUP($A15,'Return Data'!$B$7:$R$2292,17,0)</f>
        <v>26.878699999999998</v>
      </c>
      <c r="M15" s="66">
        <f t="shared" si="4"/>
        <v>6</v>
      </c>
      <c r="N15" s="65">
        <f>VLOOKUP($A15,'Return Data'!$B$7:$R$2292,14,0)</f>
        <v>20.107299999999999</v>
      </c>
      <c r="O15" s="66">
        <f t="shared" si="5"/>
        <v>14</v>
      </c>
      <c r="P15" s="65">
        <f>VLOOKUP($A15,'Return Data'!$B$7:$R$2292,15,0)</f>
        <v>13.7248</v>
      </c>
      <c r="Q15" s="66">
        <f t="shared" si="7"/>
        <v>16</v>
      </c>
      <c r="R15" s="65">
        <f>VLOOKUP($A15,'Return Data'!$B$7:$R$2292,16,0)</f>
        <v>18.105399999999999</v>
      </c>
      <c r="S15" s="67">
        <f t="shared" si="6"/>
        <v>6</v>
      </c>
    </row>
    <row r="16" spans="1:20" x14ac:dyDescent="0.3">
      <c r="A16" s="63" t="s">
        <v>1748</v>
      </c>
      <c r="B16" s="64">
        <f>VLOOKUP($A16,'Return Data'!$B$7:$R$2292,3,0)</f>
        <v>44609</v>
      </c>
      <c r="C16" s="65">
        <f>VLOOKUP($A16,'Return Data'!$B$7:$R$2292,4,0)</f>
        <v>996.04399999999998</v>
      </c>
      <c r="D16" s="65">
        <f>VLOOKUP($A16,'Return Data'!$B$7:$R$2292,10,0)</f>
        <v>-1.2485999999999999</v>
      </c>
      <c r="E16" s="66">
        <f t="shared" si="0"/>
        <v>2</v>
      </c>
      <c r="F16" s="65">
        <f>VLOOKUP($A16,'Return Data'!$B$7:$R$2292,11,0)</f>
        <v>9.8018000000000001</v>
      </c>
      <c r="G16" s="66">
        <f t="shared" si="1"/>
        <v>2</v>
      </c>
      <c r="H16" s="65">
        <f>VLOOKUP($A16,'Return Data'!$B$7:$R$2292,12,0)</f>
        <v>18.5761</v>
      </c>
      <c r="I16" s="66">
        <f t="shared" si="2"/>
        <v>12</v>
      </c>
      <c r="J16" s="65">
        <f>VLOOKUP($A16,'Return Data'!$B$7:$R$2292,13,0)</f>
        <v>20.139900000000001</v>
      </c>
      <c r="K16" s="66">
        <f t="shared" si="3"/>
        <v>10</v>
      </c>
      <c r="L16" s="65">
        <f>VLOOKUP($A16,'Return Data'!$B$7:$R$2292,17,0)</f>
        <v>23.803699999999999</v>
      </c>
      <c r="M16" s="66">
        <f t="shared" si="4"/>
        <v>9</v>
      </c>
      <c r="N16" s="65">
        <f>VLOOKUP($A16,'Return Data'!$B$7:$R$2292,14,0)</f>
        <v>18.266100000000002</v>
      </c>
      <c r="O16" s="66">
        <f t="shared" si="5"/>
        <v>20</v>
      </c>
      <c r="P16" s="65">
        <f>VLOOKUP($A16,'Return Data'!$B$7:$R$2292,15,0)</f>
        <v>13.9373</v>
      </c>
      <c r="Q16" s="66">
        <f t="shared" si="7"/>
        <v>15</v>
      </c>
      <c r="R16" s="65">
        <f>VLOOKUP($A16,'Return Data'!$B$7:$R$2292,16,0)</f>
        <v>18.4696</v>
      </c>
      <c r="S16" s="67">
        <f t="shared" si="6"/>
        <v>4</v>
      </c>
    </row>
    <row r="17" spans="1:19" x14ac:dyDescent="0.3">
      <c r="A17" s="119" t="s">
        <v>1742</v>
      </c>
      <c r="B17" s="64">
        <f>VLOOKUP($A17,'Return Data'!$B$7:$R$2292,3,0)</f>
        <v>44609</v>
      </c>
      <c r="C17" s="65">
        <f>VLOOKUP($A17,'Return Data'!$B$7:$R$2292,4,0)</f>
        <v>131.2182</v>
      </c>
      <c r="D17" s="65">
        <f>VLOOKUP($A17,'Return Data'!$B$7:$R$2292,10,0)</f>
        <v>-2.4413999999999998</v>
      </c>
      <c r="E17" s="66">
        <f t="shared" si="0"/>
        <v>3</v>
      </c>
      <c r="F17" s="65">
        <f>VLOOKUP($A17,'Return Data'!$B$7:$R$2292,11,0)</f>
        <v>5.6745000000000001</v>
      </c>
      <c r="G17" s="66">
        <f t="shared" si="1"/>
        <v>9</v>
      </c>
      <c r="H17" s="65">
        <f>VLOOKUP($A17,'Return Data'!$B$7:$R$2292,12,0)</f>
        <v>20.3949</v>
      </c>
      <c r="I17" s="66">
        <f t="shared" si="2"/>
        <v>9</v>
      </c>
      <c r="J17" s="65">
        <f>VLOOKUP($A17,'Return Data'!$B$7:$R$2292,13,0)</f>
        <v>18.1343</v>
      </c>
      <c r="K17" s="66">
        <f t="shared" si="3"/>
        <v>15</v>
      </c>
      <c r="L17" s="65">
        <f>VLOOKUP($A17,'Return Data'!$B$7:$R$2292,17,0)</f>
        <v>20.630800000000001</v>
      </c>
      <c r="M17" s="66">
        <f t="shared" si="4"/>
        <v>17</v>
      </c>
      <c r="N17" s="65">
        <f>VLOOKUP($A17,'Return Data'!$B$7:$R$2292,14,0)</f>
        <v>18.570799999999998</v>
      </c>
      <c r="O17" s="66">
        <f t="shared" si="5"/>
        <v>19</v>
      </c>
      <c r="P17" s="65">
        <f>VLOOKUP($A17,'Return Data'!$B$7:$R$2292,15,0)</f>
        <v>12.093500000000001</v>
      </c>
      <c r="Q17" s="66">
        <f t="shared" si="7"/>
        <v>21</v>
      </c>
      <c r="R17" s="65">
        <f>VLOOKUP($A17,'Return Data'!$B$7:$R$2292,16,0)</f>
        <v>15.379799999999999</v>
      </c>
      <c r="S17" s="67">
        <f t="shared" si="6"/>
        <v>17</v>
      </c>
    </row>
    <row r="18" spans="1:19" x14ac:dyDescent="0.3">
      <c r="A18" s="120" t="s">
        <v>1239</v>
      </c>
      <c r="B18" s="64">
        <f>VLOOKUP($A18,'Return Data'!$B$7:$R$2292,3,0)</f>
        <v>44609</v>
      </c>
      <c r="C18" s="65">
        <f>VLOOKUP($A18,'Return Data'!$B$7:$R$2292,4,0)</f>
        <v>436.29</v>
      </c>
      <c r="D18" s="65">
        <f>VLOOKUP($A18,'Return Data'!$B$7:$R$2292,10,0)</f>
        <v>-5.7282000000000002</v>
      </c>
      <c r="E18" s="66">
        <f t="shared" si="0"/>
        <v>21</v>
      </c>
      <c r="F18" s="65">
        <f>VLOOKUP($A18,'Return Data'!$B$7:$R$2292,11,0)</f>
        <v>3.1272000000000002</v>
      </c>
      <c r="G18" s="66">
        <f t="shared" si="1"/>
        <v>19</v>
      </c>
      <c r="H18" s="65">
        <f>VLOOKUP($A18,'Return Data'!$B$7:$R$2292,12,0)</f>
        <v>17.358000000000001</v>
      </c>
      <c r="I18" s="66">
        <f t="shared" si="2"/>
        <v>18</v>
      </c>
      <c r="J18" s="65">
        <f>VLOOKUP($A18,'Return Data'!$B$7:$R$2292,13,0)</f>
        <v>17.785699999999999</v>
      </c>
      <c r="K18" s="66">
        <f t="shared" si="3"/>
        <v>17</v>
      </c>
      <c r="L18" s="65">
        <f>VLOOKUP($A18,'Return Data'!$B$7:$R$2292,17,0)</f>
        <v>21.318999999999999</v>
      </c>
      <c r="M18" s="66">
        <f t="shared" si="4"/>
        <v>14</v>
      </c>
      <c r="N18" s="65">
        <f>VLOOKUP($A18,'Return Data'!$B$7:$R$2292,14,0)</f>
        <v>17.841899999999999</v>
      </c>
      <c r="O18" s="66">
        <f t="shared" si="5"/>
        <v>21</v>
      </c>
      <c r="P18" s="65">
        <f>VLOOKUP($A18,'Return Data'!$B$7:$R$2292,15,0)</f>
        <v>12.909700000000001</v>
      </c>
      <c r="Q18" s="66">
        <f t="shared" si="7"/>
        <v>20</v>
      </c>
      <c r="R18" s="65">
        <f>VLOOKUP($A18,'Return Data'!$B$7:$R$2292,16,0)</f>
        <v>14.7746</v>
      </c>
      <c r="S18" s="67">
        <f t="shared" si="6"/>
        <v>18</v>
      </c>
    </row>
    <row r="19" spans="1:19" x14ac:dyDescent="0.3">
      <c r="A19" s="63" t="s">
        <v>1750</v>
      </c>
      <c r="B19" s="64">
        <f>VLOOKUP($A19,'Return Data'!$B$7:$R$2292,3,0)</f>
        <v>44609</v>
      </c>
      <c r="C19" s="65">
        <f>VLOOKUP($A19,'Return Data'!$B$7:$R$2292,4,0)</f>
        <v>34.299999999999997</v>
      </c>
      <c r="D19" s="65">
        <f>VLOOKUP($A19,'Return Data'!$B$7:$R$2292,10,0)</f>
        <v>-4.2167000000000003</v>
      </c>
      <c r="E19" s="66">
        <f t="shared" si="0"/>
        <v>11</v>
      </c>
      <c r="F19" s="65">
        <f>VLOOKUP($A19,'Return Data'!$B$7:$R$2292,11,0)</f>
        <v>7.4225000000000003</v>
      </c>
      <c r="G19" s="66">
        <f t="shared" si="1"/>
        <v>7</v>
      </c>
      <c r="H19" s="65">
        <f>VLOOKUP($A19,'Return Data'!$B$7:$R$2292,12,0)</f>
        <v>23.692799999999998</v>
      </c>
      <c r="I19" s="66">
        <f t="shared" si="2"/>
        <v>3</v>
      </c>
      <c r="J19" s="65">
        <f>VLOOKUP($A19,'Return Data'!$B$7:$R$2292,13,0)</f>
        <v>24.185400000000001</v>
      </c>
      <c r="K19" s="66">
        <f t="shared" si="3"/>
        <v>8</v>
      </c>
      <c r="L19" s="65">
        <f>VLOOKUP($A19,'Return Data'!$B$7:$R$2292,17,0)</f>
        <v>23.187000000000001</v>
      </c>
      <c r="M19" s="66">
        <f t="shared" si="4"/>
        <v>10</v>
      </c>
      <c r="N19" s="65">
        <f>VLOOKUP($A19,'Return Data'!$B$7:$R$2292,14,0)</f>
        <v>20.5685</v>
      </c>
      <c r="O19" s="66">
        <f t="shared" si="5"/>
        <v>12</v>
      </c>
      <c r="P19" s="65">
        <f>VLOOKUP($A19,'Return Data'!$B$7:$R$2292,15,0)</f>
        <v>14.463699999999999</v>
      </c>
      <c r="Q19" s="66">
        <f t="shared" si="7"/>
        <v>11</v>
      </c>
      <c r="R19" s="65">
        <f>VLOOKUP($A19,'Return Data'!$B$7:$R$2292,16,0)</f>
        <v>16.888200000000001</v>
      </c>
      <c r="S19" s="67">
        <f t="shared" si="6"/>
        <v>9</v>
      </c>
    </row>
    <row r="20" spans="1:19" x14ac:dyDescent="0.3">
      <c r="A20" s="63" t="s">
        <v>1774</v>
      </c>
      <c r="B20" s="64">
        <f>VLOOKUP($A20,'Return Data'!$B$7:$R$2292,3,0)</f>
        <v>44609</v>
      </c>
      <c r="C20" s="65">
        <f>VLOOKUP($A20,'Return Data'!$B$7:$R$2292,4,0)</f>
        <v>135.22</v>
      </c>
      <c r="D20" s="65">
        <f>VLOOKUP($A20,'Return Data'!$B$7:$R$2292,10,0)</f>
        <v>-4.2080000000000002</v>
      </c>
      <c r="E20" s="66">
        <f t="shared" si="0"/>
        <v>10</v>
      </c>
      <c r="F20" s="65">
        <f>VLOOKUP($A20,'Return Data'!$B$7:$R$2292,11,0)</f>
        <v>5.4183000000000003</v>
      </c>
      <c r="G20" s="66">
        <f t="shared" si="1"/>
        <v>11</v>
      </c>
      <c r="H20" s="65">
        <f>VLOOKUP($A20,'Return Data'!$B$7:$R$2292,12,0)</f>
        <v>18.3856</v>
      </c>
      <c r="I20" s="66">
        <f t="shared" si="2"/>
        <v>14</v>
      </c>
      <c r="J20" s="65">
        <f>VLOOKUP($A20,'Return Data'!$B$7:$R$2292,13,0)</f>
        <v>19.918399999999998</v>
      </c>
      <c r="K20" s="66">
        <f t="shared" si="3"/>
        <v>11</v>
      </c>
      <c r="L20" s="65">
        <f>VLOOKUP($A20,'Return Data'!$B$7:$R$2292,17,0)</f>
        <v>16.196300000000001</v>
      </c>
      <c r="M20" s="66">
        <f t="shared" si="4"/>
        <v>27</v>
      </c>
      <c r="N20" s="65">
        <f>VLOOKUP($A20,'Return Data'!$B$7:$R$2292,14,0)</f>
        <v>16.6645</v>
      </c>
      <c r="O20" s="66">
        <f t="shared" si="5"/>
        <v>25</v>
      </c>
      <c r="P20" s="65">
        <f>VLOOKUP($A20,'Return Data'!$B$7:$R$2292,15,0)</f>
        <v>11.688700000000001</v>
      </c>
      <c r="Q20" s="66">
        <f t="shared" si="7"/>
        <v>22</v>
      </c>
      <c r="R20" s="65">
        <f>VLOOKUP($A20,'Return Data'!$B$7:$R$2292,16,0)</f>
        <v>17.2103</v>
      </c>
      <c r="S20" s="67">
        <f t="shared" si="6"/>
        <v>7</v>
      </c>
    </row>
    <row r="21" spans="1:19" x14ac:dyDescent="0.3">
      <c r="A21" s="63" t="s">
        <v>1242</v>
      </c>
      <c r="B21" s="64">
        <f>VLOOKUP($A21,'Return Data'!$B$7:$R$2292,3,0)</f>
        <v>44609</v>
      </c>
      <c r="C21" s="65">
        <f>VLOOKUP($A21,'Return Data'!$B$7:$R$2292,4,0)</f>
        <v>76.349999999999994</v>
      </c>
      <c r="D21" s="65">
        <f>VLOOKUP($A21,'Return Data'!$B$7:$R$2292,10,0)</f>
        <v>-7.89</v>
      </c>
      <c r="E21" s="66">
        <f t="shared" si="0"/>
        <v>29</v>
      </c>
      <c r="F21" s="65">
        <f>VLOOKUP($A21,'Return Data'!$B$7:$R$2292,11,0)</f>
        <v>0.44729999999999998</v>
      </c>
      <c r="G21" s="66">
        <f t="shared" si="1"/>
        <v>28</v>
      </c>
      <c r="H21" s="65">
        <f>VLOOKUP($A21,'Return Data'!$B$7:$R$2292,12,0)</f>
        <v>17.7514</v>
      </c>
      <c r="I21" s="66">
        <f t="shared" si="2"/>
        <v>17</v>
      </c>
      <c r="J21" s="65">
        <f>VLOOKUP($A21,'Return Data'!$B$7:$R$2292,13,0)</f>
        <v>18.980799999999999</v>
      </c>
      <c r="K21" s="66">
        <f t="shared" si="3"/>
        <v>13</v>
      </c>
      <c r="L21" s="65">
        <f>VLOOKUP($A21,'Return Data'!$B$7:$R$2292,17,0)</f>
        <v>21.667200000000001</v>
      </c>
      <c r="M21" s="66">
        <f t="shared" si="4"/>
        <v>12</v>
      </c>
      <c r="N21" s="65">
        <f>VLOOKUP($A21,'Return Data'!$B$7:$R$2292,14,0)</f>
        <v>20.490300000000001</v>
      </c>
      <c r="O21" s="66">
        <f t="shared" si="5"/>
        <v>13</v>
      </c>
      <c r="P21" s="65">
        <f>VLOOKUP($A21,'Return Data'!$B$7:$R$2292,15,0)</f>
        <v>13.6128</v>
      </c>
      <c r="Q21" s="66">
        <f t="shared" si="7"/>
        <v>17</v>
      </c>
      <c r="R21" s="65">
        <f>VLOOKUP($A21,'Return Data'!$B$7:$R$2292,16,0)</f>
        <v>15.709199999999999</v>
      </c>
      <c r="S21" s="67">
        <f t="shared" si="6"/>
        <v>15</v>
      </c>
    </row>
    <row r="22" spans="1:19" x14ac:dyDescent="0.3">
      <c r="A22" s="63" t="s">
        <v>1245</v>
      </c>
      <c r="B22" s="64">
        <f>VLOOKUP($A22,'Return Data'!$B$7:$R$2292,3,0)</f>
        <v>44609</v>
      </c>
      <c r="C22" s="65">
        <f>VLOOKUP($A22,'Return Data'!$B$7:$R$2292,4,0)</f>
        <v>13.150600000000001</v>
      </c>
      <c r="D22" s="65">
        <f>VLOOKUP($A22,'Return Data'!$B$7:$R$2292,10,0)</f>
        <v>-11.3208</v>
      </c>
      <c r="E22" s="66">
        <f t="shared" si="0"/>
        <v>32</v>
      </c>
      <c r="F22" s="65">
        <f>VLOOKUP($A22,'Return Data'!$B$7:$R$2292,11,0)</f>
        <v>-5.39</v>
      </c>
      <c r="G22" s="66">
        <f t="shared" si="1"/>
        <v>32</v>
      </c>
      <c r="H22" s="65">
        <f>VLOOKUP($A22,'Return Data'!$B$7:$R$2292,12,0)</f>
        <v>-2.1080999999999999</v>
      </c>
      <c r="I22" s="66">
        <f t="shared" si="2"/>
        <v>33</v>
      </c>
      <c r="J22" s="65">
        <f>VLOOKUP($A22,'Return Data'!$B$7:$R$2292,13,0)</f>
        <v>1.3323</v>
      </c>
      <c r="K22" s="66">
        <f t="shared" si="3"/>
        <v>32</v>
      </c>
      <c r="L22" s="65">
        <f>VLOOKUP($A22,'Return Data'!$B$7:$R$2292,17,0)</f>
        <v>8.4033999999999995</v>
      </c>
      <c r="M22" s="66">
        <f t="shared" si="4"/>
        <v>32</v>
      </c>
      <c r="N22" s="65"/>
      <c r="O22" s="66"/>
      <c r="P22" s="65"/>
      <c r="Q22" s="66"/>
      <c r="R22" s="65">
        <f>VLOOKUP($A22,'Return Data'!$B$7:$R$2292,16,0)</f>
        <v>10.414999999999999</v>
      </c>
      <c r="S22" s="67">
        <f t="shared" si="6"/>
        <v>30</v>
      </c>
    </row>
    <row r="23" spans="1:19" x14ac:dyDescent="0.3">
      <c r="A23" s="63" t="s">
        <v>1752</v>
      </c>
      <c r="B23" s="64">
        <f>VLOOKUP($A23,'Return Data'!$B$7:$R$2292,3,0)</f>
        <v>44609</v>
      </c>
      <c r="C23" s="65">
        <f>VLOOKUP($A23,'Return Data'!$B$7:$R$2292,4,0)</f>
        <v>51.321199999999997</v>
      </c>
      <c r="D23" s="65">
        <f>VLOOKUP($A23,'Return Data'!$B$7:$R$2292,10,0)</f>
        <v>-4.12</v>
      </c>
      <c r="E23" s="66">
        <f t="shared" si="0"/>
        <v>8</v>
      </c>
      <c r="F23" s="65">
        <f>VLOOKUP($A23,'Return Data'!$B$7:$R$2292,11,0)</f>
        <v>7.4696999999999996</v>
      </c>
      <c r="G23" s="66">
        <f t="shared" si="1"/>
        <v>6</v>
      </c>
      <c r="H23" s="65">
        <f>VLOOKUP($A23,'Return Data'!$B$7:$R$2292,12,0)</f>
        <v>20.2501</v>
      </c>
      <c r="I23" s="66">
        <f t="shared" si="2"/>
        <v>10</v>
      </c>
      <c r="J23" s="65">
        <f>VLOOKUP($A23,'Return Data'!$B$7:$R$2292,13,0)</f>
        <v>17.830500000000001</v>
      </c>
      <c r="K23" s="66">
        <f t="shared" si="3"/>
        <v>16</v>
      </c>
      <c r="L23" s="65">
        <f>VLOOKUP($A23,'Return Data'!$B$7:$R$2292,17,0)</f>
        <v>19.658999999999999</v>
      </c>
      <c r="M23" s="66">
        <f t="shared" si="4"/>
        <v>19</v>
      </c>
      <c r="N23" s="65">
        <f>VLOOKUP($A23,'Return Data'!$B$7:$R$2292,14,0)</f>
        <v>21.0702</v>
      </c>
      <c r="O23" s="66">
        <f t="shared" ref="O23:O35" si="8">RANK(N23,N$8:N$40,0)</f>
        <v>11</v>
      </c>
      <c r="P23" s="65">
        <f>VLOOKUP($A23,'Return Data'!$B$7:$R$2292,15,0)</f>
        <v>14.9124</v>
      </c>
      <c r="Q23" s="66">
        <f>RANK(P23,P$8:P$40,0)</f>
        <v>9</v>
      </c>
      <c r="R23" s="65">
        <f>VLOOKUP($A23,'Return Data'!$B$7:$R$2292,16,0)</f>
        <v>12.9702</v>
      </c>
      <c r="S23" s="67">
        <f t="shared" si="6"/>
        <v>26</v>
      </c>
    </row>
    <row r="24" spans="1:19" x14ac:dyDescent="0.3">
      <c r="A24" s="63" t="s">
        <v>1760</v>
      </c>
      <c r="B24" s="64">
        <f>VLOOKUP($A24,'Return Data'!$B$7:$R$2292,3,0)</f>
        <v>44609</v>
      </c>
      <c r="C24" s="65">
        <f>VLOOKUP($A24,'Return Data'!$B$7:$R$2292,4,0)</f>
        <v>51.779000000000003</v>
      </c>
      <c r="D24" s="65">
        <f>VLOOKUP($A24,'Return Data'!$B$7:$R$2292,10,0)</f>
        <v>-3.8334000000000001</v>
      </c>
      <c r="E24" s="66">
        <f t="shared" si="0"/>
        <v>5</v>
      </c>
      <c r="F24" s="65">
        <f>VLOOKUP($A24,'Return Data'!$B$7:$R$2292,11,0)</f>
        <v>2.4373</v>
      </c>
      <c r="G24" s="66">
        <f t="shared" si="1"/>
        <v>22</v>
      </c>
      <c r="H24" s="65">
        <f>VLOOKUP($A24,'Return Data'!$B$7:$R$2292,12,0)</f>
        <v>13.570399999999999</v>
      </c>
      <c r="I24" s="66">
        <f t="shared" si="2"/>
        <v>28</v>
      </c>
      <c r="J24" s="65">
        <f>VLOOKUP($A24,'Return Data'!$B$7:$R$2292,13,0)</f>
        <v>12.3652</v>
      </c>
      <c r="K24" s="66">
        <f t="shared" si="3"/>
        <v>29</v>
      </c>
      <c r="L24" s="65">
        <f>VLOOKUP($A24,'Return Data'!$B$7:$R$2292,17,0)</f>
        <v>16.801200000000001</v>
      </c>
      <c r="M24" s="66">
        <f t="shared" si="4"/>
        <v>25</v>
      </c>
      <c r="N24" s="65">
        <f>VLOOKUP($A24,'Return Data'!$B$7:$R$2292,14,0)</f>
        <v>17.2196</v>
      </c>
      <c r="O24" s="66">
        <f t="shared" si="8"/>
        <v>23</v>
      </c>
      <c r="P24" s="65">
        <f>VLOOKUP($A24,'Return Data'!$B$7:$R$2292,15,0)</f>
        <v>13.463200000000001</v>
      </c>
      <c r="Q24" s="66">
        <f>RANK(P24,P$8:P$40,0)</f>
        <v>18</v>
      </c>
      <c r="R24" s="65">
        <f>VLOOKUP($A24,'Return Data'!$B$7:$R$2292,16,0)</f>
        <v>14.1275</v>
      </c>
      <c r="S24" s="67">
        <f t="shared" si="6"/>
        <v>20</v>
      </c>
    </row>
    <row r="25" spans="1:19" x14ac:dyDescent="0.3">
      <c r="A25" s="63" t="s">
        <v>1776</v>
      </c>
      <c r="B25" s="64">
        <f>VLOOKUP($A25,'Return Data'!$B$7:$R$2292,3,0)</f>
        <v>44609</v>
      </c>
      <c r="C25" s="65">
        <f>VLOOKUP($A25,'Return Data'!$B$7:$R$2292,4,0)</f>
        <v>117.52</v>
      </c>
      <c r="D25" s="65">
        <f>VLOOKUP($A25,'Return Data'!$B$7:$R$2292,10,0)</f>
        <v>-5.8476999999999997</v>
      </c>
      <c r="E25" s="66">
        <f t="shared" si="0"/>
        <v>22</v>
      </c>
      <c r="F25" s="65">
        <f>VLOOKUP($A25,'Return Data'!$B$7:$R$2292,11,0)</f>
        <v>2.6886999999999999</v>
      </c>
      <c r="G25" s="66">
        <f t="shared" si="1"/>
        <v>21</v>
      </c>
      <c r="H25" s="65">
        <f>VLOOKUP($A25,'Return Data'!$B$7:$R$2292,12,0)</f>
        <v>13.5854</v>
      </c>
      <c r="I25" s="66">
        <f t="shared" si="2"/>
        <v>27</v>
      </c>
      <c r="J25" s="65">
        <f>VLOOKUP($A25,'Return Data'!$B$7:$R$2292,13,0)</f>
        <v>14.434799999999999</v>
      </c>
      <c r="K25" s="66">
        <f t="shared" si="3"/>
        <v>24</v>
      </c>
      <c r="L25" s="65">
        <f>VLOOKUP($A25,'Return Data'!$B$7:$R$2292,17,0)</f>
        <v>17.7319</v>
      </c>
      <c r="M25" s="66">
        <f t="shared" si="4"/>
        <v>23</v>
      </c>
      <c r="N25" s="65">
        <f>VLOOKUP($A25,'Return Data'!$B$7:$R$2292,14,0)</f>
        <v>15.7469</v>
      </c>
      <c r="O25" s="66">
        <f t="shared" si="8"/>
        <v>27</v>
      </c>
      <c r="P25" s="65">
        <f>VLOOKUP($A25,'Return Data'!$B$7:$R$2292,15,0)</f>
        <v>11.171799999999999</v>
      </c>
      <c r="Q25" s="66">
        <f>RANK(P25,P$8:P$40,0)</f>
        <v>23</v>
      </c>
      <c r="R25" s="65">
        <f>VLOOKUP($A25,'Return Data'!$B$7:$R$2292,16,0)</f>
        <v>15.827500000000001</v>
      </c>
      <c r="S25" s="67">
        <f t="shared" si="6"/>
        <v>13</v>
      </c>
    </row>
    <row r="26" spans="1:19" x14ac:dyDescent="0.3">
      <c r="A26" s="63" t="s">
        <v>1977</v>
      </c>
      <c r="B26" s="64">
        <f>VLOOKUP($A26,'Return Data'!$B$7:$R$2292,3,0)</f>
        <v>44609</v>
      </c>
      <c r="C26" s="65">
        <f>VLOOKUP($A26,'Return Data'!$B$7:$R$2292,4,0)</f>
        <v>65.595299999999995</v>
      </c>
      <c r="D26" s="65">
        <f>VLOOKUP($A26,'Return Data'!$B$7:$R$2292,10,0)</f>
        <v>-4.8947000000000003</v>
      </c>
      <c r="E26" s="66">
        <f t="shared" si="0"/>
        <v>16</v>
      </c>
      <c r="F26" s="65">
        <f>VLOOKUP($A26,'Return Data'!$B$7:$R$2292,11,0)</f>
        <v>0.89459999999999995</v>
      </c>
      <c r="G26" s="66">
        <f t="shared" si="1"/>
        <v>27</v>
      </c>
      <c r="H26" s="65">
        <f>VLOOKUP($A26,'Return Data'!$B$7:$R$2292,12,0)</f>
        <v>14.355</v>
      </c>
      <c r="I26" s="66">
        <f t="shared" si="2"/>
        <v>24</v>
      </c>
      <c r="J26" s="65">
        <f>VLOOKUP($A26,'Return Data'!$B$7:$R$2292,13,0)</f>
        <v>12.796200000000001</v>
      </c>
      <c r="K26" s="66">
        <f t="shared" si="3"/>
        <v>28</v>
      </c>
      <c r="L26" s="65">
        <f>VLOOKUP($A26,'Return Data'!$B$7:$R$2292,17,0)</f>
        <v>12.7478</v>
      </c>
      <c r="M26" s="66">
        <f t="shared" si="4"/>
        <v>30</v>
      </c>
      <c r="N26" s="65">
        <f>VLOOKUP($A26,'Return Data'!$B$7:$R$2292,14,0)</f>
        <v>14.628</v>
      </c>
      <c r="O26" s="66">
        <f t="shared" si="8"/>
        <v>28</v>
      </c>
      <c r="P26" s="65">
        <f>VLOOKUP($A26,'Return Data'!$B$7:$R$2292,15,0)</f>
        <v>9.6880000000000006</v>
      </c>
      <c r="Q26" s="66">
        <f>RANK(P26,P$8:P$40,0)</f>
        <v>24</v>
      </c>
      <c r="R26" s="65">
        <f>VLOOKUP($A26,'Return Data'!$B$7:$R$2292,16,0)</f>
        <v>9.1341999999999999</v>
      </c>
      <c r="S26" s="67">
        <f t="shared" si="6"/>
        <v>32</v>
      </c>
    </row>
    <row r="27" spans="1:19" x14ac:dyDescent="0.3">
      <c r="A27" s="63" t="s">
        <v>1247</v>
      </c>
      <c r="B27" s="64">
        <f>VLOOKUP($A27,'Return Data'!$B$7:$R$2292,3,0)</f>
        <v>44609</v>
      </c>
      <c r="C27" s="65">
        <f>VLOOKUP($A27,'Return Data'!$B$7:$R$2292,4,0)</f>
        <v>20.172000000000001</v>
      </c>
      <c r="D27" s="65">
        <f>VLOOKUP($A27,'Return Data'!$B$7:$R$2292,10,0)</f>
        <v>-6.1409000000000002</v>
      </c>
      <c r="E27" s="66">
        <f t="shared" si="0"/>
        <v>24</v>
      </c>
      <c r="F27" s="65">
        <f>VLOOKUP($A27,'Return Data'!$B$7:$R$2292,11,0)</f>
        <v>5.7953999999999999</v>
      </c>
      <c r="G27" s="66">
        <f t="shared" si="1"/>
        <v>8</v>
      </c>
      <c r="H27" s="65">
        <f>VLOOKUP($A27,'Return Data'!$B$7:$R$2292,12,0)</f>
        <v>22.926500000000001</v>
      </c>
      <c r="I27" s="66">
        <f t="shared" si="2"/>
        <v>4</v>
      </c>
      <c r="J27" s="65">
        <f>VLOOKUP($A27,'Return Data'!$B$7:$R$2292,13,0)</f>
        <v>31.091699999999999</v>
      </c>
      <c r="K27" s="66">
        <f t="shared" si="3"/>
        <v>2</v>
      </c>
      <c r="L27" s="65">
        <f>VLOOKUP($A27,'Return Data'!$B$7:$R$2292,17,0)</f>
        <v>29.866399999999999</v>
      </c>
      <c r="M27" s="66">
        <f t="shared" si="4"/>
        <v>4</v>
      </c>
      <c r="N27" s="65">
        <f>VLOOKUP($A27,'Return Data'!$B$7:$R$2292,14,0)</f>
        <v>26.45</v>
      </c>
      <c r="O27" s="66">
        <f t="shared" si="8"/>
        <v>4</v>
      </c>
      <c r="P27" s="65"/>
      <c r="Q27" s="66"/>
      <c r="R27" s="65">
        <f>VLOOKUP($A27,'Return Data'!$B$7:$R$2292,16,0)</f>
        <v>15.829000000000001</v>
      </c>
      <c r="S27" s="67">
        <f t="shared" si="6"/>
        <v>12</v>
      </c>
    </row>
    <row r="28" spans="1:19" x14ac:dyDescent="0.3">
      <c r="A28" s="63" t="s">
        <v>1772</v>
      </c>
      <c r="B28" s="64">
        <f>VLOOKUP($A28,'Return Data'!$B$7:$R$2292,3,0)</f>
        <v>44609</v>
      </c>
      <c r="C28" s="65">
        <f>VLOOKUP($A28,'Return Data'!$B$7:$R$2292,4,0)</f>
        <v>33.059899999999999</v>
      </c>
      <c r="D28" s="65">
        <f>VLOOKUP($A28,'Return Data'!$B$7:$R$2292,10,0)</f>
        <v>-7.9028999999999998</v>
      </c>
      <c r="E28" s="66">
        <f t="shared" si="0"/>
        <v>30</v>
      </c>
      <c r="F28" s="65">
        <f>VLOOKUP($A28,'Return Data'!$B$7:$R$2292,11,0)</f>
        <v>-6.2381000000000002</v>
      </c>
      <c r="G28" s="66">
        <f t="shared" si="1"/>
        <v>33</v>
      </c>
      <c r="H28" s="65">
        <f>VLOOKUP($A28,'Return Data'!$B$7:$R$2292,12,0)</f>
        <v>5.4081999999999999</v>
      </c>
      <c r="I28" s="66">
        <f t="shared" si="2"/>
        <v>31</v>
      </c>
      <c r="J28" s="65">
        <f>VLOOKUP($A28,'Return Data'!$B$7:$R$2292,13,0)</f>
        <v>4.2656000000000001</v>
      </c>
      <c r="K28" s="66">
        <f t="shared" si="3"/>
        <v>31</v>
      </c>
      <c r="L28" s="65">
        <f>VLOOKUP($A28,'Return Data'!$B$7:$R$2292,17,0)</f>
        <v>9.5867000000000004</v>
      </c>
      <c r="M28" s="66">
        <f t="shared" si="4"/>
        <v>31</v>
      </c>
      <c r="N28" s="65">
        <f>VLOOKUP($A28,'Return Data'!$B$7:$R$2292,14,0)</f>
        <v>11.3651</v>
      </c>
      <c r="O28" s="66">
        <f t="shared" si="8"/>
        <v>31</v>
      </c>
      <c r="P28" s="65">
        <f>VLOOKUP($A28,'Return Data'!$B$7:$R$2292,15,0)</f>
        <v>8.8946000000000005</v>
      </c>
      <c r="Q28" s="66">
        <f>RANK(P28,P$8:P$40,0)</f>
        <v>25</v>
      </c>
      <c r="R28" s="65">
        <f>VLOOKUP($A28,'Return Data'!$B$7:$R$2292,16,0)</f>
        <v>16.536100000000001</v>
      </c>
      <c r="S28" s="67">
        <f t="shared" si="6"/>
        <v>11</v>
      </c>
    </row>
    <row r="29" spans="1:19" x14ac:dyDescent="0.3">
      <c r="A29" s="63" t="s">
        <v>1963</v>
      </c>
      <c r="B29" s="64">
        <f>VLOOKUP($A29,'Return Data'!$B$7:$R$2292,3,0)</f>
        <v>44609</v>
      </c>
      <c r="C29" s="65">
        <f>VLOOKUP($A29,'Return Data'!$B$7:$R$2292,4,0)</f>
        <v>15.6075</v>
      </c>
      <c r="D29" s="65">
        <f>VLOOKUP($A29,'Return Data'!$B$7:$R$2292,10,0)</f>
        <v>-5.0187999999999997</v>
      </c>
      <c r="E29" s="66">
        <f t="shared" si="0"/>
        <v>18</v>
      </c>
      <c r="F29" s="65">
        <f>VLOOKUP($A29,'Return Data'!$B$7:$R$2292,11,0)</f>
        <v>3.7119</v>
      </c>
      <c r="G29" s="66">
        <f t="shared" si="1"/>
        <v>17</v>
      </c>
      <c r="H29" s="65">
        <f>VLOOKUP($A29,'Return Data'!$B$7:$R$2292,12,0)</f>
        <v>16.9145</v>
      </c>
      <c r="I29" s="66">
        <f t="shared" si="2"/>
        <v>20</v>
      </c>
      <c r="J29" s="65">
        <f>VLOOKUP($A29,'Return Data'!$B$7:$R$2292,13,0)</f>
        <v>16.979299999999999</v>
      </c>
      <c r="K29" s="66">
        <f t="shared" si="3"/>
        <v>19</v>
      </c>
      <c r="L29" s="65">
        <f>VLOOKUP($A29,'Return Data'!$B$7:$R$2292,17,0)</f>
        <v>17.145299999999999</v>
      </c>
      <c r="M29" s="66">
        <f t="shared" si="4"/>
        <v>24</v>
      </c>
      <c r="N29" s="65">
        <f>VLOOKUP($A29,'Return Data'!$B$7:$R$2292,14,0)</f>
        <v>16.8931</v>
      </c>
      <c r="O29" s="66">
        <f t="shared" si="8"/>
        <v>24</v>
      </c>
      <c r="P29" s="65"/>
      <c r="Q29" s="66"/>
      <c r="R29" s="65">
        <f>VLOOKUP($A29,'Return Data'!$B$7:$R$2292,16,0)</f>
        <v>13.1098</v>
      </c>
      <c r="S29" s="67">
        <f t="shared" si="6"/>
        <v>23</v>
      </c>
    </row>
    <row r="30" spans="1:19" x14ac:dyDescent="0.3">
      <c r="A30" s="63" t="s">
        <v>1248</v>
      </c>
      <c r="B30" s="64">
        <f>VLOOKUP($A30,'Return Data'!$B$7:$R$2292,3,0)</f>
        <v>44609</v>
      </c>
      <c r="C30" s="65">
        <f>VLOOKUP($A30,'Return Data'!$B$7:$R$2292,4,0)</f>
        <v>145.42179999999999</v>
      </c>
      <c r="D30" s="65">
        <f>VLOOKUP($A30,'Return Data'!$B$7:$R$2292,10,0)</f>
        <v>-4.3525999999999998</v>
      </c>
      <c r="E30" s="66">
        <f t="shared" si="0"/>
        <v>13</v>
      </c>
      <c r="F30" s="65">
        <f>VLOOKUP($A30,'Return Data'!$B$7:$R$2292,11,0)</f>
        <v>10.5046</v>
      </c>
      <c r="G30" s="66">
        <f t="shared" si="1"/>
        <v>1</v>
      </c>
      <c r="H30" s="65">
        <f>VLOOKUP($A30,'Return Data'!$B$7:$R$2292,12,0)</f>
        <v>26.101099999999999</v>
      </c>
      <c r="I30" s="66">
        <f t="shared" si="2"/>
        <v>1</v>
      </c>
      <c r="J30" s="65">
        <f>VLOOKUP($A30,'Return Data'!$B$7:$R$2292,13,0)</f>
        <v>28.796600000000002</v>
      </c>
      <c r="K30" s="66">
        <f t="shared" si="3"/>
        <v>3</v>
      </c>
      <c r="L30" s="65">
        <f>VLOOKUP($A30,'Return Data'!$B$7:$R$2292,17,0)</f>
        <v>21.367599999999999</v>
      </c>
      <c r="M30" s="66">
        <f t="shared" si="4"/>
        <v>13</v>
      </c>
      <c r="N30" s="65">
        <f>VLOOKUP($A30,'Return Data'!$B$7:$R$2292,14,0)</f>
        <v>17.6065</v>
      </c>
      <c r="O30" s="66">
        <f t="shared" si="8"/>
        <v>22</v>
      </c>
      <c r="P30" s="65">
        <f>VLOOKUP($A30,'Return Data'!$B$7:$R$2292,15,0)</f>
        <v>13.967700000000001</v>
      </c>
      <c r="Q30" s="66">
        <f>RANK(P30,P$8:P$40,0)</f>
        <v>13</v>
      </c>
      <c r="R30" s="65">
        <f>VLOOKUP($A30,'Return Data'!$B$7:$R$2292,16,0)</f>
        <v>17.159600000000001</v>
      </c>
      <c r="S30" s="67">
        <f t="shared" si="6"/>
        <v>8</v>
      </c>
    </row>
    <row r="31" spans="1:19" x14ac:dyDescent="0.3">
      <c r="A31" s="63" t="s">
        <v>1732</v>
      </c>
      <c r="B31" s="64">
        <f>VLOOKUP($A31,'Return Data'!$B$7:$R$2292,3,0)</f>
        <v>44609</v>
      </c>
      <c r="C31" s="65">
        <f>VLOOKUP($A31,'Return Data'!$B$7:$R$2292,4,0)</f>
        <v>48.942799999999998</v>
      </c>
      <c r="D31" s="65">
        <f>VLOOKUP($A31,'Return Data'!$B$7:$R$2292,10,0)</f>
        <v>-5.9993999999999996</v>
      </c>
      <c r="E31" s="66">
        <f t="shared" si="0"/>
        <v>23</v>
      </c>
      <c r="F31" s="65">
        <f>VLOOKUP($A31,'Return Data'!$B$7:$R$2292,11,0)</f>
        <v>5.5628000000000002</v>
      </c>
      <c r="G31" s="66">
        <f t="shared" si="1"/>
        <v>10</v>
      </c>
      <c r="H31" s="65">
        <f>VLOOKUP($A31,'Return Data'!$B$7:$R$2292,12,0)</f>
        <v>20.5639</v>
      </c>
      <c r="I31" s="66">
        <f t="shared" si="2"/>
        <v>7</v>
      </c>
      <c r="J31" s="65">
        <f>VLOOKUP($A31,'Return Data'!$B$7:$R$2292,13,0)</f>
        <v>28.1859</v>
      </c>
      <c r="K31" s="66">
        <f t="shared" si="3"/>
        <v>5</v>
      </c>
      <c r="L31" s="65">
        <f>VLOOKUP($A31,'Return Data'!$B$7:$R$2292,17,0)</f>
        <v>32.0154</v>
      </c>
      <c r="M31" s="66">
        <f t="shared" si="4"/>
        <v>3</v>
      </c>
      <c r="N31" s="65">
        <f>VLOOKUP($A31,'Return Data'!$B$7:$R$2292,14,0)</f>
        <v>26.811499999999999</v>
      </c>
      <c r="O31" s="66">
        <f t="shared" si="8"/>
        <v>3</v>
      </c>
      <c r="P31" s="65">
        <f>VLOOKUP($A31,'Return Data'!$B$7:$R$2292,15,0)</f>
        <v>20.752600000000001</v>
      </c>
      <c r="Q31" s="66">
        <f>RANK(P31,P$8:P$40,0)</f>
        <v>2</v>
      </c>
      <c r="R31" s="65">
        <f>VLOOKUP($A31,'Return Data'!$B$7:$R$2292,16,0)</f>
        <v>19.948</v>
      </c>
      <c r="S31" s="67">
        <f t="shared" si="6"/>
        <v>2</v>
      </c>
    </row>
    <row r="32" spans="1:19" x14ac:dyDescent="0.3">
      <c r="A32" s="63" t="s">
        <v>1763</v>
      </c>
      <c r="B32" s="64">
        <f>VLOOKUP($A32,'Return Data'!$B$7:$R$2292,3,0)</f>
        <v>44609</v>
      </c>
      <c r="C32" s="65">
        <f>VLOOKUP($A32,'Return Data'!$B$7:$R$2292,4,0)</f>
        <v>25.77</v>
      </c>
      <c r="D32" s="65">
        <f>VLOOKUP($A32,'Return Data'!$B$7:$R$2292,10,0)</f>
        <v>-7.3022</v>
      </c>
      <c r="E32" s="66">
        <f t="shared" si="0"/>
        <v>26</v>
      </c>
      <c r="F32" s="65">
        <f>VLOOKUP($A32,'Return Data'!$B$7:$R$2292,11,0)</f>
        <v>0.94010000000000005</v>
      </c>
      <c r="G32" s="66">
        <f t="shared" si="1"/>
        <v>26</v>
      </c>
      <c r="H32" s="65">
        <f>VLOOKUP($A32,'Return Data'!$B$7:$R$2292,12,0)</f>
        <v>18.4283</v>
      </c>
      <c r="I32" s="66">
        <f t="shared" si="2"/>
        <v>13</v>
      </c>
      <c r="J32" s="65">
        <f>VLOOKUP($A32,'Return Data'!$B$7:$R$2292,13,0)</f>
        <v>24.854700000000001</v>
      </c>
      <c r="K32" s="66">
        <f t="shared" si="3"/>
        <v>7</v>
      </c>
      <c r="L32" s="65">
        <f>VLOOKUP($A32,'Return Data'!$B$7:$R$2292,17,0)</f>
        <v>33.861400000000003</v>
      </c>
      <c r="M32" s="66">
        <f t="shared" si="4"/>
        <v>2</v>
      </c>
      <c r="N32" s="65">
        <f>VLOOKUP($A32,'Return Data'!$B$7:$R$2292,14,0)</f>
        <v>28.7484</v>
      </c>
      <c r="O32" s="66">
        <f t="shared" si="8"/>
        <v>2</v>
      </c>
      <c r="P32" s="65">
        <f>VLOOKUP($A32,'Return Data'!$B$7:$R$2292,15,0)</f>
        <v>18.421800000000001</v>
      </c>
      <c r="Q32" s="66">
        <f>RANK(P32,P$8:P$40,0)</f>
        <v>3</v>
      </c>
      <c r="R32" s="65">
        <f>VLOOKUP($A32,'Return Data'!$B$7:$R$2292,16,0)</f>
        <v>14.5595</v>
      </c>
      <c r="S32" s="67">
        <f t="shared" si="6"/>
        <v>19</v>
      </c>
    </row>
    <row r="33" spans="1:19" x14ac:dyDescent="0.3">
      <c r="A33" s="63" t="s">
        <v>1250</v>
      </c>
      <c r="B33" s="64">
        <f>VLOOKUP($A33,'Return Data'!$B$7:$R$2292,3,0)</f>
        <v>44609</v>
      </c>
      <c r="C33" s="65">
        <f>VLOOKUP($A33,'Return Data'!$B$7:$R$2292,4,0)</f>
        <v>409.41480000000001</v>
      </c>
      <c r="D33" s="65">
        <f>VLOOKUP($A33,'Return Data'!$B$7:$R$2292,10,0)</f>
        <v>-3.7549000000000001</v>
      </c>
      <c r="E33" s="66">
        <f t="shared" si="0"/>
        <v>4</v>
      </c>
      <c r="F33" s="65">
        <f>VLOOKUP($A33,'Return Data'!$B$7:$R$2292,11,0)</f>
        <v>8.1988000000000003</v>
      </c>
      <c r="G33" s="66">
        <f t="shared" si="1"/>
        <v>3</v>
      </c>
      <c r="H33" s="65">
        <f>VLOOKUP($A33,'Return Data'!$B$7:$R$2292,12,0)</f>
        <v>18.1372</v>
      </c>
      <c r="I33" s="66">
        <f t="shared" si="2"/>
        <v>15</v>
      </c>
      <c r="J33" s="65">
        <f>VLOOKUP($A33,'Return Data'!$B$7:$R$2292,13,0)</f>
        <v>43.359400000000001</v>
      </c>
      <c r="K33" s="66">
        <f t="shared" si="3"/>
        <v>1</v>
      </c>
      <c r="L33" s="65">
        <f>VLOOKUP($A33,'Return Data'!$B$7:$R$2292,17,0)</f>
        <v>48.369199999999999</v>
      </c>
      <c r="M33" s="66">
        <f t="shared" si="4"/>
        <v>1</v>
      </c>
      <c r="N33" s="65">
        <f>VLOOKUP($A33,'Return Data'!$B$7:$R$2292,14,0)</f>
        <v>35.204599999999999</v>
      </c>
      <c r="O33" s="66">
        <f t="shared" si="8"/>
        <v>1</v>
      </c>
      <c r="P33" s="65">
        <f>VLOOKUP($A33,'Return Data'!$B$7:$R$2292,15,0)</f>
        <v>24.0959</v>
      </c>
      <c r="Q33" s="66">
        <f>RANK(P33,P$8:P$40,0)</f>
        <v>1</v>
      </c>
      <c r="R33" s="65">
        <f>VLOOKUP($A33,'Return Data'!$B$7:$R$2292,16,0)</f>
        <v>19.407299999999999</v>
      </c>
      <c r="S33" s="67">
        <f t="shared" si="6"/>
        <v>3</v>
      </c>
    </row>
    <row r="34" spans="1:19" x14ac:dyDescent="0.3">
      <c r="A34" s="63" t="s">
        <v>1765</v>
      </c>
      <c r="B34" s="64">
        <f>VLOOKUP($A34,'Return Data'!$B$7:$R$2292,3,0)</f>
        <v>44609</v>
      </c>
      <c r="C34" s="65">
        <f>VLOOKUP($A34,'Return Data'!$B$7:$R$2292,4,0)</f>
        <v>75.206800000000001</v>
      </c>
      <c r="D34" s="65">
        <f>VLOOKUP($A34,'Return Data'!$B$7:$R$2292,10,0)</f>
        <v>-4.0373000000000001</v>
      </c>
      <c r="E34" s="66">
        <f t="shared" si="0"/>
        <v>6</v>
      </c>
      <c r="F34" s="65">
        <f>VLOOKUP($A34,'Return Data'!$B$7:$R$2292,11,0)</f>
        <v>3.7843</v>
      </c>
      <c r="G34" s="66">
        <f t="shared" si="1"/>
        <v>15</v>
      </c>
      <c r="H34" s="65">
        <f>VLOOKUP($A34,'Return Data'!$B$7:$R$2292,12,0)</f>
        <v>16.5534</v>
      </c>
      <c r="I34" s="66">
        <f t="shared" si="2"/>
        <v>21</v>
      </c>
      <c r="J34" s="65">
        <f>VLOOKUP($A34,'Return Data'!$B$7:$R$2292,13,0)</f>
        <v>16.527200000000001</v>
      </c>
      <c r="K34" s="66">
        <f t="shared" si="3"/>
        <v>20</v>
      </c>
      <c r="L34" s="65">
        <f>VLOOKUP($A34,'Return Data'!$B$7:$R$2292,17,0)</f>
        <v>20.202000000000002</v>
      </c>
      <c r="M34" s="66">
        <f t="shared" si="4"/>
        <v>18</v>
      </c>
      <c r="N34" s="65">
        <f>VLOOKUP($A34,'Return Data'!$B$7:$R$2292,14,0)</f>
        <v>19.311299999999999</v>
      </c>
      <c r="O34" s="66">
        <f t="shared" si="8"/>
        <v>16</v>
      </c>
      <c r="P34" s="65">
        <f>VLOOKUP($A34,'Return Data'!$B$7:$R$2292,15,0)</f>
        <v>13.961399999999999</v>
      </c>
      <c r="Q34" s="66">
        <f>RANK(P34,P$8:P$40,0)</f>
        <v>14</v>
      </c>
      <c r="R34" s="65">
        <f>VLOOKUP($A34,'Return Data'!$B$7:$R$2292,16,0)</f>
        <v>13.063800000000001</v>
      </c>
      <c r="S34" s="67">
        <f t="shared" si="6"/>
        <v>25</v>
      </c>
    </row>
    <row r="35" spans="1:19" x14ac:dyDescent="0.3">
      <c r="A35" s="63" t="s">
        <v>1767</v>
      </c>
      <c r="B35" s="64">
        <f>VLOOKUP($A35,'Return Data'!$B$7:$R$2292,3,0)</f>
        <v>44609</v>
      </c>
      <c r="C35" s="65">
        <f>VLOOKUP($A35,'Return Data'!$B$7:$R$2292,4,0)</f>
        <v>14.518700000000001</v>
      </c>
      <c r="D35" s="65">
        <f>VLOOKUP($A35,'Return Data'!$B$7:$R$2292,10,0)</f>
        <v>-4.5777000000000001</v>
      </c>
      <c r="E35" s="66">
        <f t="shared" si="0"/>
        <v>14</v>
      </c>
      <c r="F35" s="65">
        <f>VLOOKUP($A35,'Return Data'!$B$7:$R$2292,11,0)</f>
        <v>4.3804999999999996</v>
      </c>
      <c r="G35" s="66">
        <f t="shared" si="1"/>
        <v>12</v>
      </c>
      <c r="H35" s="65">
        <f>VLOOKUP($A35,'Return Data'!$B$7:$R$2292,12,0)</f>
        <v>15.388999999999999</v>
      </c>
      <c r="I35" s="66">
        <f t="shared" si="2"/>
        <v>22</v>
      </c>
      <c r="J35" s="65">
        <f>VLOOKUP($A35,'Return Data'!$B$7:$R$2292,13,0)</f>
        <v>12.221</v>
      </c>
      <c r="K35" s="66">
        <f t="shared" si="3"/>
        <v>30</v>
      </c>
      <c r="L35" s="65">
        <f>VLOOKUP($A35,'Return Data'!$B$7:$R$2292,17,0)</f>
        <v>15.6364</v>
      </c>
      <c r="M35" s="66">
        <f t="shared" si="4"/>
        <v>28</v>
      </c>
      <c r="N35" s="65">
        <f>VLOOKUP($A35,'Return Data'!$B$7:$R$2292,14,0)</f>
        <v>13.9503</v>
      </c>
      <c r="O35" s="66">
        <f t="shared" si="8"/>
        <v>29</v>
      </c>
      <c r="P35" s="65"/>
      <c r="Q35" s="66"/>
      <c r="R35" s="65">
        <f>VLOOKUP($A35,'Return Data'!$B$7:$R$2292,16,0)</f>
        <v>11.6198</v>
      </c>
      <c r="S35" s="67">
        <f t="shared" si="6"/>
        <v>29</v>
      </c>
    </row>
    <row r="36" spans="1:19" x14ac:dyDescent="0.3">
      <c r="A36" s="63" t="s">
        <v>1253</v>
      </c>
      <c r="B36" s="64">
        <f>VLOOKUP($A36,'Return Data'!$B$7:$R$2292,3,0)</f>
        <v>0</v>
      </c>
      <c r="C36" s="65">
        <f>VLOOKUP($A36,'Return Data'!$B$7:$R$2292,4,0)</f>
        <v>0</v>
      </c>
      <c r="D36" s="65">
        <f>VLOOKUP($A36,'Return Data'!$B$7:$R$2292,10,0)</f>
        <v>0</v>
      </c>
      <c r="E36" s="66">
        <f t="shared" si="0"/>
        <v>1</v>
      </c>
      <c r="F36" s="65">
        <f>VLOOKUP($A36,'Return Data'!$B$7:$R$2292,11,0)</f>
        <v>0</v>
      </c>
      <c r="G36" s="66">
        <f t="shared" si="1"/>
        <v>29</v>
      </c>
      <c r="H36" s="65">
        <f>VLOOKUP($A36,'Return Data'!$B$7:$R$2292,12,0)</f>
        <v>0</v>
      </c>
      <c r="I36" s="66">
        <f t="shared" si="2"/>
        <v>32</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1745</v>
      </c>
      <c r="B37" s="64">
        <f>VLOOKUP($A37,'Return Data'!$B$7:$R$2292,3,0)</f>
        <v>44609</v>
      </c>
      <c r="C37" s="65">
        <f>VLOOKUP($A37,'Return Data'!$B$7:$R$2292,4,0)</f>
        <v>15.4101</v>
      </c>
      <c r="D37" s="65">
        <f>VLOOKUP($A37,'Return Data'!$B$7:$R$2292,10,0)</f>
        <v>-7.7731000000000003</v>
      </c>
      <c r="E37" s="66">
        <f t="shared" si="0"/>
        <v>28</v>
      </c>
      <c r="F37" s="65">
        <f>VLOOKUP($A37,'Return Data'!$B$7:$R$2292,11,0)</f>
        <v>1.0704</v>
      </c>
      <c r="G37" s="66">
        <f t="shared" si="1"/>
        <v>24</v>
      </c>
      <c r="H37" s="65">
        <f>VLOOKUP($A37,'Return Data'!$B$7:$R$2292,12,0)</f>
        <v>13.978300000000001</v>
      </c>
      <c r="I37" s="66">
        <f t="shared" si="2"/>
        <v>25</v>
      </c>
      <c r="J37" s="65">
        <f>VLOOKUP($A37,'Return Data'!$B$7:$R$2292,13,0)</f>
        <v>13.102499999999999</v>
      </c>
      <c r="K37" s="66">
        <f t="shared" si="3"/>
        <v>27</v>
      </c>
      <c r="L37" s="65">
        <f>VLOOKUP($A37,'Return Data'!$B$7:$R$2292,17,0)</f>
        <v>16.451699999999999</v>
      </c>
      <c r="M37" s="66">
        <f t="shared" si="4"/>
        <v>26</v>
      </c>
      <c r="N37" s="65">
        <f>VLOOKUP($A37,'Return Data'!$B$7:$R$2292,14,0)</f>
        <v>16.649999999999999</v>
      </c>
      <c r="O37" s="66">
        <f>RANK(N37,N$8:N$40,0)</f>
        <v>26</v>
      </c>
      <c r="P37" s="65"/>
      <c r="Q37" s="66"/>
      <c r="R37" s="65">
        <f>VLOOKUP($A37,'Return Data'!$B$7:$R$2292,16,0)</f>
        <v>13.3454</v>
      </c>
      <c r="S37" s="67">
        <f t="shared" si="6"/>
        <v>22</v>
      </c>
    </row>
    <row r="38" spans="1:19" x14ac:dyDescent="0.3">
      <c r="A38" s="63" t="s">
        <v>1769</v>
      </c>
      <c r="B38" s="64">
        <f>VLOOKUP($A38,'Return Data'!$B$7:$R$2292,3,0)</f>
        <v>44609</v>
      </c>
      <c r="C38" s="65">
        <f>VLOOKUP($A38,'Return Data'!$B$7:$R$2292,4,0)</f>
        <v>146.34</v>
      </c>
      <c r="D38" s="65">
        <f>VLOOKUP($A38,'Return Data'!$B$7:$R$2292,10,0)</f>
        <v>-4.7141999999999999</v>
      </c>
      <c r="E38" s="66">
        <f t="shared" si="0"/>
        <v>15</v>
      </c>
      <c r="F38" s="65">
        <f>VLOOKUP($A38,'Return Data'!$B$7:$R$2292,11,0)</f>
        <v>3.2671999999999999</v>
      </c>
      <c r="G38" s="66">
        <f t="shared" si="1"/>
        <v>18</v>
      </c>
      <c r="H38" s="65">
        <f>VLOOKUP($A38,'Return Data'!$B$7:$R$2292,12,0)</f>
        <v>12.847</v>
      </c>
      <c r="I38" s="66">
        <f t="shared" si="2"/>
        <v>30</v>
      </c>
      <c r="J38" s="65">
        <f>VLOOKUP($A38,'Return Data'!$B$7:$R$2292,13,0)</f>
        <v>13.521100000000001</v>
      </c>
      <c r="K38" s="66">
        <f t="shared" si="3"/>
        <v>26</v>
      </c>
      <c r="L38" s="65">
        <f>VLOOKUP($A38,'Return Data'!$B$7:$R$2292,17,0)</f>
        <v>14.3932</v>
      </c>
      <c r="M38" s="66">
        <f t="shared" si="4"/>
        <v>29</v>
      </c>
      <c r="N38" s="65">
        <f>VLOOKUP($A38,'Return Data'!$B$7:$R$2292,14,0)</f>
        <v>11.7524</v>
      </c>
      <c r="O38" s="66">
        <f>RANK(N38,N$8:N$40,0)</f>
        <v>30</v>
      </c>
      <c r="P38" s="65">
        <f>VLOOKUP($A38,'Return Data'!$B$7:$R$2292,15,0)</f>
        <v>8.5291999999999994</v>
      </c>
      <c r="Q38" s="66">
        <f>RANK(P38,P$8:P$40,0)</f>
        <v>26</v>
      </c>
      <c r="R38" s="65">
        <f>VLOOKUP($A38,'Return Data'!$B$7:$R$2292,16,0)</f>
        <v>10.030900000000001</v>
      </c>
      <c r="S38" s="67">
        <f t="shared" si="6"/>
        <v>31</v>
      </c>
    </row>
    <row r="39" spans="1:19" x14ac:dyDescent="0.3">
      <c r="A39" s="63" t="s">
        <v>1755</v>
      </c>
      <c r="B39" s="64">
        <f>VLOOKUP($A39,'Return Data'!$B$7:$R$2292,3,0)</f>
        <v>44609</v>
      </c>
      <c r="C39" s="65">
        <f>VLOOKUP($A39,'Return Data'!$B$7:$R$2292,4,0)</f>
        <v>32.81</v>
      </c>
      <c r="D39" s="65">
        <f>VLOOKUP($A39,'Return Data'!$B$7:$R$2292,10,0)</f>
        <v>-6.6040000000000001</v>
      </c>
      <c r="E39" s="66">
        <f t="shared" si="0"/>
        <v>25</v>
      </c>
      <c r="F39" s="65">
        <f>VLOOKUP($A39,'Return Data'!$B$7:$R$2292,11,0)</f>
        <v>2.8849</v>
      </c>
      <c r="G39" s="66">
        <f t="shared" si="1"/>
        <v>20</v>
      </c>
      <c r="H39" s="65">
        <f>VLOOKUP($A39,'Return Data'!$B$7:$R$2292,12,0)</f>
        <v>20.492100000000001</v>
      </c>
      <c r="I39" s="66">
        <f t="shared" si="2"/>
        <v>8</v>
      </c>
      <c r="J39" s="65">
        <f>VLOOKUP($A39,'Return Data'!$B$7:$R$2292,13,0)</f>
        <v>19.7882</v>
      </c>
      <c r="K39" s="66">
        <f t="shared" si="3"/>
        <v>12</v>
      </c>
      <c r="L39" s="65">
        <f>VLOOKUP($A39,'Return Data'!$B$7:$R$2292,17,0)</f>
        <v>24.367100000000001</v>
      </c>
      <c r="M39" s="66">
        <f t="shared" si="4"/>
        <v>7</v>
      </c>
      <c r="N39" s="65">
        <f>VLOOKUP($A39,'Return Data'!$B$7:$R$2292,14,0)</f>
        <v>22.2012</v>
      </c>
      <c r="O39" s="66">
        <f>RANK(N39,N$8:N$40,0)</f>
        <v>8</v>
      </c>
      <c r="P39" s="65">
        <f>VLOOKUP($A39,'Return Data'!$B$7:$R$2292,15,0)</f>
        <v>15.264200000000001</v>
      </c>
      <c r="Q39" s="66">
        <f>RANK(P39,P$8:P$40,0)</f>
        <v>8</v>
      </c>
      <c r="R39" s="65">
        <f>VLOOKUP($A39,'Return Data'!$B$7:$R$2292,16,0)</f>
        <v>11.745799999999999</v>
      </c>
      <c r="S39" s="67">
        <f t="shared" si="6"/>
        <v>28</v>
      </c>
    </row>
    <row r="40" spans="1:19" x14ac:dyDescent="0.3">
      <c r="A40" s="63" t="s">
        <v>1827</v>
      </c>
      <c r="B40" s="64">
        <f>VLOOKUP($A40,'Return Data'!$B$7:$R$2292,3,0)</f>
        <v>44609</v>
      </c>
      <c r="C40" s="65">
        <f>VLOOKUP($A40,'Return Data'!$B$7:$R$2292,4,0)</f>
        <v>245.6788</v>
      </c>
      <c r="D40" s="65">
        <f>VLOOKUP($A40,'Return Data'!$B$7:$R$2292,10,0)</f>
        <v>-11.757</v>
      </c>
      <c r="E40" s="66">
        <f t="shared" si="0"/>
        <v>33</v>
      </c>
      <c r="F40" s="65">
        <f>VLOOKUP($A40,'Return Data'!$B$7:$R$2292,11,0)</f>
        <v>-0.7097</v>
      </c>
      <c r="G40" s="66">
        <f t="shared" si="1"/>
        <v>30</v>
      </c>
      <c r="H40" s="65">
        <f>VLOOKUP($A40,'Return Data'!$B$7:$R$2292,12,0)</f>
        <v>15.054500000000001</v>
      </c>
      <c r="I40" s="66">
        <f t="shared" si="2"/>
        <v>23</v>
      </c>
      <c r="J40" s="65">
        <f>VLOOKUP($A40,'Return Data'!$B$7:$R$2292,13,0)</f>
        <v>14.6275</v>
      </c>
      <c r="K40" s="66">
        <f t="shared" si="3"/>
        <v>22</v>
      </c>
      <c r="L40" s="65">
        <f>VLOOKUP($A40,'Return Data'!$B$7:$R$2292,17,0)</f>
        <v>23.974799999999998</v>
      </c>
      <c r="M40" s="66">
        <f t="shared" si="4"/>
        <v>8</v>
      </c>
      <c r="N40" s="65">
        <f>VLOOKUP($A40,'Return Data'!$B$7:$R$2292,14,0)</f>
        <v>22.599900000000002</v>
      </c>
      <c r="O40" s="66">
        <f>RANK(N40,N$8:N$40,0)</f>
        <v>6</v>
      </c>
      <c r="P40" s="65">
        <f>VLOOKUP($A40,'Return Data'!$B$7:$R$2292,15,0)</f>
        <v>17.5045</v>
      </c>
      <c r="Q40" s="66">
        <f>RANK(P40,P$8:P$40,0)</f>
        <v>5</v>
      </c>
      <c r="R40" s="65">
        <f>VLOOKUP($A40,'Return Data'!$B$7:$R$2292,16,0)</f>
        <v>15.8156</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-5.470560606060606</v>
      </c>
      <c r="E42" s="74"/>
      <c r="F42" s="75">
        <f>AVERAGE(F8:F40)</f>
        <v>3.4065939393939391</v>
      </c>
      <c r="G42" s="74"/>
      <c r="H42" s="75">
        <f>AVERAGE(H8:H40)</f>
        <v>16.576627272727272</v>
      </c>
      <c r="I42" s="74"/>
      <c r="J42" s="75">
        <f>AVERAGE(J8:J40)</f>
        <v>18.189551515151518</v>
      </c>
      <c r="K42" s="74"/>
      <c r="L42" s="75">
        <f>AVERAGE(L8:L40)</f>
        <v>20.728627272727266</v>
      </c>
      <c r="M42" s="74"/>
      <c r="N42" s="75">
        <f>AVERAGE(N8:N40)</f>
        <v>19.878583870967738</v>
      </c>
      <c r="O42" s="74"/>
      <c r="P42" s="75">
        <f>AVERAGE(P8:P40)</f>
        <v>14.357915384615383</v>
      </c>
      <c r="Q42" s="74"/>
      <c r="R42" s="75">
        <f>AVERAGE(R8:R40)</f>
        <v>14.6252</v>
      </c>
      <c r="S42" s="76"/>
    </row>
    <row r="43" spans="1:19" x14ac:dyDescent="0.3">
      <c r="A43" s="73" t="s">
        <v>28</v>
      </c>
      <c r="B43" s="74"/>
      <c r="C43" s="74"/>
      <c r="D43" s="75">
        <f>MIN(D8:D40)</f>
        <v>-11.757</v>
      </c>
      <c r="E43" s="74"/>
      <c r="F43" s="75">
        <f>MIN(F8:F40)</f>
        <v>-6.2381000000000002</v>
      </c>
      <c r="G43" s="74"/>
      <c r="H43" s="75">
        <f>MIN(H8:H40)</f>
        <v>-2.1080999999999999</v>
      </c>
      <c r="I43" s="74"/>
      <c r="J43" s="75">
        <f>MIN(J8:J40)</f>
        <v>0</v>
      </c>
      <c r="K43" s="74"/>
      <c r="L43" s="75">
        <f>MIN(L8:L40)</f>
        <v>0</v>
      </c>
      <c r="M43" s="74"/>
      <c r="N43" s="75">
        <f>MIN(N8:N40)</f>
        <v>11.3651</v>
      </c>
      <c r="O43" s="74"/>
      <c r="P43" s="75">
        <f>MIN(P8:P40)</f>
        <v>8.5291999999999994</v>
      </c>
      <c r="Q43" s="74"/>
      <c r="R43" s="75">
        <f>MIN(R8:R40)</f>
        <v>0</v>
      </c>
      <c r="S43" s="76"/>
    </row>
    <row r="44" spans="1:19" ht="15" thickBot="1" x14ac:dyDescent="0.35">
      <c r="A44" s="77" t="s">
        <v>29</v>
      </c>
      <c r="B44" s="78"/>
      <c r="C44" s="78"/>
      <c r="D44" s="79">
        <f>MAX(D8:D40)</f>
        <v>0</v>
      </c>
      <c r="E44" s="78"/>
      <c r="F44" s="79">
        <f>MAX(F8:F40)</f>
        <v>10.5046</v>
      </c>
      <c r="G44" s="78"/>
      <c r="H44" s="79">
        <f>MAX(H8:H40)</f>
        <v>26.101099999999999</v>
      </c>
      <c r="I44" s="78"/>
      <c r="J44" s="79">
        <f>MAX(J8:J40)</f>
        <v>43.359400000000001</v>
      </c>
      <c r="K44" s="78"/>
      <c r="L44" s="79">
        <f>MAX(L8:L40)</f>
        <v>48.369199999999999</v>
      </c>
      <c r="M44" s="78"/>
      <c r="N44" s="79">
        <f>MAX(N8:N40)</f>
        <v>35.204599999999999</v>
      </c>
      <c r="O44" s="78"/>
      <c r="P44" s="79">
        <f>MAX(P8:P40)</f>
        <v>24.0959</v>
      </c>
      <c r="Q44" s="78"/>
      <c r="R44" s="79">
        <f>MAX(R8:R40)</f>
        <v>22.224299999999999</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44609</v>
      </c>
      <c r="C8" s="65">
        <f>VLOOKUP($A8,'Return Data'!$B$7:$R$2292,4,0)</f>
        <v>70.821799999999996</v>
      </c>
      <c r="D8" s="65">
        <f>VLOOKUP($A8,'Return Data'!$B$7:$R$2292,10,0)</f>
        <v>-5.2984</v>
      </c>
      <c r="E8" s="66">
        <f t="shared" ref="E8:E21" si="0">RANK(D8,D$8:D$21,0)</f>
        <v>13</v>
      </c>
      <c r="F8" s="65">
        <f>VLOOKUP($A8,'Return Data'!$B$7:$R$2292,11,0)</f>
        <v>1.5710999999999999</v>
      </c>
      <c r="G8" s="66">
        <f t="shared" ref="G8:G21" si="1">RANK(F8,F$8:F$21,0)</f>
        <v>13</v>
      </c>
      <c r="H8" s="65">
        <f>VLOOKUP($A8,'Return Data'!$B$7:$R$2292,12,0)</f>
        <v>9.9588000000000001</v>
      </c>
      <c r="I8" s="66">
        <f t="shared" ref="I8:I21" si="2">RANK(H8,H$8:H$21,0)</f>
        <v>14</v>
      </c>
      <c r="J8" s="65">
        <f>VLOOKUP($A8,'Return Data'!$B$7:$R$2292,13,0)</f>
        <v>18.118200000000002</v>
      </c>
      <c r="K8" s="66">
        <f t="shared" ref="K8:K21" si="3">RANK(J8,J$8:J$21,0)</f>
        <v>8</v>
      </c>
      <c r="L8" s="65">
        <f>VLOOKUP($A8,'Return Data'!$B$7:$R$2292,17,0)</f>
        <v>24.3111</v>
      </c>
      <c r="M8" s="66">
        <f t="shared" ref="M8:M21" si="4">RANK(L8,L$8:L$21,0)</f>
        <v>6</v>
      </c>
      <c r="N8" s="65">
        <f>VLOOKUP($A8,'Return Data'!$B$7:$R$2292,14,0)</f>
        <v>15.3527</v>
      </c>
      <c r="O8" s="66">
        <f t="shared" ref="O8:O19" si="5">RANK(N8,N$8:N$21,0)</f>
        <v>12</v>
      </c>
      <c r="P8" s="65">
        <f>VLOOKUP($A8,'Return Data'!$B$7:$R$2292,15,0)</f>
        <v>7.6520000000000001</v>
      </c>
      <c r="Q8" s="66">
        <f>RANK(P8,P$8:P$21,0)</f>
        <v>11</v>
      </c>
      <c r="R8" s="65">
        <f>VLOOKUP($A8,'Return Data'!$B$7:$R$2292,16,0)</f>
        <v>15.118499999999999</v>
      </c>
      <c r="S8" s="67">
        <f t="shared" ref="S8:S21" si="6">RANK(R8,R$8:R$21,0)</f>
        <v>9</v>
      </c>
    </row>
    <row r="9" spans="1:20" x14ac:dyDescent="0.3">
      <c r="A9" s="63" t="s">
        <v>31</v>
      </c>
      <c r="B9" s="64">
        <f>VLOOKUP($A9,'Return Data'!$B$7:$R$2292,3,0)</f>
        <v>44609</v>
      </c>
      <c r="C9" s="65">
        <f>VLOOKUP($A9,'Return Data'!$B$7:$R$2292,4,0)</f>
        <v>428.66300000000001</v>
      </c>
      <c r="D9" s="65">
        <f>VLOOKUP($A9,'Return Data'!$B$7:$R$2292,10,0)</f>
        <v>-4.2668999999999997</v>
      </c>
      <c r="E9" s="66">
        <f t="shared" si="0"/>
        <v>7</v>
      </c>
      <c r="F9" s="65">
        <f>VLOOKUP($A9,'Return Data'!$B$7:$R$2292,11,0)</f>
        <v>4.9359000000000002</v>
      </c>
      <c r="G9" s="66">
        <f t="shared" si="1"/>
        <v>7</v>
      </c>
      <c r="H9" s="65">
        <f>VLOOKUP($A9,'Return Data'!$B$7:$R$2292,12,0)</f>
        <v>19.812899999999999</v>
      </c>
      <c r="I9" s="66">
        <f t="shared" si="2"/>
        <v>6</v>
      </c>
      <c r="J9" s="65">
        <f>VLOOKUP($A9,'Return Data'!$B$7:$R$2292,13,0)</f>
        <v>19.181000000000001</v>
      </c>
      <c r="K9" s="66">
        <f t="shared" si="3"/>
        <v>7</v>
      </c>
      <c r="L9" s="65">
        <f>VLOOKUP($A9,'Return Data'!$B$7:$R$2292,17,0)</f>
        <v>23.418099999999999</v>
      </c>
      <c r="M9" s="66">
        <f t="shared" si="4"/>
        <v>8</v>
      </c>
      <c r="N9" s="65">
        <f>VLOOKUP($A9,'Return Data'!$B$7:$R$2292,14,0)</f>
        <v>16.3611</v>
      </c>
      <c r="O9" s="66">
        <f t="shared" si="5"/>
        <v>9</v>
      </c>
      <c r="P9" s="65">
        <f>VLOOKUP($A9,'Return Data'!$B$7:$R$2292,15,0)</f>
        <v>13.026</v>
      </c>
      <c r="Q9" s="66">
        <f>RANK(P9,P$8:P$21,0)</f>
        <v>7</v>
      </c>
      <c r="R9" s="65">
        <f>VLOOKUP($A9,'Return Data'!$B$7:$R$2292,16,0)</f>
        <v>14.329700000000001</v>
      </c>
      <c r="S9" s="67">
        <f t="shared" si="6"/>
        <v>11</v>
      </c>
    </row>
    <row r="10" spans="1:20" x14ac:dyDescent="0.3">
      <c r="A10" s="63" t="s">
        <v>32</v>
      </c>
      <c r="B10" s="64">
        <f>VLOOKUP($A10,'Return Data'!$B$7:$R$2292,3,0)</f>
        <v>44609</v>
      </c>
      <c r="C10" s="65">
        <f>VLOOKUP($A10,'Return Data'!$B$7:$R$2292,4,0)</f>
        <v>253.48</v>
      </c>
      <c r="D10" s="65">
        <f>VLOOKUP($A10,'Return Data'!$B$7:$R$2292,10,0)</f>
        <v>1.3797999999999999</v>
      </c>
      <c r="E10" s="66">
        <f t="shared" si="0"/>
        <v>1</v>
      </c>
      <c r="F10" s="65">
        <f>VLOOKUP($A10,'Return Data'!$B$7:$R$2292,11,0)</f>
        <v>11.966100000000001</v>
      </c>
      <c r="G10" s="66">
        <f t="shared" si="1"/>
        <v>1</v>
      </c>
      <c r="H10" s="65">
        <f>VLOOKUP($A10,'Return Data'!$B$7:$R$2292,12,0)</f>
        <v>23.21</v>
      </c>
      <c r="I10" s="66">
        <f t="shared" si="2"/>
        <v>2</v>
      </c>
      <c r="J10" s="65">
        <f>VLOOKUP($A10,'Return Data'!$B$7:$R$2292,13,0)</f>
        <v>30.0898</v>
      </c>
      <c r="K10" s="66">
        <f t="shared" si="3"/>
        <v>2</v>
      </c>
      <c r="L10" s="65">
        <f>VLOOKUP($A10,'Return Data'!$B$7:$R$2292,17,0)</f>
        <v>34.406999999999996</v>
      </c>
      <c r="M10" s="66">
        <f t="shared" si="4"/>
        <v>1</v>
      </c>
      <c r="N10" s="65">
        <f>VLOOKUP($A10,'Return Data'!$B$7:$R$2292,14,0)</f>
        <v>23.673200000000001</v>
      </c>
      <c r="O10" s="66">
        <f t="shared" si="5"/>
        <v>2</v>
      </c>
      <c r="P10" s="65">
        <f>VLOOKUP($A10,'Return Data'!$B$7:$R$2292,15,0)</f>
        <v>14.6683</v>
      </c>
      <c r="Q10" s="66">
        <f>RANK(P10,P$8:P$21,0)</f>
        <v>3</v>
      </c>
      <c r="R10" s="65">
        <f>VLOOKUP($A10,'Return Data'!$B$7:$R$2292,16,0)</f>
        <v>20.266300000000001</v>
      </c>
      <c r="S10" s="67">
        <f t="shared" si="6"/>
        <v>1</v>
      </c>
    </row>
    <row r="11" spans="1:20" x14ac:dyDescent="0.3">
      <c r="A11" s="63" t="s">
        <v>33</v>
      </c>
      <c r="B11" s="64">
        <f>VLOOKUP($A11,'Return Data'!$B$7:$R$2292,3,0)</f>
        <v>44609</v>
      </c>
      <c r="C11" s="65">
        <f>VLOOKUP($A11,'Return Data'!$B$7:$R$2292,4,0)</f>
        <v>15.73</v>
      </c>
      <c r="D11" s="65">
        <f>VLOOKUP($A11,'Return Data'!$B$7:$R$2292,10,0)</f>
        <v>-4.0267999999999997</v>
      </c>
      <c r="E11" s="66">
        <f t="shared" si="0"/>
        <v>6</v>
      </c>
      <c r="F11" s="65">
        <f>VLOOKUP($A11,'Return Data'!$B$7:$R$2292,11,0)</f>
        <v>4.5183</v>
      </c>
      <c r="G11" s="66">
        <f t="shared" si="1"/>
        <v>9</v>
      </c>
      <c r="H11" s="65">
        <f>VLOOKUP($A11,'Return Data'!$B$7:$R$2292,12,0)</f>
        <v>16.0029</v>
      </c>
      <c r="I11" s="66">
        <f t="shared" si="2"/>
        <v>12</v>
      </c>
      <c r="J11" s="65">
        <f>VLOOKUP($A11,'Return Data'!$B$7:$R$2292,13,0)</f>
        <v>19.438099999999999</v>
      </c>
      <c r="K11" s="66">
        <f t="shared" si="3"/>
        <v>6</v>
      </c>
      <c r="L11" s="65">
        <f>VLOOKUP($A11,'Return Data'!$B$7:$R$2292,17,0)</f>
        <v>21.670500000000001</v>
      </c>
      <c r="M11" s="66">
        <f t="shared" si="4"/>
        <v>10</v>
      </c>
      <c r="N11" s="65">
        <f>VLOOKUP($A11,'Return Data'!$B$7:$R$2292,14,0)</f>
        <v>16.757899999999999</v>
      </c>
      <c r="O11" s="66">
        <f t="shared" si="5"/>
        <v>8</v>
      </c>
      <c r="P11" s="65"/>
      <c r="Q11" s="66"/>
      <c r="R11" s="65">
        <f>VLOOKUP($A11,'Return Data'!$B$7:$R$2292,16,0)</f>
        <v>13.823</v>
      </c>
      <c r="S11" s="67">
        <f t="shared" si="6"/>
        <v>12</v>
      </c>
    </row>
    <row r="12" spans="1:20" x14ac:dyDescent="0.3">
      <c r="A12" s="63" t="s">
        <v>34</v>
      </c>
      <c r="B12" s="64">
        <f>VLOOKUP($A12,'Return Data'!$B$7:$R$2292,3,0)</f>
        <v>44609</v>
      </c>
      <c r="C12" s="65">
        <f>VLOOKUP($A12,'Return Data'!$B$7:$R$2292,4,0)</f>
        <v>87.87</v>
      </c>
      <c r="D12" s="65">
        <f>VLOOKUP($A12,'Return Data'!$B$7:$R$2292,10,0)</f>
        <v>-1.0919000000000001</v>
      </c>
      <c r="E12" s="66">
        <f t="shared" si="0"/>
        <v>2</v>
      </c>
      <c r="F12" s="65">
        <f>VLOOKUP($A12,'Return Data'!$B$7:$R$2292,11,0)</f>
        <v>8.7768999999999995</v>
      </c>
      <c r="G12" s="66">
        <f t="shared" si="1"/>
        <v>3</v>
      </c>
      <c r="H12" s="65">
        <f>VLOOKUP($A12,'Return Data'!$B$7:$R$2292,12,0)</f>
        <v>26.123200000000001</v>
      </c>
      <c r="I12" s="66">
        <f t="shared" si="2"/>
        <v>1</v>
      </c>
      <c r="J12" s="65">
        <f>VLOOKUP($A12,'Return Data'!$B$7:$R$2292,13,0)</f>
        <v>37.597900000000003</v>
      </c>
      <c r="K12" s="66">
        <f t="shared" si="3"/>
        <v>1</v>
      </c>
      <c r="L12" s="65">
        <f>VLOOKUP($A12,'Return Data'!$B$7:$R$2292,17,0)</f>
        <v>34.105600000000003</v>
      </c>
      <c r="M12" s="66">
        <f t="shared" si="4"/>
        <v>2</v>
      </c>
      <c r="N12" s="65">
        <f>VLOOKUP($A12,'Return Data'!$B$7:$R$2292,14,0)</f>
        <v>24.256699999999999</v>
      </c>
      <c r="O12" s="66">
        <f t="shared" si="5"/>
        <v>1</v>
      </c>
      <c r="P12" s="65">
        <f>VLOOKUP($A12,'Return Data'!$B$7:$R$2292,15,0)</f>
        <v>16.448599999999999</v>
      </c>
      <c r="Q12" s="66">
        <f t="shared" ref="Q12:Q19" si="7">RANK(P12,P$8:P$21,0)</f>
        <v>1</v>
      </c>
      <c r="R12" s="65">
        <f>VLOOKUP($A12,'Return Data'!$B$7:$R$2292,16,0)</f>
        <v>16.846499999999999</v>
      </c>
      <c r="S12" s="67">
        <f t="shared" si="6"/>
        <v>5</v>
      </c>
    </row>
    <row r="13" spans="1:20" x14ac:dyDescent="0.3">
      <c r="A13" s="63" t="s">
        <v>35</v>
      </c>
      <c r="B13" s="64">
        <f>VLOOKUP($A13,'Return Data'!$B$7:$R$2292,3,0)</f>
        <v>44609</v>
      </c>
      <c r="C13" s="65">
        <f>VLOOKUP($A13,'Return Data'!$B$7:$R$2292,4,0)</f>
        <v>16.951899999999998</v>
      </c>
      <c r="D13" s="65">
        <f>VLOOKUP($A13,'Return Data'!$B$7:$R$2292,10,0)</f>
        <v>-5.0994000000000002</v>
      </c>
      <c r="E13" s="66">
        <f t="shared" si="0"/>
        <v>11</v>
      </c>
      <c r="F13" s="65">
        <f>VLOOKUP($A13,'Return Data'!$B$7:$R$2292,11,0)</f>
        <v>3.835</v>
      </c>
      <c r="G13" s="66">
        <f t="shared" si="1"/>
        <v>10</v>
      </c>
      <c r="H13" s="65">
        <f>VLOOKUP($A13,'Return Data'!$B$7:$R$2292,12,0)</f>
        <v>18.0593</v>
      </c>
      <c r="I13" s="66">
        <f t="shared" si="2"/>
        <v>9</v>
      </c>
      <c r="J13" s="65">
        <f>VLOOKUP($A13,'Return Data'!$B$7:$R$2292,13,0)</f>
        <v>16.515899999999998</v>
      </c>
      <c r="K13" s="66">
        <f t="shared" si="3"/>
        <v>12</v>
      </c>
      <c r="L13" s="65">
        <f>VLOOKUP($A13,'Return Data'!$B$7:$R$2292,17,0)</f>
        <v>19.332799999999999</v>
      </c>
      <c r="M13" s="66">
        <f t="shared" si="4"/>
        <v>13</v>
      </c>
      <c r="N13" s="65">
        <f>VLOOKUP($A13,'Return Data'!$B$7:$R$2292,14,0)</f>
        <v>15.422499999999999</v>
      </c>
      <c r="O13" s="66">
        <f t="shared" si="5"/>
        <v>11</v>
      </c>
      <c r="P13" s="65">
        <f>VLOOKUP($A13,'Return Data'!$B$7:$R$2292,15,0)</f>
        <v>7.625</v>
      </c>
      <c r="Q13" s="66">
        <f t="shared" si="7"/>
        <v>12</v>
      </c>
      <c r="R13" s="65">
        <f>VLOOKUP($A13,'Return Data'!$B$7:$R$2292,16,0)</f>
        <v>8.5242000000000004</v>
      </c>
      <c r="S13" s="67">
        <f t="shared" si="6"/>
        <v>14</v>
      </c>
    </row>
    <row r="14" spans="1:20" x14ac:dyDescent="0.3">
      <c r="A14" s="63" t="s">
        <v>36</v>
      </c>
      <c r="B14" s="64">
        <f>VLOOKUP($A14,'Return Data'!$B$7:$R$2292,3,0)</f>
        <v>44609</v>
      </c>
      <c r="C14" s="65">
        <f>VLOOKUP($A14,'Return Data'!$B$7:$R$2292,4,0)</f>
        <v>411.853480110747</v>
      </c>
      <c r="D14" s="65">
        <f>VLOOKUP($A14,'Return Data'!$B$7:$R$2292,10,0)</f>
        <v>-4.8265000000000002</v>
      </c>
      <c r="E14" s="66">
        <f t="shared" si="0"/>
        <v>9</v>
      </c>
      <c r="F14" s="65">
        <f>VLOOKUP($A14,'Return Data'!$B$7:$R$2292,11,0)</f>
        <v>6.0320999999999998</v>
      </c>
      <c r="G14" s="66">
        <f t="shared" si="1"/>
        <v>4</v>
      </c>
      <c r="H14" s="65">
        <f>VLOOKUP($A14,'Return Data'!$B$7:$R$2292,12,0)</f>
        <v>18.572299999999998</v>
      </c>
      <c r="I14" s="66">
        <f t="shared" si="2"/>
        <v>8</v>
      </c>
      <c r="J14" s="65">
        <f>VLOOKUP($A14,'Return Data'!$B$7:$R$2292,13,0)</f>
        <v>18.065200000000001</v>
      </c>
      <c r="K14" s="66">
        <f t="shared" si="3"/>
        <v>9</v>
      </c>
      <c r="L14" s="65">
        <f>VLOOKUP($A14,'Return Data'!$B$7:$R$2292,17,0)</f>
        <v>21.41</v>
      </c>
      <c r="M14" s="66">
        <f t="shared" si="4"/>
        <v>11</v>
      </c>
      <c r="N14" s="65">
        <f>VLOOKUP($A14,'Return Data'!$B$7:$R$2292,14,0)</f>
        <v>20.6478</v>
      </c>
      <c r="O14" s="66">
        <f t="shared" si="5"/>
        <v>4</v>
      </c>
      <c r="P14" s="65">
        <f>VLOOKUP($A14,'Return Data'!$B$7:$R$2292,15,0)</f>
        <v>14.078099999999999</v>
      </c>
      <c r="Q14" s="66">
        <f t="shared" si="7"/>
        <v>5</v>
      </c>
      <c r="R14" s="65">
        <f>VLOOKUP($A14,'Return Data'!$B$7:$R$2292,16,0)</f>
        <v>16.224599999999999</v>
      </c>
      <c r="S14" s="67">
        <f t="shared" si="6"/>
        <v>6</v>
      </c>
    </row>
    <row r="15" spans="1:20" x14ac:dyDescent="0.3">
      <c r="A15" s="63" t="s">
        <v>37</v>
      </c>
      <c r="B15" s="64">
        <f>VLOOKUP($A15,'Return Data'!$B$7:$R$2292,3,0)</f>
        <v>44609</v>
      </c>
      <c r="C15" s="65">
        <f>VLOOKUP($A15,'Return Data'!$B$7:$R$2292,4,0)</f>
        <v>57.103999999999999</v>
      </c>
      <c r="D15" s="65">
        <f>VLOOKUP($A15,'Return Data'!$B$7:$R$2292,10,0)</f>
        <v>-3.2496</v>
      </c>
      <c r="E15" s="66">
        <f t="shared" si="0"/>
        <v>3</v>
      </c>
      <c r="F15" s="65">
        <f>VLOOKUP($A15,'Return Data'!$B$7:$R$2292,11,0)</f>
        <v>5.1948999999999996</v>
      </c>
      <c r="G15" s="66">
        <f t="shared" si="1"/>
        <v>6</v>
      </c>
      <c r="H15" s="65">
        <f>VLOOKUP($A15,'Return Data'!$B$7:$R$2292,12,0)</f>
        <v>20.74</v>
      </c>
      <c r="I15" s="66">
        <f t="shared" si="2"/>
        <v>5</v>
      </c>
      <c r="J15" s="65">
        <f>VLOOKUP($A15,'Return Data'!$B$7:$R$2292,13,0)</f>
        <v>22.928599999999999</v>
      </c>
      <c r="K15" s="66">
        <f t="shared" si="3"/>
        <v>5</v>
      </c>
      <c r="L15" s="65">
        <f>VLOOKUP($A15,'Return Data'!$B$7:$R$2292,17,0)</f>
        <v>24.270299999999999</v>
      </c>
      <c r="M15" s="66">
        <f t="shared" si="4"/>
        <v>7</v>
      </c>
      <c r="N15" s="65">
        <f>VLOOKUP($A15,'Return Data'!$B$7:$R$2292,14,0)</f>
        <v>20.430800000000001</v>
      </c>
      <c r="O15" s="66">
        <f t="shared" si="5"/>
        <v>6</v>
      </c>
      <c r="P15" s="65">
        <f>VLOOKUP($A15,'Return Data'!$B$7:$R$2292,15,0)</f>
        <v>13.127599999999999</v>
      </c>
      <c r="Q15" s="66">
        <f t="shared" si="7"/>
        <v>6</v>
      </c>
      <c r="R15" s="65">
        <f>VLOOKUP($A15,'Return Data'!$B$7:$R$2292,16,0)</f>
        <v>15.462899999999999</v>
      </c>
      <c r="S15" s="67">
        <f t="shared" si="6"/>
        <v>8</v>
      </c>
    </row>
    <row r="16" spans="1:20" x14ac:dyDescent="0.3">
      <c r="A16" s="63" t="s">
        <v>38</v>
      </c>
      <c r="B16" s="64">
        <f>VLOOKUP($A16,'Return Data'!$B$7:$R$2292,3,0)</f>
        <v>44609</v>
      </c>
      <c r="C16" s="65">
        <f>VLOOKUP($A16,'Return Data'!$B$7:$R$2292,4,0)</f>
        <v>120.97790000000001</v>
      </c>
      <c r="D16" s="65">
        <f>VLOOKUP($A16,'Return Data'!$B$7:$R$2292,10,0)</f>
        <v>-3.9310999999999998</v>
      </c>
      <c r="E16" s="66">
        <f t="shared" si="0"/>
        <v>5</v>
      </c>
      <c r="F16" s="65">
        <f>VLOOKUP($A16,'Return Data'!$B$7:$R$2292,11,0)</f>
        <v>5.1985999999999999</v>
      </c>
      <c r="G16" s="66">
        <f t="shared" si="1"/>
        <v>5</v>
      </c>
      <c r="H16" s="65">
        <f>VLOOKUP($A16,'Return Data'!$B$7:$R$2292,12,0)</f>
        <v>20.8735</v>
      </c>
      <c r="I16" s="66">
        <f t="shared" si="2"/>
        <v>4</v>
      </c>
      <c r="J16" s="65">
        <f>VLOOKUP($A16,'Return Data'!$B$7:$R$2292,13,0)</f>
        <v>23.152999999999999</v>
      </c>
      <c r="K16" s="66">
        <f t="shared" si="3"/>
        <v>3</v>
      </c>
      <c r="L16" s="65">
        <f>VLOOKUP($A16,'Return Data'!$B$7:$R$2292,17,0)</f>
        <v>26.131499999999999</v>
      </c>
      <c r="M16" s="66">
        <f t="shared" si="4"/>
        <v>4</v>
      </c>
      <c r="N16" s="65">
        <f>VLOOKUP($A16,'Return Data'!$B$7:$R$2292,14,0)</f>
        <v>22.143799999999999</v>
      </c>
      <c r="O16" s="66">
        <f t="shared" si="5"/>
        <v>3</v>
      </c>
      <c r="P16" s="65">
        <f>VLOOKUP($A16,'Return Data'!$B$7:$R$2292,15,0)</f>
        <v>15.855499999999999</v>
      </c>
      <c r="Q16" s="66">
        <f t="shared" si="7"/>
        <v>2</v>
      </c>
      <c r="R16" s="65">
        <f>VLOOKUP($A16,'Return Data'!$B$7:$R$2292,16,0)</f>
        <v>16.093</v>
      </c>
      <c r="S16" s="67">
        <f t="shared" si="6"/>
        <v>7</v>
      </c>
    </row>
    <row r="17" spans="1:19" x14ac:dyDescent="0.3">
      <c r="A17" s="63" t="s">
        <v>39</v>
      </c>
      <c r="B17" s="64">
        <f>VLOOKUP($A17,'Return Data'!$B$7:$R$2292,3,0)</f>
        <v>44609</v>
      </c>
      <c r="C17" s="65">
        <f>VLOOKUP($A17,'Return Data'!$B$7:$R$2292,4,0)</f>
        <v>74.739999999999995</v>
      </c>
      <c r="D17" s="65">
        <f>VLOOKUP($A17,'Return Data'!$B$7:$R$2292,10,0)</f>
        <v>-5.5477999999999996</v>
      </c>
      <c r="E17" s="66">
        <f t="shared" si="0"/>
        <v>14</v>
      </c>
      <c r="F17" s="65">
        <f>VLOOKUP($A17,'Return Data'!$B$7:$R$2292,11,0)</f>
        <v>-0.45290000000000002</v>
      </c>
      <c r="G17" s="66">
        <f t="shared" si="1"/>
        <v>14</v>
      </c>
      <c r="H17" s="65">
        <f>VLOOKUP($A17,'Return Data'!$B$7:$R$2292,12,0)</f>
        <v>10.0899</v>
      </c>
      <c r="I17" s="66">
        <f t="shared" si="2"/>
        <v>13</v>
      </c>
      <c r="J17" s="65">
        <f>VLOOKUP($A17,'Return Data'!$B$7:$R$2292,13,0)</f>
        <v>9.8794000000000004</v>
      </c>
      <c r="K17" s="66">
        <f t="shared" si="3"/>
        <v>14</v>
      </c>
      <c r="L17" s="65">
        <f>VLOOKUP($A17,'Return Data'!$B$7:$R$2292,17,0)</f>
        <v>20.2164</v>
      </c>
      <c r="M17" s="66">
        <f t="shared" si="4"/>
        <v>12</v>
      </c>
      <c r="N17" s="65">
        <f>VLOOKUP($A17,'Return Data'!$B$7:$R$2292,14,0)</f>
        <v>12.9757</v>
      </c>
      <c r="O17" s="66">
        <f t="shared" si="5"/>
        <v>13</v>
      </c>
      <c r="P17" s="65">
        <f>VLOOKUP($A17,'Return Data'!$B$7:$R$2292,15,0)</f>
        <v>9.5716999999999999</v>
      </c>
      <c r="Q17" s="66">
        <f t="shared" si="7"/>
        <v>10</v>
      </c>
      <c r="R17" s="65">
        <f>VLOOKUP($A17,'Return Data'!$B$7:$R$2292,16,0)</f>
        <v>13.2485</v>
      </c>
      <c r="S17" s="67">
        <f t="shared" si="6"/>
        <v>13</v>
      </c>
    </row>
    <row r="18" spans="1:19" x14ac:dyDescent="0.3">
      <c r="A18" s="63" t="s">
        <v>40</v>
      </c>
      <c r="B18" s="64">
        <f>VLOOKUP($A18,'Return Data'!$B$7:$R$2292,3,0)</f>
        <v>44609</v>
      </c>
      <c r="C18" s="65">
        <f>VLOOKUP($A18,'Return Data'!$B$7:$R$2292,4,0)</f>
        <v>192.6454</v>
      </c>
      <c r="D18" s="65">
        <f>VLOOKUP($A18,'Return Data'!$B$7:$R$2292,10,0)</f>
        <v>-5.1487999999999996</v>
      </c>
      <c r="E18" s="66">
        <f t="shared" si="0"/>
        <v>12</v>
      </c>
      <c r="F18" s="65">
        <f>VLOOKUP($A18,'Return Data'!$B$7:$R$2292,11,0)</f>
        <v>3.4136000000000002</v>
      </c>
      <c r="G18" s="66">
        <f t="shared" si="1"/>
        <v>11</v>
      </c>
      <c r="H18" s="65">
        <f>VLOOKUP($A18,'Return Data'!$B$7:$R$2292,12,0)</f>
        <v>16.090499999999999</v>
      </c>
      <c r="I18" s="66">
        <f t="shared" si="2"/>
        <v>11</v>
      </c>
      <c r="J18" s="65">
        <f>VLOOKUP($A18,'Return Data'!$B$7:$R$2292,13,0)</f>
        <v>13.788</v>
      </c>
      <c r="K18" s="66">
        <f t="shared" si="3"/>
        <v>13</v>
      </c>
      <c r="L18" s="65">
        <f>VLOOKUP($A18,'Return Data'!$B$7:$R$2292,17,0)</f>
        <v>18.715</v>
      </c>
      <c r="M18" s="66">
        <f t="shared" si="4"/>
        <v>14</v>
      </c>
      <c r="N18" s="65">
        <f>VLOOKUP($A18,'Return Data'!$B$7:$R$2292,14,0)</f>
        <v>15.761200000000001</v>
      </c>
      <c r="O18" s="66">
        <f t="shared" si="5"/>
        <v>10</v>
      </c>
      <c r="P18" s="65">
        <f>VLOOKUP($A18,'Return Data'!$B$7:$R$2292,15,0)</f>
        <v>11.585599999999999</v>
      </c>
      <c r="Q18" s="66">
        <f t="shared" si="7"/>
        <v>9</v>
      </c>
      <c r="R18" s="65">
        <f>VLOOKUP($A18,'Return Data'!$B$7:$R$2292,16,0)</f>
        <v>18.248000000000001</v>
      </c>
      <c r="S18" s="67">
        <f t="shared" si="6"/>
        <v>2</v>
      </c>
    </row>
    <row r="19" spans="1:19" x14ac:dyDescent="0.3">
      <c r="A19" s="63" t="s">
        <v>43</v>
      </c>
      <c r="B19" s="64">
        <f>VLOOKUP($A19,'Return Data'!$B$7:$R$2292,3,0)</f>
        <v>44609</v>
      </c>
      <c r="C19" s="65">
        <f>VLOOKUP($A19,'Return Data'!$B$7:$R$2292,4,0)</f>
        <v>401.0052</v>
      </c>
      <c r="D19" s="65">
        <f>VLOOKUP($A19,'Return Data'!$B$7:$R$2292,10,0)</f>
        <v>-3.7978999999999998</v>
      </c>
      <c r="E19" s="66">
        <f t="shared" si="0"/>
        <v>4</v>
      </c>
      <c r="F19" s="65">
        <f>VLOOKUP($A19,'Return Data'!$B$7:$R$2292,11,0)</f>
        <v>9.1951000000000001</v>
      </c>
      <c r="G19" s="66">
        <f t="shared" si="1"/>
        <v>2</v>
      </c>
      <c r="H19" s="65">
        <f>VLOOKUP($A19,'Return Data'!$B$7:$R$2292,12,0)</f>
        <v>22.775600000000001</v>
      </c>
      <c r="I19" s="66">
        <f t="shared" si="2"/>
        <v>3</v>
      </c>
      <c r="J19" s="65">
        <f>VLOOKUP($A19,'Return Data'!$B$7:$R$2292,13,0)</f>
        <v>23.068999999999999</v>
      </c>
      <c r="K19" s="66">
        <f t="shared" si="3"/>
        <v>4</v>
      </c>
      <c r="L19" s="65">
        <f>VLOOKUP($A19,'Return Data'!$B$7:$R$2292,17,0)</f>
        <v>30.236799999999999</v>
      </c>
      <c r="M19" s="66">
        <f t="shared" si="4"/>
        <v>3</v>
      </c>
      <c r="N19" s="65">
        <f>VLOOKUP($A19,'Return Data'!$B$7:$R$2292,14,0)</f>
        <v>19.773800000000001</v>
      </c>
      <c r="O19" s="66">
        <f t="shared" si="5"/>
        <v>7</v>
      </c>
      <c r="P19" s="65">
        <f>VLOOKUP($A19,'Return Data'!$B$7:$R$2292,15,0)</f>
        <v>12.7712</v>
      </c>
      <c r="Q19" s="66">
        <f t="shared" si="7"/>
        <v>8</v>
      </c>
      <c r="R19" s="65">
        <f>VLOOKUP($A19,'Return Data'!$B$7:$R$2292,16,0)</f>
        <v>17.444199999999999</v>
      </c>
      <c r="S19" s="67">
        <f t="shared" si="6"/>
        <v>3</v>
      </c>
    </row>
    <row r="20" spans="1:19" x14ac:dyDescent="0.3">
      <c r="A20" s="63" t="s">
        <v>44</v>
      </c>
      <c r="B20" s="64">
        <f>VLOOKUP($A20,'Return Data'!$B$7:$R$2292,3,0)</f>
        <v>44609</v>
      </c>
      <c r="C20" s="65">
        <f>VLOOKUP($A20,'Return Data'!$B$7:$R$2292,4,0)</f>
        <v>16.53</v>
      </c>
      <c r="D20" s="65">
        <f>VLOOKUP($A20,'Return Data'!$B$7:$R$2292,10,0)</f>
        <v>-5.0545999999999998</v>
      </c>
      <c r="E20" s="66">
        <f t="shared" si="0"/>
        <v>10</v>
      </c>
      <c r="F20" s="65">
        <f>VLOOKUP($A20,'Return Data'!$B$7:$R$2292,11,0)</f>
        <v>4.5541</v>
      </c>
      <c r="G20" s="66">
        <f t="shared" si="1"/>
        <v>8</v>
      </c>
      <c r="H20" s="65">
        <f>VLOOKUP($A20,'Return Data'!$B$7:$R$2292,12,0)</f>
        <v>19.5228</v>
      </c>
      <c r="I20" s="66">
        <f t="shared" si="2"/>
        <v>7</v>
      </c>
      <c r="J20" s="65">
        <f>VLOOKUP($A20,'Return Data'!$B$7:$R$2292,13,0)</f>
        <v>17.068000000000001</v>
      </c>
      <c r="K20" s="66">
        <f t="shared" si="3"/>
        <v>10</v>
      </c>
      <c r="L20" s="65">
        <f>VLOOKUP($A20,'Return Data'!$B$7:$R$2292,17,0)</f>
        <v>24.6633</v>
      </c>
      <c r="M20" s="66">
        <f t="shared" si="4"/>
        <v>5</v>
      </c>
      <c r="N20" s="65"/>
      <c r="O20" s="66"/>
      <c r="P20" s="65"/>
      <c r="Q20" s="66"/>
      <c r="R20" s="65">
        <f>VLOOKUP($A20,'Return Data'!$B$7:$R$2292,16,0)</f>
        <v>16.975200000000001</v>
      </c>
      <c r="S20" s="67">
        <f t="shared" si="6"/>
        <v>4</v>
      </c>
    </row>
    <row r="21" spans="1:19" x14ac:dyDescent="0.3">
      <c r="A21" s="63" t="s">
        <v>45</v>
      </c>
      <c r="B21" s="64">
        <f>VLOOKUP($A21,'Return Data'!$B$7:$R$2292,3,0)</f>
        <v>44609</v>
      </c>
      <c r="C21" s="65">
        <f>VLOOKUP($A21,'Return Data'!$B$7:$R$2292,4,0)</f>
        <v>98.830100000000002</v>
      </c>
      <c r="D21" s="65">
        <f>VLOOKUP($A21,'Return Data'!$B$7:$R$2292,10,0)</f>
        <v>-4.3490000000000002</v>
      </c>
      <c r="E21" s="66">
        <f t="shared" si="0"/>
        <v>8</v>
      </c>
      <c r="F21" s="65">
        <f>VLOOKUP($A21,'Return Data'!$B$7:$R$2292,11,0)</f>
        <v>2.4161000000000001</v>
      </c>
      <c r="G21" s="66">
        <f t="shared" si="1"/>
        <v>12</v>
      </c>
      <c r="H21" s="65">
        <f>VLOOKUP($A21,'Return Data'!$B$7:$R$2292,12,0)</f>
        <v>16.646000000000001</v>
      </c>
      <c r="I21" s="66">
        <f t="shared" si="2"/>
        <v>10</v>
      </c>
      <c r="J21" s="65">
        <f>VLOOKUP($A21,'Return Data'!$B$7:$R$2292,13,0)</f>
        <v>16.565100000000001</v>
      </c>
      <c r="K21" s="66">
        <f t="shared" si="3"/>
        <v>11</v>
      </c>
      <c r="L21" s="65">
        <f>VLOOKUP($A21,'Return Data'!$B$7:$R$2292,17,0)</f>
        <v>22.197700000000001</v>
      </c>
      <c r="M21" s="66">
        <f t="shared" si="4"/>
        <v>9</v>
      </c>
      <c r="N21" s="65">
        <f>VLOOKUP($A21,'Return Data'!$B$7:$R$2292,14,0)</f>
        <v>20.465</v>
      </c>
      <c r="O21" s="66">
        <f>RANK(N21,N$8:N$21,0)</f>
        <v>5</v>
      </c>
      <c r="P21" s="65">
        <f>VLOOKUP($A21,'Return Data'!$B$7:$R$2292,15,0)</f>
        <v>14.5266</v>
      </c>
      <c r="Q21" s="66">
        <f>RANK(P21,P$8:P$21,0)</f>
        <v>4</v>
      </c>
      <c r="R21" s="65">
        <f>VLOOKUP($A21,'Return Data'!$B$7:$R$2292,16,0)</f>
        <v>14.8055</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-3.8792071428571435</v>
      </c>
      <c r="E23" s="74"/>
      <c r="F23" s="75">
        <f>AVERAGE(F8:F21)</f>
        <v>5.0824928571428583</v>
      </c>
      <c r="G23" s="74"/>
      <c r="H23" s="75">
        <f>AVERAGE(H8:H21)</f>
        <v>18.462692857142855</v>
      </c>
      <c r="I23" s="74"/>
      <c r="J23" s="75">
        <f>AVERAGE(J8:J21)</f>
        <v>20.389799999999997</v>
      </c>
      <c r="K23" s="74"/>
      <c r="L23" s="75">
        <f>AVERAGE(L8:L21)</f>
        <v>24.64900714285714</v>
      </c>
      <c r="M23" s="74"/>
      <c r="N23" s="75">
        <f>AVERAGE(N8:N21)</f>
        <v>18.77093846153846</v>
      </c>
      <c r="O23" s="74"/>
      <c r="P23" s="75">
        <f>AVERAGE(P8:P21)</f>
        <v>12.578016666666665</v>
      </c>
      <c r="Q23" s="74"/>
      <c r="R23" s="75">
        <f>AVERAGE(R8:R21)</f>
        <v>15.529292857142854</v>
      </c>
      <c r="S23" s="76"/>
    </row>
    <row r="24" spans="1:19" x14ac:dyDescent="0.3">
      <c r="A24" s="73" t="s">
        <v>28</v>
      </c>
      <c r="B24" s="74"/>
      <c r="C24" s="74"/>
      <c r="D24" s="75">
        <f>MIN(D8:D21)</f>
        <v>-5.5477999999999996</v>
      </c>
      <c r="E24" s="74"/>
      <c r="F24" s="75">
        <f>MIN(F8:F21)</f>
        <v>-0.45290000000000002</v>
      </c>
      <c r="G24" s="74"/>
      <c r="H24" s="75">
        <f>MIN(H8:H21)</f>
        <v>9.9588000000000001</v>
      </c>
      <c r="I24" s="74"/>
      <c r="J24" s="75">
        <f>MIN(J8:J21)</f>
        <v>9.8794000000000004</v>
      </c>
      <c r="K24" s="74"/>
      <c r="L24" s="75">
        <f>MIN(L8:L21)</f>
        <v>18.715</v>
      </c>
      <c r="M24" s="74"/>
      <c r="N24" s="75">
        <f>MIN(N8:N21)</f>
        <v>12.9757</v>
      </c>
      <c r="O24" s="74"/>
      <c r="P24" s="75">
        <f>MIN(P8:P21)</f>
        <v>7.625</v>
      </c>
      <c r="Q24" s="74"/>
      <c r="R24" s="75">
        <f>MIN(R8:R21)</f>
        <v>8.5242000000000004</v>
      </c>
      <c r="S24" s="76"/>
    </row>
    <row r="25" spans="1:19" ht="15" thickBot="1" x14ac:dyDescent="0.35">
      <c r="A25" s="77" t="s">
        <v>29</v>
      </c>
      <c r="B25" s="78"/>
      <c r="C25" s="78"/>
      <c r="D25" s="79">
        <f>MAX(D8:D21)</f>
        <v>1.3797999999999999</v>
      </c>
      <c r="E25" s="78"/>
      <c r="F25" s="79">
        <f>MAX(F8:F21)</f>
        <v>11.966100000000001</v>
      </c>
      <c r="G25" s="78"/>
      <c r="H25" s="79">
        <f>MAX(H8:H21)</f>
        <v>26.123200000000001</v>
      </c>
      <c r="I25" s="78"/>
      <c r="J25" s="79">
        <f>MAX(J8:J21)</f>
        <v>37.597900000000003</v>
      </c>
      <c r="K25" s="78"/>
      <c r="L25" s="79">
        <f>MAX(L8:L21)</f>
        <v>34.406999999999996</v>
      </c>
      <c r="M25" s="78"/>
      <c r="N25" s="79">
        <f>MAX(N8:N21)</f>
        <v>24.256699999999999</v>
      </c>
      <c r="O25" s="78"/>
      <c r="P25" s="79">
        <f>MAX(P8:P21)</f>
        <v>16.448599999999999</v>
      </c>
      <c r="Q25" s="78"/>
      <c r="R25" s="79">
        <f>MAX(R8:R21)</f>
        <v>20.266300000000001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1851</v>
      </c>
      <c r="B8" s="64">
        <f>VLOOKUP($A8,'Return Data'!$B$7:$R$2292,3,0)</f>
        <v>44609</v>
      </c>
      <c r="C8" s="65">
        <f>VLOOKUP($A8,'Return Data'!$B$7:$R$2292,4,0)</f>
        <v>705.47</v>
      </c>
      <c r="D8" s="65">
        <f>VLOOKUP($A8,'Return Data'!$B$7:$R$2292,10,0)</f>
        <v>-8.1933000000000007</v>
      </c>
      <c r="E8" s="66">
        <f t="shared" ref="E8:E33" si="0">RANK(D8,D$8:D$33,0)</f>
        <v>23</v>
      </c>
      <c r="F8" s="65">
        <f>VLOOKUP($A8,'Return Data'!$B$7:$R$2292,11,0)</f>
        <v>3.8311000000000002</v>
      </c>
      <c r="G8" s="66">
        <f t="shared" ref="G8:G33" si="1">RANK(F8,F$8:F$33,0)</f>
        <v>14</v>
      </c>
      <c r="H8" s="65">
        <f>VLOOKUP($A8,'Return Data'!$B$7:$R$2292,12,0)</f>
        <v>19.1813</v>
      </c>
      <c r="I8" s="66">
        <f t="shared" ref="I8:I33" si="2">RANK(H8,H$8:H$33,0)</f>
        <v>13</v>
      </c>
      <c r="J8" s="65">
        <f>VLOOKUP($A8,'Return Data'!$B$7:$R$2292,13,0)</f>
        <v>18.874099999999999</v>
      </c>
      <c r="K8" s="66">
        <f>RANK(J8,J$8:J$33,0)</f>
        <v>21</v>
      </c>
      <c r="L8" s="65">
        <f>VLOOKUP($A8,'Return Data'!$B$7:$R$2292,17,0)</f>
        <v>22.1999</v>
      </c>
      <c r="M8" s="66">
        <f>RANK(L8,L$8:L$33,0)</f>
        <v>16</v>
      </c>
      <c r="N8" s="65">
        <f>VLOOKUP($A8,'Return Data'!$B$7:$R$2292,14,0)</f>
        <v>22.163799999999998</v>
      </c>
      <c r="O8" s="66">
        <f>RANK(N8,N$8:N$33,0)</f>
        <v>9</v>
      </c>
      <c r="P8" s="65">
        <f>VLOOKUP($A8,'Return Data'!$B$7:$R$2292,15,0)</f>
        <v>13.900600000000001</v>
      </c>
      <c r="Q8" s="66">
        <f>RANK(P8,P$8:P$33,0)</f>
        <v>17</v>
      </c>
      <c r="R8" s="65">
        <f>VLOOKUP($A8,'Return Data'!$B$7:$R$2292,16,0)</f>
        <v>17.335699999999999</v>
      </c>
      <c r="S8" s="67">
        <f>RANK(R8,R$8:R$33,0)</f>
        <v>10</v>
      </c>
    </row>
    <row r="9" spans="1:20" x14ac:dyDescent="0.3">
      <c r="A9" s="63" t="s">
        <v>883</v>
      </c>
      <c r="B9" s="64">
        <f>VLOOKUP($A9,'Return Data'!$B$7:$R$2292,3,0)</f>
        <v>44609</v>
      </c>
      <c r="C9" s="65">
        <f>VLOOKUP($A9,'Return Data'!$B$7:$R$2292,4,0)</f>
        <v>21.16</v>
      </c>
      <c r="D9" s="65">
        <f>VLOOKUP($A9,'Return Data'!$B$7:$R$2292,10,0)</f>
        <v>-8.1996000000000002</v>
      </c>
      <c r="E9" s="66">
        <f t="shared" si="0"/>
        <v>24</v>
      </c>
      <c r="F9" s="65">
        <f>VLOOKUP($A9,'Return Data'!$B$7:$R$2292,11,0)</f>
        <v>3.6238999999999999</v>
      </c>
      <c r="G9" s="66">
        <f t="shared" si="1"/>
        <v>15</v>
      </c>
      <c r="H9" s="65">
        <f>VLOOKUP($A9,'Return Data'!$B$7:$R$2292,12,0)</f>
        <v>21.052600000000002</v>
      </c>
      <c r="I9" s="66">
        <f t="shared" si="2"/>
        <v>10</v>
      </c>
      <c r="J9" s="65">
        <f>VLOOKUP($A9,'Return Data'!$B$7:$R$2292,13,0)</f>
        <v>27.546700000000001</v>
      </c>
      <c r="K9" s="66">
        <f t="shared" ref="K9:K33" si="3">RANK(J9,J$8:J$33,0)</f>
        <v>4</v>
      </c>
      <c r="L9" s="65">
        <f>VLOOKUP($A9,'Return Data'!$B$7:$R$2292,17,0)</f>
        <v>28.3796</v>
      </c>
      <c r="M9" s="66">
        <f t="shared" ref="M9:M33" si="4">RANK(L9,L$8:L$33,0)</f>
        <v>4</v>
      </c>
      <c r="N9" s="65">
        <f>VLOOKUP($A9,'Return Data'!$B$7:$R$2292,14,0)</f>
        <v>27.204699999999999</v>
      </c>
      <c r="O9" s="66">
        <f t="shared" ref="O9:O33" si="5">RANK(N9,N$8:N$33,0)</f>
        <v>1</v>
      </c>
      <c r="P9" s="65"/>
      <c r="Q9" s="66"/>
      <c r="R9" s="65">
        <f>VLOOKUP($A9,'Return Data'!$B$7:$R$2292,16,0)</f>
        <v>25.276399999999999</v>
      </c>
      <c r="S9" s="67">
        <f t="shared" ref="S9:S33" si="6">RANK(R9,R$8:R$33,0)</f>
        <v>3</v>
      </c>
    </row>
    <row r="10" spans="1:20" x14ac:dyDescent="0.3">
      <c r="A10" s="63" t="s">
        <v>885</v>
      </c>
      <c r="B10" s="64">
        <f>VLOOKUP($A10,'Return Data'!$B$7:$R$2292,3,0)</f>
        <v>44609</v>
      </c>
      <c r="C10" s="65">
        <f>VLOOKUP($A10,'Return Data'!$B$7:$R$2292,4,0)</f>
        <v>59.94</v>
      </c>
      <c r="D10" s="65">
        <f>VLOOKUP($A10,'Return Data'!$B$7:$R$2292,10,0)</f>
        <v>-5.6657000000000002</v>
      </c>
      <c r="E10" s="66">
        <f t="shared" si="0"/>
        <v>18</v>
      </c>
      <c r="F10" s="65">
        <f>VLOOKUP($A10,'Return Data'!$B$7:$R$2292,11,0)</f>
        <v>2.4790999999999999</v>
      </c>
      <c r="G10" s="66">
        <f t="shared" si="1"/>
        <v>22</v>
      </c>
      <c r="H10" s="65">
        <f>VLOOKUP($A10,'Return Data'!$B$7:$R$2292,12,0)</f>
        <v>18.085100000000001</v>
      </c>
      <c r="I10" s="66">
        <f t="shared" si="2"/>
        <v>18</v>
      </c>
      <c r="J10" s="65">
        <f>VLOOKUP($A10,'Return Data'!$B$7:$R$2292,13,0)</f>
        <v>23.894200000000001</v>
      </c>
      <c r="K10" s="66">
        <f t="shared" si="3"/>
        <v>9</v>
      </c>
      <c r="L10" s="65">
        <f>VLOOKUP($A10,'Return Data'!$B$7:$R$2292,17,0)</f>
        <v>21.622599999999998</v>
      </c>
      <c r="M10" s="66">
        <f t="shared" si="4"/>
        <v>20</v>
      </c>
      <c r="N10" s="65">
        <f>VLOOKUP($A10,'Return Data'!$B$7:$R$2292,14,0)</f>
        <v>22.056000000000001</v>
      </c>
      <c r="O10" s="66">
        <f t="shared" si="5"/>
        <v>11</v>
      </c>
      <c r="P10" s="65">
        <f>VLOOKUP($A10,'Return Data'!$B$7:$R$2292,15,0)</f>
        <v>13.985200000000001</v>
      </c>
      <c r="Q10" s="66">
        <f t="shared" ref="Q10:Q33" si="7">RANK(P10,P$8:P$33,0)</f>
        <v>16</v>
      </c>
      <c r="R10" s="65">
        <f>VLOOKUP($A10,'Return Data'!$B$7:$R$2292,16,0)</f>
        <v>13.7753</v>
      </c>
      <c r="S10" s="67">
        <f t="shared" si="6"/>
        <v>23</v>
      </c>
    </row>
    <row r="11" spans="1:20" x14ac:dyDescent="0.3">
      <c r="A11" s="63" t="s">
        <v>887</v>
      </c>
      <c r="B11" s="64">
        <f>VLOOKUP($A11,'Return Data'!$B$7:$R$2292,3,0)</f>
        <v>44609</v>
      </c>
      <c r="C11" s="65">
        <f>VLOOKUP($A11,'Return Data'!$B$7:$R$2292,4,0)</f>
        <v>175.44</v>
      </c>
      <c r="D11" s="65">
        <f>VLOOKUP($A11,'Return Data'!$B$7:$R$2292,10,0)</f>
        <v>-4.9724000000000004</v>
      </c>
      <c r="E11" s="66">
        <f t="shared" si="0"/>
        <v>12</v>
      </c>
      <c r="F11" s="65">
        <f>VLOOKUP($A11,'Return Data'!$B$7:$R$2292,11,0)</f>
        <v>4.0507999999999997</v>
      </c>
      <c r="G11" s="66">
        <f t="shared" si="1"/>
        <v>11</v>
      </c>
      <c r="H11" s="65">
        <f>VLOOKUP($A11,'Return Data'!$B$7:$R$2292,12,0)</f>
        <v>21.395</v>
      </c>
      <c r="I11" s="66">
        <f t="shared" si="2"/>
        <v>8</v>
      </c>
      <c r="J11" s="65">
        <f>VLOOKUP($A11,'Return Data'!$B$7:$R$2292,13,0)</f>
        <v>21.3782</v>
      </c>
      <c r="K11" s="66">
        <f t="shared" si="3"/>
        <v>14</v>
      </c>
      <c r="L11" s="65">
        <f>VLOOKUP($A11,'Return Data'!$B$7:$R$2292,17,0)</f>
        <v>25.578600000000002</v>
      </c>
      <c r="M11" s="66">
        <f t="shared" si="4"/>
        <v>8</v>
      </c>
      <c r="N11" s="65">
        <f>VLOOKUP($A11,'Return Data'!$B$7:$R$2292,14,0)</f>
        <v>24.0825</v>
      </c>
      <c r="O11" s="66">
        <f t="shared" si="5"/>
        <v>4</v>
      </c>
      <c r="P11" s="65">
        <f>VLOOKUP($A11,'Return Data'!$B$7:$R$2292,15,0)</f>
        <v>18.4771</v>
      </c>
      <c r="Q11" s="66">
        <f t="shared" si="7"/>
        <v>2</v>
      </c>
      <c r="R11" s="65">
        <f>VLOOKUP($A11,'Return Data'!$B$7:$R$2292,16,0)</f>
        <v>22.380299999999998</v>
      </c>
      <c r="S11" s="67">
        <f t="shared" si="6"/>
        <v>6</v>
      </c>
    </row>
    <row r="12" spans="1:20" x14ac:dyDescent="0.3">
      <c r="A12" s="63" t="s">
        <v>889</v>
      </c>
      <c r="B12" s="64">
        <f>VLOOKUP($A12,'Return Data'!$B$7:$R$2292,3,0)</f>
        <v>44609</v>
      </c>
      <c r="C12" s="65">
        <f>VLOOKUP($A12,'Return Data'!$B$7:$R$2292,4,0)</f>
        <v>372.161</v>
      </c>
      <c r="D12" s="65">
        <f>VLOOKUP($A12,'Return Data'!$B$7:$R$2292,10,0)</f>
        <v>-5.8670999999999998</v>
      </c>
      <c r="E12" s="66">
        <f t="shared" si="0"/>
        <v>20</v>
      </c>
      <c r="F12" s="65">
        <f>VLOOKUP($A12,'Return Data'!$B$7:$R$2292,11,0)</f>
        <v>-1.3244</v>
      </c>
      <c r="G12" s="66">
        <f t="shared" si="1"/>
        <v>26</v>
      </c>
      <c r="H12" s="65">
        <f>VLOOKUP($A12,'Return Data'!$B$7:$R$2292,12,0)</f>
        <v>11.7463</v>
      </c>
      <c r="I12" s="66">
        <f t="shared" si="2"/>
        <v>26</v>
      </c>
      <c r="J12" s="65">
        <f>VLOOKUP($A12,'Return Data'!$B$7:$R$2292,13,0)</f>
        <v>16.555299999999999</v>
      </c>
      <c r="K12" s="66">
        <f t="shared" si="3"/>
        <v>24</v>
      </c>
      <c r="L12" s="65">
        <f>VLOOKUP($A12,'Return Data'!$B$7:$R$2292,17,0)</f>
        <v>21.034099999999999</v>
      </c>
      <c r="M12" s="66">
        <f t="shared" si="4"/>
        <v>23</v>
      </c>
      <c r="N12" s="65">
        <f>VLOOKUP($A12,'Return Data'!$B$7:$R$2292,14,0)</f>
        <v>21.187200000000001</v>
      </c>
      <c r="O12" s="66">
        <f t="shared" si="5"/>
        <v>14</v>
      </c>
      <c r="P12" s="65">
        <f>VLOOKUP($A12,'Return Data'!$B$7:$R$2292,15,0)</f>
        <v>14.626300000000001</v>
      </c>
      <c r="Q12" s="66">
        <f t="shared" si="7"/>
        <v>13</v>
      </c>
      <c r="R12" s="65">
        <f>VLOOKUP($A12,'Return Data'!$B$7:$R$2292,16,0)</f>
        <v>16.7255</v>
      </c>
      <c r="S12" s="67">
        <f t="shared" si="6"/>
        <v>14</v>
      </c>
    </row>
    <row r="13" spans="1:20" x14ac:dyDescent="0.3">
      <c r="A13" s="63" t="s">
        <v>891</v>
      </c>
      <c r="B13" s="64">
        <f>VLOOKUP($A13,'Return Data'!$B$7:$R$2292,3,0)</f>
        <v>44609</v>
      </c>
      <c r="C13" s="65">
        <f>VLOOKUP($A13,'Return Data'!$B$7:$R$2292,4,0)</f>
        <v>57.261000000000003</v>
      </c>
      <c r="D13" s="65">
        <f>VLOOKUP($A13,'Return Data'!$B$7:$R$2292,10,0)</f>
        <v>-5.0979999999999999</v>
      </c>
      <c r="E13" s="66">
        <f t="shared" si="0"/>
        <v>13</v>
      </c>
      <c r="F13" s="65">
        <f>VLOOKUP($A13,'Return Data'!$B$7:$R$2292,11,0)</f>
        <v>3.8334000000000001</v>
      </c>
      <c r="G13" s="66">
        <f t="shared" si="1"/>
        <v>13</v>
      </c>
      <c r="H13" s="65">
        <f>VLOOKUP($A13,'Return Data'!$B$7:$R$2292,12,0)</f>
        <v>18.764299999999999</v>
      </c>
      <c r="I13" s="66">
        <f t="shared" si="2"/>
        <v>16</v>
      </c>
      <c r="J13" s="65">
        <f>VLOOKUP($A13,'Return Data'!$B$7:$R$2292,13,0)</f>
        <v>19.4057</v>
      </c>
      <c r="K13" s="66">
        <f t="shared" si="3"/>
        <v>17</v>
      </c>
      <c r="L13" s="65">
        <f>VLOOKUP($A13,'Return Data'!$B$7:$R$2292,17,0)</f>
        <v>24.2378</v>
      </c>
      <c r="M13" s="66">
        <f t="shared" si="4"/>
        <v>11</v>
      </c>
      <c r="N13" s="65">
        <f>VLOOKUP($A13,'Return Data'!$B$7:$R$2292,14,0)</f>
        <v>22.92</v>
      </c>
      <c r="O13" s="66">
        <f t="shared" si="5"/>
        <v>5</v>
      </c>
      <c r="P13" s="65">
        <f>VLOOKUP($A13,'Return Data'!$B$7:$R$2292,15,0)</f>
        <v>17.7349</v>
      </c>
      <c r="Q13" s="66">
        <f t="shared" si="7"/>
        <v>3</v>
      </c>
      <c r="R13" s="65">
        <f>VLOOKUP($A13,'Return Data'!$B$7:$R$2292,16,0)</f>
        <v>16.4116</v>
      </c>
      <c r="S13" s="67">
        <f t="shared" si="6"/>
        <v>15</v>
      </c>
    </row>
    <row r="14" spans="1:20" x14ac:dyDescent="0.3">
      <c r="A14" s="63" t="s">
        <v>894</v>
      </c>
      <c r="B14" s="64">
        <f>VLOOKUP($A14,'Return Data'!$B$7:$R$2292,3,0)</f>
        <v>44609</v>
      </c>
      <c r="C14" s="65">
        <f>VLOOKUP($A14,'Return Data'!$B$7:$R$2292,4,0)</f>
        <v>128.95570000000001</v>
      </c>
      <c r="D14" s="65">
        <f>VLOOKUP($A14,'Return Data'!$B$7:$R$2292,10,0)</f>
        <v>-8.3666</v>
      </c>
      <c r="E14" s="66">
        <f t="shared" si="0"/>
        <v>25</v>
      </c>
      <c r="F14" s="65">
        <f>VLOOKUP($A14,'Return Data'!$B$7:$R$2292,11,0)</f>
        <v>3.5165999999999999</v>
      </c>
      <c r="G14" s="66">
        <f t="shared" si="1"/>
        <v>16</v>
      </c>
      <c r="H14" s="65">
        <f>VLOOKUP($A14,'Return Data'!$B$7:$R$2292,12,0)</f>
        <v>18.781400000000001</v>
      </c>
      <c r="I14" s="66">
        <f t="shared" si="2"/>
        <v>14</v>
      </c>
      <c r="J14" s="65">
        <f>VLOOKUP($A14,'Return Data'!$B$7:$R$2292,13,0)</f>
        <v>19.2729</v>
      </c>
      <c r="K14" s="66">
        <f t="shared" si="3"/>
        <v>20</v>
      </c>
      <c r="L14" s="65">
        <f>VLOOKUP($A14,'Return Data'!$B$7:$R$2292,17,0)</f>
        <v>23.505400000000002</v>
      </c>
      <c r="M14" s="66">
        <f t="shared" si="4"/>
        <v>13</v>
      </c>
      <c r="N14" s="65">
        <f>VLOOKUP($A14,'Return Data'!$B$7:$R$2292,14,0)</f>
        <v>18.753599999999999</v>
      </c>
      <c r="O14" s="66">
        <f t="shared" si="5"/>
        <v>21</v>
      </c>
      <c r="P14" s="65">
        <f>VLOOKUP($A14,'Return Data'!$B$7:$R$2292,15,0)</f>
        <v>12.803800000000001</v>
      </c>
      <c r="Q14" s="66">
        <f t="shared" si="7"/>
        <v>19</v>
      </c>
      <c r="R14" s="65">
        <f>VLOOKUP($A14,'Return Data'!$B$7:$R$2292,16,0)</f>
        <v>15.101800000000001</v>
      </c>
      <c r="S14" s="67">
        <f t="shared" si="6"/>
        <v>19</v>
      </c>
    </row>
    <row r="15" spans="1:20" x14ac:dyDescent="0.3">
      <c r="A15" s="63" t="s">
        <v>1974</v>
      </c>
      <c r="B15" s="64">
        <f>VLOOKUP($A15,'Return Data'!$B$7:$R$2292,3,0)</f>
        <v>44609</v>
      </c>
      <c r="C15" s="65">
        <f>VLOOKUP($A15,'Return Data'!$B$7:$R$2292,4,0)</f>
        <v>187.86600000000001</v>
      </c>
      <c r="D15" s="65">
        <f>VLOOKUP($A15,'Return Data'!$B$7:$R$2292,10,0)</f>
        <v>-5.4096000000000002</v>
      </c>
      <c r="E15" s="66">
        <f t="shared" si="0"/>
        <v>15</v>
      </c>
      <c r="F15" s="65">
        <f>VLOOKUP($A15,'Return Data'!$B$7:$R$2292,11,0)</f>
        <v>7.3680000000000003</v>
      </c>
      <c r="G15" s="66">
        <f t="shared" si="1"/>
        <v>5</v>
      </c>
      <c r="H15" s="65">
        <f>VLOOKUP($A15,'Return Data'!$B$7:$R$2292,12,0)</f>
        <v>21.207799999999999</v>
      </c>
      <c r="I15" s="66">
        <f t="shared" si="2"/>
        <v>9</v>
      </c>
      <c r="J15" s="65">
        <f>VLOOKUP($A15,'Return Data'!$B$7:$R$2292,13,0)</f>
        <v>24.715199999999999</v>
      </c>
      <c r="K15" s="66">
        <f t="shared" si="3"/>
        <v>8</v>
      </c>
      <c r="L15" s="65">
        <f>VLOOKUP($A15,'Return Data'!$B$7:$R$2292,17,0)</f>
        <v>27.064299999999999</v>
      </c>
      <c r="M15" s="66">
        <f t="shared" si="4"/>
        <v>6</v>
      </c>
      <c r="N15" s="65">
        <f>VLOOKUP($A15,'Return Data'!$B$7:$R$2292,14,0)</f>
        <v>22.0488</v>
      </c>
      <c r="O15" s="66">
        <f t="shared" si="5"/>
        <v>12</v>
      </c>
      <c r="P15" s="65">
        <f>VLOOKUP($A15,'Return Data'!$B$7:$R$2292,15,0)</f>
        <v>14.745799999999999</v>
      </c>
      <c r="Q15" s="66">
        <f t="shared" si="7"/>
        <v>12</v>
      </c>
      <c r="R15" s="65">
        <f>VLOOKUP($A15,'Return Data'!$B$7:$R$2292,16,0)</f>
        <v>11.9627</v>
      </c>
      <c r="S15" s="67">
        <f t="shared" si="6"/>
        <v>26</v>
      </c>
    </row>
    <row r="16" spans="1:20" x14ac:dyDescent="0.3">
      <c r="A16" s="63" t="s">
        <v>895</v>
      </c>
      <c r="B16" s="64">
        <f>VLOOKUP($A16,'Return Data'!$B$7:$R$2292,3,0)</f>
        <v>44609</v>
      </c>
      <c r="C16" s="65">
        <f>VLOOKUP($A16,'Return Data'!$B$7:$R$2292,4,0)</f>
        <v>16.4102</v>
      </c>
      <c r="D16" s="65">
        <f>VLOOKUP($A16,'Return Data'!$B$7:$R$2292,10,0)</f>
        <v>-4.4189999999999996</v>
      </c>
      <c r="E16" s="66">
        <f t="shared" si="0"/>
        <v>9</v>
      </c>
      <c r="F16" s="65">
        <f>VLOOKUP($A16,'Return Data'!$B$7:$R$2292,11,0)</f>
        <v>4.8045999999999998</v>
      </c>
      <c r="G16" s="66">
        <f t="shared" si="1"/>
        <v>8</v>
      </c>
      <c r="H16" s="65">
        <f>VLOOKUP($A16,'Return Data'!$B$7:$R$2292,12,0)</f>
        <v>19.340800000000002</v>
      </c>
      <c r="I16" s="66">
        <f t="shared" si="2"/>
        <v>12</v>
      </c>
      <c r="J16" s="65">
        <f>VLOOKUP($A16,'Return Data'!$B$7:$R$2292,13,0)</f>
        <v>19.2818</v>
      </c>
      <c r="K16" s="66">
        <f t="shared" si="3"/>
        <v>19</v>
      </c>
      <c r="L16" s="65">
        <f>VLOOKUP($A16,'Return Data'!$B$7:$R$2292,17,0)</f>
        <v>22.2745</v>
      </c>
      <c r="M16" s="66">
        <f t="shared" si="4"/>
        <v>15</v>
      </c>
      <c r="N16" s="65"/>
      <c r="O16" s="66"/>
      <c r="P16" s="65"/>
      <c r="Q16" s="66"/>
      <c r="R16" s="65">
        <f>VLOOKUP($A16,'Return Data'!$B$7:$R$2292,16,0)</f>
        <v>18.654</v>
      </c>
      <c r="S16" s="67">
        <f t="shared" si="6"/>
        <v>7</v>
      </c>
    </row>
    <row r="17" spans="1:19" x14ac:dyDescent="0.3">
      <c r="A17" s="63" t="s">
        <v>898</v>
      </c>
      <c r="B17" s="64">
        <f>VLOOKUP($A17,'Return Data'!$B$7:$R$2292,3,0)</f>
        <v>44609</v>
      </c>
      <c r="C17" s="65">
        <f>VLOOKUP($A17,'Return Data'!$B$7:$R$2292,4,0)</f>
        <v>574.14</v>
      </c>
      <c r="D17" s="65">
        <f>VLOOKUP($A17,'Return Data'!$B$7:$R$2292,10,0)</f>
        <v>-3.6467999999999998</v>
      </c>
      <c r="E17" s="66">
        <f t="shared" si="0"/>
        <v>4</v>
      </c>
      <c r="F17" s="65">
        <f>VLOOKUP($A17,'Return Data'!$B$7:$R$2292,11,0)</f>
        <v>10.8293</v>
      </c>
      <c r="G17" s="66">
        <f t="shared" si="1"/>
        <v>2</v>
      </c>
      <c r="H17" s="65">
        <f>VLOOKUP($A17,'Return Data'!$B$7:$R$2292,12,0)</f>
        <v>24.334599999999998</v>
      </c>
      <c r="I17" s="66">
        <f t="shared" si="2"/>
        <v>2</v>
      </c>
      <c r="J17" s="65">
        <f>VLOOKUP($A17,'Return Data'!$B$7:$R$2292,13,0)</f>
        <v>28.302299999999999</v>
      </c>
      <c r="K17" s="66">
        <f t="shared" si="3"/>
        <v>3</v>
      </c>
      <c r="L17" s="65">
        <f>VLOOKUP($A17,'Return Data'!$B$7:$R$2292,17,0)</f>
        <v>27.4849</v>
      </c>
      <c r="M17" s="66">
        <f t="shared" si="4"/>
        <v>5</v>
      </c>
      <c r="N17" s="65">
        <f>VLOOKUP($A17,'Return Data'!$B$7:$R$2292,14,0)</f>
        <v>22.604199999999999</v>
      </c>
      <c r="O17" s="66">
        <f t="shared" si="5"/>
        <v>6</v>
      </c>
      <c r="P17" s="65">
        <f>VLOOKUP($A17,'Return Data'!$B$7:$R$2292,15,0)</f>
        <v>14.406700000000001</v>
      </c>
      <c r="Q17" s="66">
        <f t="shared" si="7"/>
        <v>15</v>
      </c>
      <c r="R17" s="65">
        <f>VLOOKUP($A17,'Return Data'!$B$7:$R$2292,16,0)</f>
        <v>15.471299999999999</v>
      </c>
      <c r="S17" s="67">
        <f t="shared" si="6"/>
        <v>18</v>
      </c>
    </row>
    <row r="18" spans="1:19" x14ac:dyDescent="0.3">
      <c r="A18" s="63" t="s">
        <v>899</v>
      </c>
      <c r="B18" s="64">
        <f>VLOOKUP($A18,'Return Data'!$B$7:$R$2292,3,0)</f>
        <v>44609</v>
      </c>
      <c r="C18" s="65">
        <f>VLOOKUP($A18,'Return Data'!$B$7:$R$2292,4,0)</f>
        <v>76.39</v>
      </c>
      <c r="D18" s="65">
        <f>VLOOKUP($A18,'Return Data'!$B$7:$R$2292,10,0)</f>
        <v>-3.9119000000000002</v>
      </c>
      <c r="E18" s="66">
        <f t="shared" si="0"/>
        <v>6</v>
      </c>
      <c r="F18" s="65">
        <f>VLOOKUP($A18,'Return Data'!$B$7:$R$2292,11,0)</f>
        <v>3.9885999999999999</v>
      </c>
      <c r="G18" s="66">
        <f t="shared" si="1"/>
        <v>12</v>
      </c>
      <c r="H18" s="65">
        <f>VLOOKUP($A18,'Return Data'!$B$7:$R$2292,12,0)</f>
        <v>17.523099999999999</v>
      </c>
      <c r="I18" s="66">
        <f t="shared" si="2"/>
        <v>20</v>
      </c>
      <c r="J18" s="65">
        <f>VLOOKUP($A18,'Return Data'!$B$7:$R$2292,13,0)</f>
        <v>19.883900000000001</v>
      </c>
      <c r="K18" s="66">
        <f t="shared" si="3"/>
        <v>16</v>
      </c>
      <c r="L18" s="65">
        <f>VLOOKUP($A18,'Return Data'!$B$7:$R$2292,17,0)</f>
        <v>21.6755</v>
      </c>
      <c r="M18" s="66">
        <f t="shared" si="4"/>
        <v>18</v>
      </c>
      <c r="N18" s="65">
        <f>VLOOKUP($A18,'Return Data'!$B$7:$R$2292,14,0)</f>
        <v>19.838699999999999</v>
      </c>
      <c r="O18" s="66">
        <f t="shared" si="5"/>
        <v>18</v>
      </c>
      <c r="P18" s="65">
        <f>VLOOKUP($A18,'Return Data'!$B$7:$R$2292,15,0)</f>
        <v>14.521800000000001</v>
      </c>
      <c r="Q18" s="66">
        <f t="shared" si="7"/>
        <v>14</v>
      </c>
      <c r="R18" s="65">
        <f>VLOOKUP($A18,'Return Data'!$B$7:$R$2292,16,0)</f>
        <v>14.1508</v>
      </c>
      <c r="S18" s="67">
        <f t="shared" si="6"/>
        <v>22</v>
      </c>
    </row>
    <row r="19" spans="1:19" x14ac:dyDescent="0.3">
      <c r="A19" s="63" t="s">
        <v>902</v>
      </c>
      <c r="B19" s="64">
        <f>VLOOKUP($A19,'Return Data'!$B$7:$R$2292,3,0)</f>
        <v>44609</v>
      </c>
      <c r="C19" s="65">
        <f>VLOOKUP($A19,'Return Data'!$B$7:$R$2292,4,0)</f>
        <v>57.85</v>
      </c>
      <c r="D19" s="65">
        <f>VLOOKUP($A19,'Return Data'!$B$7:$R$2292,10,0)</f>
        <v>-5.1483999999999996</v>
      </c>
      <c r="E19" s="66">
        <f t="shared" si="0"/>
        <v>14</v>
      </c>
      <c r="F19" s="65">
        <f>VLOOKUP($A19,'Return Data'!$B$7:$R$2292,11,0)</f>
        <v>2.2808000000000002</v>
      </c>
      <c r="G19" s="66">
        <f t="shared" si="1"/>
        <v>23</v>
      </c>
      <c r="H19" s="65">
        <f>VLOOKUP($A19,'Return Data'!$B$7:$R$2292,12,0)</f>
        <v>17.3428</v>
      </c>
      <c r="I19" s="66">
        <f t="shared" si="2"/>
        <v>21</v>
      </c>
      <c r="J19" s="65">
        <f>VLOOKUP($A19,'Return Data'!$B$7:$R$2292,13,0)</f>
        <v>14.463800000000001</v>
      </c>
      <c r="K19" s="66">
        <f t="shared" si="3"/>
        <v>26</v>
      </c>
      <c r="L19" s="65">
        <f>VLOOKUP($A19,'Return Data'!$B$7:$R$2292,17,0)</f>
        <v>18.568999999999999</v>
      </c>
      <c r="M19" s="66">
        <f t="shared" si="4"/>
        <v>25</v>
      </c>
      <c r="N19" s="65">
        <f>VLOOKUP($A19,'Return Data'!$B$7:$R$2292,14,0)</f>
        <v>18.770199999999999</v>
      </c>
      <c r="O19" s="66">
        <f t="shared" si="5"/>
        <v>20</v>
      </c>
      <c r="P19" s="65">
        <f>VLOOKUP($A19,'Return Data'!$B$7:$R$2292,15,0)</f>
        <v>16.230399999999999</v>
      </c>
      <c r="Q19" s="66">
        <f t="shared" si="7"/>
        <v>6</v>
      </c>
      <c r="R19" s="65">
        <f>VLOOKUP($A19,'Return Data'!$B$7:$R$2292,16,0)</f>
        <v>17.025300000000001</v>
      </c>
      <c r="S19" s="67">
        <f t="shared" si="6"/>
        <v>12</v>
      </c>
    </row>
    <row r="20" spans="1:19" x14ac:dyDescent="0.3">
      <c r="A20" s="63" t="s">
        <v>904</v>
      </c>
      <c r="B20" s="64">
        <f>VLOOKUP($A20,'Return Data'!$B$7:$R$2292,3,0)</f>
        <v>44609</v>
      </c>
      <c r="C20" s="65">
        <f>VLOOKUP($A20,'Return Data'!$B$7:$R$2292,4,0)</f>
        <v>212.499</v>
      </c>
      <c r="D20" s="65">
        <f>VLOOKUP($A20,'Return Data'!$B$7:$R$2292,10,0)</f>
        <v>-2.7517999999999998</v>
      </c>
      <c r="E20" s="66">
        <f t="shared" si="0"/>
        <v>2</v>
      </c>
      <c r="F20" s="65">
        <f>VLOOKUP($A20,'Return Data'!$B$7:$R$2292,11,0)</f>
        <v>3.5081000000000002</v>
      </c>
      <c r="G20" s="66">
        <f t="shared" si="1"/>
        <v>17</v>
      </c>
      <c r="H20" s="65">
        <f>VLOOKUP($A20,'Return Data'!$B$7:$R$2292,12,0)</f>
        <v>16.952999999999999</v>
      </c>
      <c r="I20" s="66">
        <f t="shared" si="2"/>
        <v>22</v>
      </c>
      <c r="J20" s="65">
        <f>VLOOKUP($A20,'Return Data'!$B$7:$R$2292,13,0)</f>
        <v>19.3218</v>
      </c>
      <c r="K20" s="66">
        <f t="shared" si="3"/>
        <v>18</v>
      </c>
      <c r="L20" s="65">
        <f>VLOOKUP($A20,'Return Data'!$B$7:$R$2292,17,0)</f>
        <v>21.807200000000002</v>
      </c>
      <c r="M20" s="66">
        <f t="shared" si="4"/>
        <v>17</v>
      </c>
      <c r="N20" s="65">
        <f>VLOOKUP($A20,'Return Data'!$B$7:$R$2292,14,0)</f>
        <v>22.123000000000001</v>
      </c>
      <c r="O20" s="66">
        <f t="shared" si="5"/>
        <v>10</v>
      </c>
      <c r="P20" s="65">
        <f>VLOOKUP($A20,'Return Data'!$B$7:$R$2292,15,0)</f>
        <v>16.017499999999998</v>
      </c>
      <c r="Q20" s="66">
        <f t="shared" si="7"/>
        <v>8</v>
      </c>
      <c r="R20" s="65">
        <f>VLOOKUP($A20,'Return Data'!$B$7:$R$2292,16,0)</f>
        <v>16.971499999999999</v>
      </c>
      <c r="S20" s="67">
        <f t="shared" si="6"/>
        <v>13</v>
      </c>
    </row>
    <row r="21" spans="1:19" x14ac:dyDescent="0.3">
      <c r="A21" s="63" t="s">
        <v>905</v>
      </c>
      <c r="B21" s="64">
        <f>VLOOKUP($A21,'Return Data'!$B$7:$R$2292,3,0)</f>
        <v>44609</v>
      </c>
      <c r="C21" s="65">
        <f>VLOOKUP($A21,'Return Data'!$B$7:$R$2292,4,0)</f>
        <v>73.113</v>
      </c>
      <c r="D21" s="65">
        <f>VLOOKUP($A21,'Return Data'!$B$7:$R$2292,10,0)</f>
        <v>-6.9074999999999998</v>
      </c>
      <c r="E21" s="66">
        <f t="shared" si="0"/>
        <v>22</v>
      </c>
      <c r="F21" s="65">
        <f>VLOOKUP($A21,'Return Data'!$B$7:$R$2292,11,0)</f>
        <v>2.6507999999999998</v>
      </c>
      <c r="G21" s="66">
        <f t="shared" si="1"/>
        <v>21</v>
      </c>
      <c r="H21" s="65">
        <f>VLOOKUP($A21,'Return Data'!$B$7:$R$2292,12,0)</f>
        <v>15.989800000000001</v>
      </c>
      <c r="I21" s="66">
        <f t="shared" si="2"/>
        <v>24</v>
      </c>
      <c r="J21" s="65">
        <f>VLOOKUP($A21,'Return Data'!$B$7:$R$2292,13,0)</f>
        <v>18.5764</v>
      </c>
      <c r="K21" s="66">
        <f t="shared" si="3"/>
        <v>22</v>
      </c>
      <c r="L21" s="65">
        <f>VLOOKUP($A21,'Return Data'!$B$7:$R$2292,17,0)</f>
        <v>17.311</v>
      </c>
      <c r="M21" s="66">
        <f t="shared" si="4"/>
        <v>26</v>
      </c>
      <c r="N21" s="65">
        <f>VLOOKUP($A21,'Return Data'!$B$7:$R$2292,14,0)</f>
        <v>17.57</v>
      </c>
      <c r="O21" s="66">
        <f t="shared" si="5"/>
        <v>22</v>
      </c>
      <c r="P21" s="65">
        <f>VLOOKUP($A21,'Return Data'!$B$7:$R$2292,15,0)</f>
        <v>12.288</v>
      </c>
      <c r="Q21" s="66">
        <f t="shared" si="7"/>
        <v>20</v>
      </c>
      <c r="R21" s="65">
        <f>VLOOKUP($A21,'Return Data'!$B$7:$R$2292,16,0)</f>
        <v>14.3185</v>
      </c>
      <c r="S21" s="67">
        <f t="shared" si="6"/>
        <v>21</v>
      </c>
    </row>
    <row r="22" spans="1:19" x14ac:dyDescent="0.3">
      <c r="A22" s="63" t="s">
        <v>907</v>
      </c>
      <c r="B22" s="64">
        <f>VLOOKUP($A22,'Return Data'!$B$7:$R$2292,3,0)</f>
        <v>44609</v>
      </c>
      <c r="C22" s="65">
        <f>VLOOKUP($A22,'Return Data'!$B$7:$R$2292,4,0)</f>
        <v>26.4268</v>
      </c>
      <c r="D22" s="65">
        <f>VLOOKUP($A22,'Return Data'!$B$7:$R$2292,10,0)</f>
        <v>-3.8759999999999999</v>
      </c>
      <c r="E22" s="66">
        <f t="shared" si="0"/>
        <v>5</v>
      </c>
      <c r="F22" s="65">
        <f>VLOOKUP($A22,'Return Data'!$B$7:$R$2292,11,0)</f>
        <v>6.7521000000000004</v>
      </c>
      <c r="G22" s="66">
        <f t="shared" si="1"/>
        <v>6</v>
      </c>
      <c r="H22" s="65">
        <f>VLOOKUP($A22,'Return Data'!$B$7:$R$2292,12,0)</f>
        <v>23.7928</v>
      </c>
      <c r="I22" s="66">
        <f t="shared" si="2"/>
        <v>6</v>
      </c>
      <c r="J22" s="65">
        <f>VLOOKUP($A22,'Return Data'!$B$7:$R$2292,13,0)</f>
        <v>25.9877</v>
      </c>
      <c r="K22" s="66">
        <f t="shared" si="3"/>
        <v>6</v>
      </c>
      <c r="L22" s="65">
        <f>VLOOKUP($A22,'Return Data'!$B$7:$R$2292,17,0)</f>
        <v>21.674900000000001</v>
      </c>
      <c r="M22" s="66">
        <f t="shared" si="4"/>
        <v>19</v>
      </c>
      <c r="N22" s="65">
        <f>VLOOKUP($A22,'Return Data'!$B$7:$R$2292,14,0)</f>
        <v>22.479500000000002</v>
      </c>
      <c r="O22" s="66">
        <f t="shared" si="5"/>
        <v>7</v>
      </c>
      <c r="P22" s="65">
        <f>VLOOKUP($A22,'Return Data'!$B$7:$R$2292,15,0)</f>
        <v>16.748100000000001</v>
      </c>
      <c r="Q22" s="66">
        <f t="shared" si="7"/>
        <v>4</v>
      </c>
      <c r="R22" s="65">
        <f>VLOOKUP($A22,'Return Data'!$B$7:$R$2292,16,0)</f>
        <v>14.930199999999999</v>
      </c>
      <c r="S22" s="67">
        <f t="shared" si="6"/>
        <v>20</v>
      </c>
    </row>
    <row r="23" spans="1:19" x14ac:dyDescent="0.3">
      <c r="A23" s="63" t="s">
        <v>909</v>
      </c>
      <c r="B23" s="64">
        <f>VLOOKUP($A23,'Return Data'!$B$7:$R$2292,3,0)</f>
        <v>44609</v>
      </c>
      <c r="C23" s="65">
        <f>VLOOKUP($A23,'Return Data'!$B$7:$R$2292,4,0)</f>
        <v>17.366599999999998</v>
      </c>
      <c r="D23" s="65">
        <f>VLOOKUP($A23,'Return Data'!$B$7:$R$2292,10,0)</f>
        <v>-4.8868999999999998</v>
      </c>
      <c r="E23" s="66">
        <f t="shared" si="0"/>
        <v>11</v>
      </c>
      <c r="F23" s="65">
        <f>VLOOKUP($A23,'Return Data'!$B$7:$R$2292,11,0)</f>
        <v>8.7969000000000008</v>
      </c>
      <c r="G23" s="66">
        <f t="shared" si="1"/>
        <v>4</v>
      </c>
      <c r="H23" s="65">
        <f>VLOOKUP($A23,'Return Data'!$B$7:$R$2292,12,0)</f>
        <v>24.180199999999999</v>
      </c>
      <c r="I23" s="66">
        <f t="shared" si="2"/>
        <v>3</v>
      </c>
      <c r="J23" s="65">
        <f>VLOOKUP($A23,'Return Data'!$B$7:$R$2292,13,0)</f>
        <v>28.8218</v>
      </c>
      <c r="K23" s="66">
        <f t="shared" si="3"/>
        <v>2</v>
      </c>
      <c r="L23" s="65">
        <f>VLOOKUP($A23,'Return Data'!$B$7:$R$2292,17,0)</f>
        <v>31.148499999999999</v>
      </c>
      <c r="M23" s="66">
        <f t="shared" si="4"/>
        <v>2</v>
      </c>
      <c r="N23" s="65"/>
      <c r="O23" s="66"/>
      <c r="P23" s="65"/>
      <c r="Q23" s="66"/>
      <c r="R23" s="65">
        <f>VLOOKUP($A23,'Return Data'!$B$7:$R$2292,16,0)</f>
        <v>29.471499999999999</v>
      </c>
      <c r="S23" s="67">
        <f t="shared" si="6"/>
        <v>1</v>
      </c>
    </row>
    <row r="24" spans="1:19" x14ac:dyDescent="0.3">
      <c r="A24" s="63" t="s">
        <v>911</v>
      </c>
      <c r="B24" s="64">
        <f>VLOOKUP($A24,'Return Data'!$B$7:$R$2292,3,0)</f>
        <v>44609</v>
      </c>
      <c r="C24" s="65">
        <f>VLOOKUP($A24,'Return Data'!$B$7:$R$2292,4,0)</f>
        <v>103.91800000000001</v>
      </c>
      <c r="D24" s="65">
        <f>VLOOKUP($A24,'Return Data'!$B$7:$R$2292,10,0)</f>
        <v>-5.5068000000000001</v>
      </c>
      <c r="E24" s="66">
        <f t="shared" si="0"/>
        <v>17</v>
      </c>
      <c r="F24" s="65">
        <f>VLOOKUP($A24,'Return Data'!$B$7:$R$2292,11,0)</f>
        <v>2.9767999999999999</v>
      </c>
      <c r="G24" s="66">
        <f t="shared" si="1"/>
        <v>19</v>
      </c>
      <c r="H24" s="65">
        <f>VLOOKUP($A24,'Return Data'!$B$7:$R$2292,12,0)</f>
        <v>17.742100000000001</v>
      </c>
      <c r="I24" s="66">
        <f t="shared" si="2"/>
        <v>19</v>
      </c>
      <c r="J24" s="65">
        <f>VLOOKUP($A24,'Return Data'!$B$7:$R$2292,13,0)</f>
        <v>20.645499999999998</v>
      </c>
      <c r="K24" s="66">
        <f t="shared" si="3"/>
        <v>15</v>
      </c>
      <c r="L24" s="65">
        <f>VLOOKUP($A24,'Return Data'!$B$7:$R$2292,17,0)</f>
        <v>28.868500000000001</v>
      </c>
      <c r="M24" s="66">
        <f t="shared" si="4"/>
        <v>3</v>
      </c>
      <c r="N24" s="65">
        <f>VLOOKUP($A24,'Return Data'!$B$7:$R$2292,14,0)</f>
        <v>26.7286</v>
      </c>
      <c r="O24" s="66">
        <f t="shared" si="5"/>
        <v>3</v>
      </c>
      <c r="P24" s="65">
        <f>VLOOKUP($A24,'Return Data'!$B$7:$R$2292,15,0)</f>
        <v>20.028400000000001</v>
      </c>
      <c r="Q24" s="66">
        <f t="shared" si="7"/>
        <v>1</v>
      </c>
      <c r="R24" s="65">
        <f>VLOOKUP($A24,'Return Data'!$B$7:$R$2292,16,0)</f>
        <v>24.520199999999999</v>
      </c>
      <c r="S24" s="67">
        <f t="shared" si="6"/>
        <v>5</v>
      </c>
    </row>
    <row r="25" spans="1:19" x14ac:dyDescent="0.3">
      <c r="A25" s="63" t="s">
        <v>913</v>
      </c>
      <c r="B25" s="64">
        <f>VLOOKUP($A25,'Return Data'!$B$7:$R$2292,3,0)</f>
        <v>44609</v>
      </c>
      <c r="C25" s="65">
        <f>VLOOKUP($A25,'Return Data'!$B$7:$R$2292,4,0)</f>
        <v>17.0197</v>
      </c>
      <c r="D25" s="65">
        <f>VLOOKUP($A25,'Return Data'!$B$7:$R$2292,10,0)</f>
        <v>-4.4347000000000003</v>
      </c>
      <c r="E25" s="66">
        <f t="shared" si="0"/>
        <v>10</v>
      </c>
      <c r="F25" s="65">
        <f>VLOOKUP($A25,'Return Data'!$B$7:$R$2292,11,0)</f>
        <v>3.2523</v>
      </c>
      <c r="G25" s="66">
        <f t="shared" si="1"/>
        <v>18</v>
      </c>
      <c r="H25" s="65">
        <f>VLOOKUP($A25,'Return Data'!$B$7:$R$2292,12,0)</f>
        <v>23.590900000000001</v>
      </c>
      <c r="I25" s="66">
        <f t="shared" si="2"/>
        <v>7</v>
      </c>
      <c r="J25" s="65">
        <f>VLOOKUP($A25,'Return Data'!$B$7:$R$2292,13,0)</f>
        <v>22.781300000000002</v>
      </c>
      <c r="K25" s="66">
        <f t="shared" si="3"/>
        <v>10</v>
      </c>
      <c r="L25" s="65">
        <f>VLOOKUP($A25,'Return Data'!$B$7:$R$2292,17,0)</f>
        <v>22.956499999999998</v>
      </c>
      <c r="M25" s="66">
        <f t="shared" si="4"/>
        <v>14</v>
      </c>
      <c r="N25" s="65"/>
      <c r="O25" s="66"/>
      <c r="P25" s="65"/>
      <c r="Q25" s="66"/>
      <c r="R25" s="65">
        <f>VLOOKUP($A25,'Return Data'!$B$7:$R$2292,16,0)</f>
        <v>25.518799999999999</v>
      </c>
      <c r="S25" s="67">
        <f t="shared" si="6"/>
        <v>2</v>
      </c>
    </row>
    <row r="26" spans="1:19" x14ac:dyDescent="0.3">
      <c r="A26" s="63" t="s">
        <v>1964</v>
      </c>
      <c r="B26" s="64">
        <f>VLOOKUP($A26,'Return Data'!$B$7:$R$2292,3,0)</f>
        <v>44609</v>
      </c>
      <c r="C26" s="65">
        <f>VLOOKUP($A26,'Return Data'!$B$7:$R$2292,4,0)</f>
        <v>27.021899999999999</v>
      </c>
      <c r="D26" s="65">
        <f>VLOOKUP($A26,'Return Data'!$B$7:$R$2292,10,0)</f>
        <v>-2.8317999999999999</v>
      </c>
      <c r="E26" s="66">
        <f t="shared" si="0"/>
        <v>3</v>
      </c>
      <c r="F26" s="65">
        <f>VLOOKUP($A26,'Return Data'!$B$7:$R$2292,11,0)</f>
        <v>9.1740999999999993</v>
      </c>
      <c r="G26" s="66">
        <f t="shared" si="1"/>
        <v>3</v>
      </c>
      <c r="H26" s="65">
        <f>VLOOKUP($A26,'Return Data'!$B$7:$R$2292,12,0)</f>
        <v>24.129000000000001</v>
      </c>
      <c r="I26" s="66">
        <f t="shared" si="2"/>
        <v>4</v>
      </c>
      <c r="J26" s="65">
        <f>VLOOKUP($A26,'Return Data'!$B$7:$R$2292,13,0)</f>
        <v>27.414899999999999</v>
      </c>
      <c r="K26" s="66">
        <f t="shared" si="3"/>
        <v>5</v>
      </c>
      <c r="L26" s="65">
        <f>VLOOKUP($A26,'Return Data'!$B$7:$R$2292,17,0)</f>
        <v>24.385100000000001</v>
      </c>
      <c r="M26" s="66">
        <f t="shared" si="4"/>
        <v>10</v>
      </c>
      <c r="N26" s="65">
        <f>VLOOKUP($A26,'Return Data'!$B$7:$R$2292,14,0)</f>
        <v>22.1723</v>
      </c>
      <c r="O26" s="66">
        <f t="shared" si="5"/>
        <v>8</v>
      </c>
      <c r="P26" s="65">
        <f>VLOOKUP($A26,'Return Data'!$B$7:$R$2292,15,0)</f>
        <v>15.630800000000001</v>
      </c>
      <c r="Q26" s="66">
        <f t="shared" si="7"/>
        <v>9</v>
      </c>
      <c r="R26" s="65">
        <f>VLOOKUP($A26,'Return Data'!$B$7:$R$2292,16,0)</f>
        <v>17.381799999999998</v>
      </c>
      <c r="S26" s="67">
        <f t="shared" si="6"/>
        <v>9</v>
      </c>
    </row>
    <row r="27" spans="1:19" x14ac:dyDescent="0.3">
      <c r="A27" s="63" t="s">
        <v>916</v>
      </c>
      <c r="B27" s="64">
        <f>VLOOKUP($A27,'Return Data'!$B$7:$R$2292,3,0)</f>
        <v>44609</v>
      </c>
      <c r="C27" s="65">
        <f>VLOOKUP($A27,'Return Data'!$B$7:$R$2292,4,0)</f>
        <v>846.37210000000005</v>
      </c>
      <c r="D27" s="65">
        <f>VLOOKUP($A27,'Return Data'!$B$7:$R$2292,10,0)</f>
        <v>-5.8381999999999996</v>
      </c>
      <c r="E27" s="66">
        <f t="shared" si="0"/>
        <v>19</v>
      </c>
      <c r="F27" s="65">
        <f>VLOOKUP($A27,'Return Data'!$B$7:$R$2292,11,0)</f>
        <v>2.7547999999999999</v>
      </c>
      <c r="G27" s="66">
        <f t="shared" si="1"/>
        <v>20</v>
      </c>
      <c r="H27" s="65">
        <f>VLOOKUP($A27,'Return Data'!$B$7:$R$2292,12,0)</f>
        <v>18.104299999999999</v>
      </c>
      <c r="I27" s="66">
        <f t="shared" si="2"/>
        <v>17</v>
      </c>
      <c r="J27" s="65">
        <f>VLOOKUP($A27,'Return Data'!$B$7:$R$2292,13,0)</f>
        <v>18.089400000000001</v>
      </c>
      <c r="K27" s="66">
        <f t="shared" si="3"/>
        <v>23</v>
      </c>
      <c r="L27" s="65">
        <f>VLOOKUP($A27,'Return Data'!$B$7:$R$2292,17,0)</f>
        <v>21.2027</v>
      </c>
      <c r="M27" s="66">
        <f t="shared" si="4"/>
        <v>22</v>
      </c>
      <c r="N27" s="65">
        <f>VLOOKUP($A27,'Return Data'!$B$7:$R$2292,14,0)</f>
        <v>20.5427</v>
      </c>
      <c r="O27" s="66">
        <f t="shared" si="5"/>
        <v>17</v>
      </c>
      <c r="P27" s="65">
        <f>VLOOKUP($A27,'Return Data'!$B$7:$R$2292,15,0)</f>
        <v>11.507899999999999</v>
      </c>
      <c r="Q27" s="66">
        <f t="shared" si="7"/>
        <v>21</v>
      </c>
      <c r="R27" s="65">
        <f>VLOOKUP($A27,'Return Data'!$B$7:$R$2292,16,0)</f>
        <v>13.232200000000001</v>
      </c>
      <c r="S27" s="67">
        <f t="shared" si="6"/>
        <v>25</v>
      </c>
    </row>
    <row r="28" spans="1:19" x14ac:dyDescent="0.3">
      <c r="A28" s="63" t="s">
        <v>920</v>
      </c>
      <c r="B28" s="64">
        <f>VLOOKUP($A28,'Return Data'!$B$7:$R$2292,3,0)</f>
        <v>44609</v>
      </c>
      <c r="C28" s="65">
        <f>VLOOKUP($A28,'Return Data'!$B$7:$R$2292,4,0)</f>
        <v>69.034000000000006</v>
      </c>
      <c r="D28" s="65">
        <f>VLOOKUP($A28,'Return Data'!$B$7:$R$2292,10,0)</f>
        <v>-2.2132999999999998</v>
      </c>
      <c r="E28" s="66">
        <f t="shared" si="0"/>
        <v>1</v>
      </c>
      <c r="F28" s="65">
        <f>VLOOKUP($A28,'Return Data'!$B$7:$R$2292,11,0)</f>
        <v>11.3371</v>
      </c>
      <c r="G28" s="66">
        <f t="shared" si="1"/>
        <v>1</v>
      </c>
      <c r="H28" s="65">
        <f>VLOOKUP($A28,'Return Data'!$B$7:$R$2292,12,0)</f>
        <v>18.7774</v>
      </c>
      <c r="I28" s="66">
        <f t="shared" si="2"/>
        <v>15</v>
      </c>
      <c r="J28" s="65">
        <f>VLOOKUP($A28,'Return Data'!$B$7:$R$2292,13,0)</f>
        <v>35.746699999999997</v>
      </c>
      <c r="K28" s="66">
        <f t="shared" si="3"/>
        <v>1</v>
      </c>
      <c r="L28" s="65">
        <f>VLOOKUP($A28,'Return Data'!$B$7:$R$2292,17,0)</f>
        <v>33.765599999999999</v>
      </c>
      <c r="M28" s="66">
        <f t="shared" si="4"/>
        <v>1</v>
      </c>
      <c r="N28" s="65">
        <f>VLOOKUP($A28,'Return Data'!$B$7:$R$2292,14,0)</f>
        <v>27.077500000000001</v>
      </c>
      <c r="O28" s="66">
        <f t="shared" si="5"/>
        <v>2</v>
      </c>
      <c r="P28" s="65">
        <f>VLOOKUP($A28,'Return Data'!$B$7:$R$2292,15,0)</f>
        <v>15.5047</v>
      </c>
      <c r="Q28" s="66">
        <f t="shared" si="7"/>
        <v>10</v>
      </c>
      <c r="R28" s="65">
        <f>VLOOKUP($A28,'Return Data'!$B$7:$R$2292,16,0)</f>
        <v>18.637599999999999</v>
      </c>
      <c r="S28" s="67">
        <f t="shared" si="6"/>
        <v>8</v>
      </c>
    </row>
    <row r="29" spans="1:19" x14ac:dyDescent="0.3">
      <c r="A29" s="63" t="s">
        <v>1855</v>
      </c>
      <c r="B29" s="64">
        <f>VLOOKUP($A29,'Return Data'!$B$7:$R$2292,3,0)</f>
        <v>44609</v>
      </c>
      <c r="C29" s="65">
        <f>VLOOKUP($A29,'Return Data'!$B$7:$R$2292,4,0)</f>
        <v>380.85829999999999</v>
      </c>
      <c r="D29" s="65">
        <f>VLOOKUP($A29,'Return Data'!$B$7:$R$2292,10,0)</f>
        <v>-3.9676999999999998</v>
      </c>
      <c r="E29" s="66">
        <f t="shared" si="0"/>
        <v>7</v>
      </c>
      <c r="F29" s="65">
        <f>VLOOKUP($A29,'Return Data'!$B$7:$R$2292,11,0)</f>
        <v>6.1395999999999997</v>
      </c>
      <c r="G29" s="66">
        <f t="shared" si="1"/>
        <v>7</v>
      </c>
      <c r="H29" s="65">
        <f>VLOOKUP($A29,'Return Data'!$B$7:$R$2292,12,0)</f>
        <v>20.735499999999998</v>
      </c>
      <c r="I29" s="66">
        <f t="shared" si="2"/>
        <v>11</v>
      </c>
      <c r="J29" s="65">
        <f>VLOOKUP($A29,'Return Data'!$B$7:$R$2292,13,0)</f>
        <v>24.8902</v>
      </c>
      <c r="K29" s="66">
        <f t="shared" si="3"/>
        <v>7</v>
      </c>
      <c r="L29" s="65">
        <f>VLOOKUP($A29,'Return Data'!$B$7:$R$2292,17,0)</f>
        <v>23.628499999999999</v>
      </c>
      <c r="M29" s="66">
        <f t="shared" si="4"/>
        <v>12</v>
      </c>
      <c r="N29" s="65">
        <f>VLOOKUP($A29,'Return Data'!$B$7:$R$2292,14,0)</f>
        <v>21.808599999999998</v>
      </c>
      <c r="O29" s="66">
        <f t="shared" si="5"/>
        <v>13</v>
      </c>
      <c r="P29" s="65">
        <f>VLOOKUP($A29,'Return Data'!$B$7:$R$2292,15,0)</f>
        <v>16.214700000000001</v>
      </c>
      <c r="Q29" s="66">
        <f t="shared" si="7"/>
        <v>7</v>
      </c>
      <c r="R29" s="65">
        <f>VLOOKUP($A29,'Return Data'!$B$7:$R$2292,16,0)</f>
        <v>17.307300000000001</v>
      </c>
      <c r="S29" s="67">
        <f t="shared" si="6"/>
        <v>11</v>
      </c>
    </row>
    <row r="30" spans="1:19" x14ac:dyDescent="0.3">
      <c r="A30" s="63" t="s">
        <v>922</v>
      </c>
      <c r="B30" s="64">
        <f>VLOOKUP($A30,'Return Data'!$B$7:$R$2292,3,0)</f>
        <v>44609</v>
      </c>
      <c r="C30" s="65">
        <f>VLOOKUP($A30,'Return Data'!$B$7:$R$2292,4,0)</f>
        <v>58.505200000000002</v>
      </c>
      <c r="D30" s="65">
        <f>VLOOKUP($A30,'Return Data'!$B$7:$R$2292,10,0)</f>
        <v>-5.4192</v>
      </c>
      <c r="E30" s="66">
        <f t="shared" si="0"/>
        <v>16</v>
      </c>
      <c r="F30" s="65">
        <f>VLOOKUP($A30,'Return Data'!$B$7:$R$2292,11,0)</f>
        <v>4.7064000000000004</v>
      </c>
      <c r="G30" s="66">
        <f t="shared" si="1"/>
        <v>10</v>
      </c>
      <c r="H30" s="65">
        <f>VLOOKUP($A30,'Return Data'!$B$7:$R$2292,12,0)</f>
        <v>25.4575</v>
      </c>
      <c r="I30" s="66">
        <f t="shared" si="2"/>
        <v>1</v>
      </c>
      <c r="J30" s="65">
        <f>VLOOKUP($A30,'Return Data'!$B$7:$R$2292,13,0)</f>
        <v>22.518799999999999</v>
      </c>
      <c r="K30" s="66">
        <f t="shared" si="3"/>
        <v>11</v>
      </c>
      <c r="L30" s="65">
        <f>VLOOKUP($A30,'Return Data'!$B$7:$R$2292,17,0)</f>
        <v>21.276800000000001</v>
      </c>
      <c r="M30" s="66">
        <f t="shared" si="4"/>
        <v>21</v>
      </c>
      <c r="N30" s="65">
        <f>VLOOKUP($A30,'Return Data'!$B$7:$R$2292,14,0)</f>
        <v>21.071000000000002</v>
      </c>
      <c r="O30" s="66">
        <f t="shared" si="5"/>
        <v>15</v>
      </c>
      <c r="P30" s="65">
        <f>VLOOKUP($A30,'Return Data'!$B$7:$R$2292,15,0)</f>
        <v>16.667300000000001</v>
      </c>
      <c r="Q30" s="66">
        <f t="shared" si="7"/>
        <v>5</v>
      </c>
      <c r="R30" s="65">
        <f>VLOOKUP($A30,'Return Data'!$B$7:$R$2292,16,0)</f>
        <v>15.796200000000001</v>
      </c>
      <c r="S30" s="67">
        <f t="shared" si="6"/>
        <v>17</v>
      </c>
    </row>
    <row r="31" spans="1:19" x14ac:dyDescent="0.3">
      <c r="A31" s="63" t="s">
        <v>924</v>
      </c>
      <c r="B31" s="64">
        <f>VLOOKUP($A31,'Return Data'!$B$7:$R$2292,3,0)</f>
        <v>44609</v>
      </c>
      <c r="C31" s="65">
        <f>VLOOKUP($A31,'Return Data'!$B$7:$R$2292,4,0)</f>
        <v>351.01979999999998</v>
      </c>
      <c r="D31" s="65">
        <f>VLOOKUP($A31,'Return Data'!$B$7:$R$2292,10,0)</f>
        <v>-4.0328999999999997</v>
      </c>
      <c r="E31" s="66">
        <f t="shared" si="0"/>
        <v>8</v>
      </c>
      <c r="F31" s="65">
        <f>VLOOKUP($A31,'Return Data'!$B$7:$R$2292,11,0)</f>
        <v>1.3193999999999999</v>
      </c>
      <c r="G31" s="66">
        <f t="shared" si="1"/>
        <v>25</v>
      </c>
      <c r="H31" s="65">
        <f>VLOOKUP($A31,'Return Data'!$B$7:$R$2292,12,0)</f>
        <v>14.971299999999999</v>
      </c>
      <c r="I31" s="66">
        <f t="shared" si="2"/>
        <v>25</v>
      </c>
      <c r="J31" s="65">
        <f>VLOOKUP($A31,'Return Data'!$B$7:$R$2292,13,0)</f>
        <v>14.545400000000001</v>
      </c>
      <c r="K31" s="66">
        <f t="shared" si="3"/>
        <v>25</v>
      </c>
      <c r="L31" s="65">
        <f>VLOOKUP($A31,'Return Data'!$B$7:$R$2292,17,0)</f>
        <v>20.4894</v>
      </c>
      <c r="M31" s="66">
        <f t="shared" si="4"/>
        <v>24</v>
      </c>
      <c r="N31" s="65">
        <f>VLOOKUP($A31,'Return Data'!$B$7:$R$2292,14,0)</f>
        <v>20.777000000000001</v>
      </c>
      <c r="O31" s="66">
        <f t="shared" si="5"/>
        <v>16</v>
      </c>
      <c r="P31" s="65">
        <f>VLOOKUP($A31,'Return Data'!$B$7:$R$2292,15,0)</f>
        <v>14.980499999999999</v>
      </c>
      <c r="Q31" s="66">
        <f t="shared" si="7"/>
        <v>11</v>
      </c>
      <c r="R31" s="65">
        <f>VLOOKUP($A31,'Return Data'!$B$7:$R$2292,16,0)</f>
        <v>16.241800000000001</v>
      </c>
      <c r="S31" s="67">
        <f t="shared" si="6"/>
        <v>16</v>
      </c>
    </row>
    <row r="32" spans="1:19" x14ac:dyDescent="0.3">
      <c r="A32" s="63" t="s">
        <v>925</v>
      </c>
      <c r="B32" s="64">
        <f>VLOOKUP($A32,'Return Data'!$B$7:$R$2292,3,0)</f>
        <v>44609</v>
      </c>
      <c r="C32" s="65">
        <f>VLOOKUP($A32,'Return Data'!$B$7:$R$2292,4,0)</f>
        <v>16.420000000000002</v>
      </c>
      <c r="D32" s="65">
        <f>VLOOKUP($A32,'Return Data'!$B$7:$R$2292,10,0)</f>
        <v>-8.7777999999999992</v>
      </c>
      <c r="E32" s="66">
        <f t="shared" si="0"/>
        <v>26</v>
      </c>
      <c r="F32" s="65">
        <f>VLOOKUP($A32,'Return Data'!$B$7:$R$2292,11,0)</f>
        <v>4.7194000000000003</v>
      </c>
      <c r="G32" s="66">
        <f t="shared" si="1"/>
        <v>9</v>
      </c>
      <c r="H32" s="65">
        <f>VLOOKUP($A32,'Return Data'!$B$7:$R$2292,12,0)</f>
        <v>24.0181</v>
      </c>
      <c r="I32" s="66">
        <f t="shared" si="2"/>
        <v>5</v>
      </c>
      <c r="J32" s="65">
        <f>VLOOKUP($A32,'Return Data'!$B$7:$R$2292,13,0)</f>
        <v>22.354700000000001</v>
      </c>
      <c r="K32" s="66">
        <f t="shared" si="3"/>
        <v>12</v>
      </c>
      <c r="L32" s="65">
        <f>VLOOKUP($A32,'Return Data'!$B$7:$R$2292,17,0)</f>
        <v>24.777000000000001</v>
      </c>
      <c r="M32" s="66">
        <f t="shared" si="4"/>
        <v>9</v>
      </c>
      <c r="N32" s="65"/>
      <c r="O32" s="66"/>
      <c r="P32" s="65"/>
      <c r="Q32" s="66"/>
      <c r="R32" s="65">
        <f>VLOOKUP($A32,'Return Data'!$B$7:$R$2292,16,0)</f>
        <v>25.249199999999998</v>
      </c>
      <c r="S32" s="67">
        <f t="shared" si="6"/>
        <v>4</v>
      </c>
    </row>
    <row r="33" spans="1:19" x14ac:dyDescent="0.3">
      <c r="A33" s="63" t="s">
        <v>927</v>
      </c>
      <c r="B33" s="64">
        <f>VLOOKUP($A33,'Return Data'!$B$7:$R$2292,3,0)</f>
        <v>44609</v>
      </c>
      <c r="C33" s="65">
        <f>VLOOKUP($A33,'Return Data'!$B$7:$R$2292,4,0)</f>
        <v>100.76560000000001</v>
      </c>
      <c r="D33" s="65">
        <f>VLOOKUP($A33,'Return Data'!$B$7:$R$2292,10,0)</f>
        <v>-6.1078000000000001</v>
      </c>
      <c r="E33" s="66">
        <f t="shared" si="0"/>
        <v>21</v>
      </c>
      <c r="F33" s="65">
        <f>VLOOKUP($A33,'Return Data'!$B$7:$R$2292,11,0)</f>
        <v>1.8491</v>
      </c>
      <c r="G33" s="66">
        <f t="shared" si="1"/>
        <v>24</v>
      </c>
      <c r="H33" s="65">
        <f>VLOOKUP($A33,'Return Data'!$B$7:$R$2292,12,0)</f>
        <v>16.652799999999999</v>
      </c>
      <c r="I33" s="66">
        <f t="shared" si="2"/>
        <v>23</v>
      </c>
      <c r="J33" s="65">
        <f>VLOOKUP($A33,'Return Data'!$B$7:$R$2292,13,0)</f>
        <v>21.559899999999999</v>
      </c>
      <c r="K33" s="66">
        <f t="shared" si="3"/>
        <v>13</v>
      </c>
      <c r="L33" s="65">
        <f>VLOOKUP($A33,'Return Data'!$B$7:$R$2292,17,0)</f>
        <v>26.1417</v>
      </c>
      <c r="M33" s="66">
        <f t="shared" si="4"/>
        <v>7</v>
      </c>
      <c r="N33" s="65">
        <f>VLOOKUP($A33,'Return Data'!$B$7:$R$2292,14,0)</f>
        <v>19.683299999999999</v>
      </c>
      <c r="O33" s="66">
        <f t="shared" si="5"/>
        <v>19</v>
      </c>
      <c r="P33" s="65">
        <f>VLOOKUP($A33,'Return Data'!$B$7:$R$2292,15,0)</f>
        <v>13.2006</v>
      </c>
      <c r="Q33" s="66">
        <f t="shared" si="7"/>
        <v>18</v>
      </c>
      <c r="R33" s="65">
        <f>VLOOKUP($A33,'Return Data'!$B$7:$R$2292,16,0)</f>
        <v>13.595800000000001</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-5.248107692307693</v>
      </c>
      <c r="E35" s="74"/>
      <c r="F35" s="75">
        <f>AVERAGE(F8:F33)</f>
        <v>4.5853346153846157</v>
      </c>
      <c r="G35" s="74"/>
      <c r="H35" s="75">
        <f>AVERAGE(H8:H33)</f>
        <v>19.763453846153844</v>
      </c>
      <c r="I35" s="74"/>
      <c r="J35" s="75">
        <f>AVERAGE(J8:J33)</f>
        <v>22.185715384615381</v>
      </c>
      <c r="K35" s="74"/>
      <c r="L35" s="75">
        <f>AVERAGE(L8:L33)</f>
        <v>23.963830769230771</v>
      </c>
      <c r="M35" s="74"/>
      <c r="N35" s="75">
        <f>AVERAGE(N8:N33)</f>
        <v>21.984690909090912</v>
      </c>
      <c r="O35" s="74"/>
      <c r="P35" s="75">
        <f>AVERAGE(P8:P33)</f>
        <v>15.248623809523812</v>
      </c>
      <c r="Q35" s="74"/>
      <c r="R35" s="75">
        <f>AVERAGE(R8:R33)</f>
        <v>17.978588461538461</v>
      </c>
      <c r="S35" s="76"/>
    </row>
    <row r="36" spans="1:19" x14ac:dyDescent="0.3">
      <c r="A36" s="73" t="s">
        <v>28</v>
      </c>
      <c r="B36" s="74"/>
      <c r="C36" s="74"/>
      <c r="D36" s="75">
        <f>MIN(D8:D33)</f>
        <v>-8.7777999999999992</v>
      </c>
      <c r="E36" s="74"/>
      <c r="F36" s="75">
        <f>MIN(F8:F33)</f>
        <v>-1.3244</v>
      </c>
      <c r="G36" s="74"/>
      <c r="H36" s="75">
        <f>MIN(H8:H33)</f>
        <v>11.7463</v>
      </c>
      <c r="I36" s="74"/>
      <c r="J36" s="75">
        <f>MIN(J8:J33)</f>
        <v>14.463800000000001</v>
      </c>
      <c r="K36" s="74"/>
      <c r="L36" s="75">
        <f>MIN(L8:L33)</f>
        <v>17.311</v>
      </c>
      <c r="M36" s="74"/>
      <c r="N36" s="75">
        <f>MIN(N8:N33)</f>
        <v>17.57</v>
      </c>
      <c r="O36" s="74"/>
      <c r="P36" s="75">
        <f>MIN(P8:P33)</f>
        <v>11.507899999999999</v>
      </c>
      <c r="Q36" s="74"/>
      <c r="R36" s="75">
        <f>MIN(R8:R33)</f>
        <v>11.9627</v>
      </c>
      <c r="S36" s="76"/>
    </row>
    <row r="37" spans="1:19" ht="15" thickBot="1" x14ac:dyDescent="0.35">
      <c r="A37" s="77" t="s">
        <v>29</v>
      </c>
      <c r="B37" s="78"/>
      <c r="C37" s="78"/>
      <c r="D37" s="79">
        <f>MAX(D8:D33)</f>
        <v>-2.2132999999999998</v>
      </c>
      <c r="E37" s="78"/>
      <c r="F37" s="79">
        <f>MAX(F8:F33)</f>
        <v>11.3371</v>
      </c>
      <c r="G37" s="78"/>
      <c r="H37" s="79">
        <f>MAX(H8:H33)</f>
        <v>25.4575</v>
      </c>
      <c r="I37" s="78"/>
      <c r="J37" s="79">
        <f>MAX(J8:J33)</f>
        <v>35.746699999999997</v>
      </c>
      <c r="K37" s="78"/>
      <c r="L37" s="79">
        <f>MAX(L8:L33)</f>
        <v>33.765599999999999</v>
      </c>
      <c r="M37" s="78"/>
      <c r="N37" s="79">
        <f>MAX(N8:N33)</f>
        <v>27.204699999999999</v>
      </c>
      <c r="O37" s="78"/>
      <c r="P37" s="79">
        <f>MAX(P8:P33)</f>
        <v>20.028400000000001</v>
      </c>
      <c r="Q37" s="78"/>
      <c r="R37" s="79">
        <f>MAX(R8:R33)</f>
        <v>29.471499999999999</v>
      </c>
      <c r="S37" s="80"/>
    </row>
    <row r="38" spans="1:19" x14ac:dyDescent="0.3">
      <c r="A38" s="112" t="s">
        <v>432</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1850</v>
      </c>
      <c r="B8" s="64">
        <f>VLOOKUP($A8,'Return Data'!$B$7:$R$2292,3,0)</f>
        <v>44609</v>
      </c>
      <c r="C8" s="65">
        <f>VLOOKUP($A8,'Return Data'!$B$7:$R$2292,4,0)</f>
        <v>786.84859606790496</v>
      </c>
      <c r="D8" s="65">
        <f>VLOOKUP($A8,'Return Data'!$B$7:$R$2292,10,0)</f>
        <v>-8.3989999999999991</v>
      </c>
      <c r="E8" s="66">
        <f t="shared" ref="E8:E33" si="0">RANK(D8,D$8:D$33,0)</f>
        <v>23</v>
      </c>
      <c r="F8" s="65">
        <f>VLOOKUP($A8,'Return Data'!$B$7:$R$2292,11,0)</f>
        <v>3.3658000000000001</v>
      </c>
      <c r="G8" s="66">
        <f t="shared" ref="G8:G33" si="1">RANK(F8,F$8:F$33,0)</f>
        <v>12</v>
      </c>
      <c r="H8" s="65">
        <f>VLOOKUP($A8,'Return Data'!$B$7:$R$2292,12,0)</f>
        <v>18.406199999999998</v>
      </c>
      <c r="I8" s="66">
        <f t="shared" ref="I8:I33" si="2">RANK(H8,H$8:H$33,0)</f>
        <v>12</v>
      </c>
      <c r="J8" s="65">
        <f>VLOOKUP($A8,'Return Data'!$B$7:$R$2292,13,0)</f>
        <v>17.856400000000001</v>
      </c>
      <c r="K8" s="66">
        <f t="shared" ref="K8:K32" si="3">RANK(J8,J$8:J$33,0)</f>
        <v>19</v>
      </c>
      <c r="L8" s="65">
        <f>VLOOKUP($A8,'Return Data'!$B$7:$R$2292,17,0)</f>
        <v>21.104199999999999</v>
      </c>
      <c r="M8" s="66">
        <f t="shared" ref="M8:M32" si="4">RANK(L8,L$8:L$33,0)</f>
        <v>14</v>
      </c>
      <c r="N8" s="65">
        <f>VLOOKUP($A8,'Return Data'!$B$7:$R$2292,14,0)</f>
        <v>21.081099999999999</v>
      </c>
      <c r="O8" s="66">
        <f t="shared" ref="O8:O31" si="5">RANK(N8,N$8:N$33,0)</f>
        <v>7</v>
      </c>
      <c r="P8" s="65">
        <f>VLOOKUP($A8,'Return Data'!$B$7:$R$2292,15,0)</f>
        <v>12.757999999999999</v>
      </c>
      <c r="Q8" s="66">
        <f t="shared" ref="Q8:Q31" si="6">RANK(P8,P$8:P$33,0)</f>
        <v>16</v>
      </c>
      <c r="R8" s="65">
        <f>VLOOKUP($A8,'Return Data'!$B$7:$R$2292,16,0)</f>
        <v>17.8185</v>
      </c>
      <c r="S8" s="67">
        <f t="shared" ref="S8:S32" si="7">RANK(R8,R$8:R$33,0)</f>
        <v>9</v>
      </c>
    </row>
    <row r="9" spans="1:20" x14ac:dyDescent="0.3">
      <c r="A9" s="63" t="s">
        <v>884</v>
      </c>
      <c r="B9" s="64">
        <f>VLOOKUP($A9,'Return Data'!$B$7:$R$2292,3,0)</f>
        <v>44609</v>
      </c>
      <c r="C9" s="65">
        <f>VLOOKUP($A9,'Return Data'!$B$7:$R$2292,4,0)</f>
        <v>20.010000000000002</v>
      </c>
      <c r="D9" s="65">
        <f>VLOOKUP($A9,'Return Data'!$B$7:$R$2292,10,0)</f>
        <v>-8.5465999999999998</v>
      </c>
      <c r="E9" s="66">
        <f t="shared" si="0"/>
        <v>25</v>
      </c>
      <c r="F9" s="65">
        <f>VLOOKUP($A9,'Return Data'!$B$7:$R$2292,11,0)</f>
        <v>2.8262999999999998</v>
      </c>
      <c r="G9" s="66">
        <f t="shared" si="1"/>
        <v>17</v>
      </c>
      <c r="H9" s="65">
        <f>VLOOKUP($A9,'Return Data'!$B$7:$R$2292,12,0)</f>
        <v>19.677</v>
      </c>
      <c r="I9" s="66">
        <f t="shared" si="2"/>
        <v>11</v>
      </c>
      <c r="J9" s="65">
        <f>VLOOKUP($A9,'Return Data'!$B$7:$R$2292,13,0)</f>
        <v>25.612100000000002</v>
      </c>
      <c r="K9" s="66">
        <f t="shared" si="3"/>
        <v>4</v>
      </c>
      <c r="L9" s="65">
        <f>VLOOKUP($A9,'Return Data'!$B$7:$R$2292,17,0)</f>
        <v>26.3811</v>
      </c>
      <c r="M9" s="66">
        <f t="shared" si="4"/>
        <v>6</v>
      </c>
      <c r="N9" s="65">
        <f>VLOOKUP($A9,'Return Data'!$B$7:$R$2292,14,0)</f>
        <v>25.107199999999999</v>
      </c>
      <c r="O9" s="66">
        <f t="shared" si="5"/>
        <v>3</v>
      </c>
      <c r="P9" s="65"/>
      <c r="Q9" s="66"/>
      <c r="R9" s="65">
        <f>VLOOKUP($A9,'Return Data'!$B$7:$R$2292,16,0)</f>
        <v>23.1892</v>
      </c>
      <c r="S9" s="67">
        <f t="shared" si="7"/>
        <v>4</v>
      </c>
    </row>
    <row r="10" spans="1:20" x14ac:dyDescent="0.3">
      <c r="A10" s="63" t="s">
        <v>886</v>
      </c>
      <c r="B10" s="64">
        <f>VLOOKUP($A10,'Return Data'!$B$7:$R$2292,3,0)</f>
        <v>44609</v>
      </c>
      <c r="C10" s="65">
        <f>VLOOKUP($A10,'Return Data'!$B$7:$R$2292,4,0)</f>
        <v>54.13</v>
      </c>
      <c r="D10" s="65">
        <f>VLOOKUP($A10,'Return Data'!$B$7:$R$2292,10,0)</f>
        <v>-5.8936000000000002</v>
      </c>
      <c r="E10" s="66">
        <f t="shared" si="0"/>
        <v>18</v>
      </c>
      <c r="F10" s="65">
        <f>VLOOKUP($A10,'Return Data'!$B$7:$R$2292,11,0)</f>
        <v>1.9974000000000001</v>
      </c>
      <c r="G10" s="66">
        <f t="shared" si="1"/>
        <v>22</v>
      </c>
      <c r="H10" s="65">
        <f>VLOOKUP($A10,'Return Data'!$B$7:$R$2292,12,0)</f>
        <v>17.291399999999999</v>
      </c>
      <c r="I10" s="66">
        <f t="shared" si="2"/>
        <v>17</v>
      </c>
      <c r="J10" s="65">
        <f>VLOOKUP($A10,'Return Data'!$B$7:$R$2292,13,0)</f>
        <v>22.715900000000001</v>
      </c>
      <c r="K10" s="66">
        <f t="shared" si="3"/>
        <v>9</v>
      </c>
      <c r="L10" s="65">
        <f>VLOOKUP($A10,'Return Data'!$B$7:$R$2292,17,0)</f>
        <v>20.354800000000001</v>
      </c>
      <c r="M10" s="66">
        <f t="shared" si="4"/>
        <v>17</v>
      </c>
      <c r="N10" s="65">
        <f>VLOOKUP($A10,'Return Data'!$B$7:$R$2292,14,0)</f>
        <v>20.694500000000001</v>
      </c>
      <c r="O10" s="66">
        <f t="shared" si="5"/>
        <v>11</v>
      </c>
      <c r="P10" s="65">
        <f>VLOOKUP($A10,'Return Data'!$B$7:$R$2292,15,0)</f>
        <v>12.679500000000001</v>
      </c>
      <c r="Q10" s="66">
        <f t="shared" si="6"/>
        <v>17</v>
      </c>
      <c r="R10" s="65">
        <f>VLOOKUP($A10,'Return Data'!$B$7:$R$2292,16,0)</f>
        <v>13.5021</v>
      </c>
      <c r="S10" s="67">
        <f t="shared" si="7"/>
        <v>16</v>
      </c>
    </row>
    <row r="11" spans="1:20" x14ac:dyDescent="0.3">
      <c r="A11" s="63" t="s">
        <v>888</v>
      </c>
      <c r="B11" s="64">
        <f>VLOOKUP($A11,'Return Data'!$B$7:$R$2292,3,0)</f>
        <v>44609</v>
      </c>
      <c r="C11" s="65">
        <f>VLOOKUP($A11,'Return Data'!$B$7:$R$2292,4,0)</f>
        <v>159.01</v>
      </c>
      <c r="D11" s="65">
        <f>VLOOKUP($A11,'Return Data'!$B$7:$R$2292,10,0)</f>
        <v>-5.2553000000000001</v>
      </c>
      <c r="E11" s="66">
        <f t="shared" si="0"/>
        <v>11</v>
      </c>
      <c r="F11" s="65">
        <f>VLOOKUP($A11,'Return Data'!$B$7:$R$2292,11,0)</f>
        <v>3.4211</v>
      </c>
      <c r="G11" s="66">
        <f t="shared" si="1"/>
        <v>11</v>
      </c>
      <c r="H11" s="65">
        <f>VLOOKUP($A11,'Return Data'!$B$7:$R$2292,12,0)</f>
        <v>20.298100000000002</v>
      </c>
      <c r="I11" s="66">
        <f t="shared" si="2"/>
        <v>9</v>
      </c>
      <c r="J11" s="65">
        <f>VLOOKUP($A11,'Return Data'!$B$7:$R$2292,13,0)</f>
        <v>19.935099999999998</v>
      </c>
      <c r="K11" s="66">
        <f t="shared" si="3"/>
        <v>14</v>
      </c>
      <c r="L11" s="65">
        <f>VLOOKUP($A11,'Return Data'!$B$7:$R$2292,17,0)</f>
        <v>24.104099999999999</v>
      </c>
      <c r="M11" s="66">
        <f t="shared" si="4"/>
        <v>8</v>
      </c>
      <c r="N11" s="65">
        <f>VLOOKUP($A11,'Return Data'!$B$7:$R$2292,14,0)</f>
        <v>22.625599999999999</v>
      </c>
      <c r="O11" s="66">
        <f t="shared" si="5"/>
        <v>4</v>
      </c>
      <c r="P11" s="65">
        <f>VLOOKUP($A11,'Return Data'!$B$7:$R$2292,15,0)</f>
        <v>17.0501</v>
      </c>
      <c r="Q11" s="66">
        <f t="shared" si="6"/>
        <v>2</v>
      </c>
      <c r="R11" s="65">
        <f>VLOOKUP($A11,'Return Data'!$B$7:$R$2292,16,0)</f>
        <v>17.727399999999999</v>
      </c>
      <c r="S11" s="67">
        <f t="shared" si="7"/>
        <v>10</v>
      </c>
    </row>
    <row r="12" spans="1:20" x14ac:dyDescent="0.3">
      <c r="A12" s="63" t="s">
        <v>890</v>
      </c>
      <c r="B12" s="64">
        <f>VLOOKUP($A12,'Return Data'!$B$7:$R$2292,3,0)</f>
        <v>44609</v>
      </c>
      <c r="C12" s="65">
        <f>VLOOKUP($A12,'Return Data'!$B$7:$R$2292,4,0)</f>
        <v>344.53699999999998</v>
      </c>
      <c r="D12" s="65">
        <f>VLOOKUP($A12,'Return Data'!$B$7:$R$2292,10,0)</f>
        <v>-6.0891999999999999</v>
      </c>
      <c r="E12" s="66">
        <f t="shared" si="0"/>
        <v>20</v>
      </c>
      <c r="F12" s="65">
        <f>VLOOKUP($A12,'Return Data'!$B$7:$R$2292,11,0)</f>
        <v>-1.7867</v>
      </c>
      <c r="G12" s="66">
        <f t="shared" si="1"/>
        <v>26</v>
      </c>
      <c r="H12" s="65">
        <f>VLOOKUP($A12,'Return Data'!$B$7:$R$2292,12,0)</f>
        <v>10.9627</v>
      </c>
      <c r="I12" s="66">
        <f t="shared" si="2"/>
        <v>26</v>
      </c>
      <c r="J12" s="65">
        <f>VLOOKUP($A12,'Return Data'!$B$7:$R$2292,13,0)</f>
        <v>15.468</v>
      </c>
      <c r="K12" s="66">
        <f t="shared" si="3"/>
        <v>24</v>
      </c>
      <c r="L12" s="65">
        <f>VLOOKUP($A12,'Return Data'!$B$7:$R$2292,17,0)</f>
        <v>19.896699999999999</v>
      </c>
      <c r="M12" s="66">
        <f t="shared" si="4"/>
        <v>22</v>
      </c>
      <c r="N12" s="65">
        <f>VLOOKUP($A12,'Return Data'!$B$7:$R$2292,14,0)</f>
        <v>20.046399999999998</v>
      </c>
      <c r="O12" s="66">
        <f t="shared" si="5"/>
        <v>13</v>
      </c>
      <c r="P12" s="65">
        <f>VLOOKUP($A12,'Return Data'!$B$7:$R$2292,15,0)</f>
        <v>13.490399999999999</v>
      </c>
      <c r="Q12" s="66">
        <f t="shared" si="6"/>
        <v>13</v>
      </c>
      <c r="R12" s="65">
        <f>VLOOKUP($A12,'Return Data'!$B$7:$R$2292,16,0)</f>
        <v>17.653300000000002</v>
      </c>
      <c r="S12" s="67">
        <f t="shared" si="7"/>
        <v>11</v>
      </c>
    </row>
    <row r="13" spans="1:20" x14ac:dyDescent="0.3">
      <c r="A13" s="63" t="s">
        <v>892</v>
      </c>
      <c r="B13" s="64">
        <f>VLOOKUP($A13,'Return Data'!$B$7:$R$2292,3,0)</f>
        <v>44609</v>
      </c>
      <c r="C13" s="65">
        <f>VLOOKUP($A13,'Return Data'!$B$7:$R$2292,4,0)</f>
        <v>51.277999999999999</v>
      </c>
      <c r="D13" s="65">
        <f>VLOOKUP($A13,'Return Data'!$B$7:$R$2292,10,0)</f>
        <v>-5.5061999999999998</v>
      </c>
      <c r="E13" s="66">
        <f t="shared" si="0"/>
        <v>14</v>
      </c>
      <c r="F13" s="65">
        <f>VLOOKUP($A13,'Return Data'!$B$7:$R$2292,11,0)</f>
        <v>2.9843999999999999</v>
      </c>
      <c r="G13" s="66">
        <f t="shared" si="1"/>
        <v>15</v>
      </c>
      <c r="H13" s="65">
        <f>VLOOKUP($A13,'Return Data'!$B$7:$R$2292,12,0)</f>
        <v>17.322199999999999</v>
      </c>
      <c r="I13" s="66">
        <f t="shared" si="2"/>
        <v>16</v>
      </c>
      <c r="J13" s="65">
        <f>VLOOKUP($A13,'Return Data'!$B$7:$R$2292,13,0)</f>
        <v>17.513100000000001</v>
      </c>
      <c r="K13" s="66">
        <f t="shared" si="3"/>
        <v>21</v>
      </c>
      <c r="L13" s="65">
        <f>VLOOKUP($A13,'Return Data'!$B$7:$R$2292,17,0)</f>
        <v>22.3001</v>
      </c>
      <c r="M13" s="66">
        <f t="shared" si="4"/>
        <v>12</v>
      </c>
      <c r="N13" s="65">
        <f>VLOOKUP($A13,'Return Data'!$B$7:$R$2292,14,0)</f>
        <v>21.0275</v>
      </c>
      <c r="O13" s="66">
        <f t="shared" si="5"/>
        <v>8</v>
      </c>
      <c r="P13" s="65">
        <f>VLOOKUP($A13,'Return Data'!$B$7:$R$2292,15,0)</f>
        <v>16.185400000000001</v>
      </c>
      <c r="Q13" s="66">
        <f t="shared" si="6"/>
        <v>3</v>
      </c>
      <c r="R13" s="65">
        <f>VLOOKUP($A13,'Return Data'!$B$7:$R$2292,16,0)</f>
        <v>11.770200000000001</v>
      </c>
      <c r="S13" s="67">
        <f t="shared" si="7"/>
        <v>26</v>
      </c>
    </row>
    <row r="14" spans="1:20" x14ac:dyDescent="0.3">
      <c r="A14" s="63" t="s">
        <v>893</v>
      </c>
      <c r="B14" s="64">
        <f>VLOOKUP($A14,'Return Data'!$B$7:$R$2292,3,0)</f>
        <v>44609</v>
      </c>
      <c r="C14" s="65">
        <f>VLOOKUP($A14,'Return Data'!$B$7:$R$2292,4,0)</f>
        <v>120.3874</v>
      </c>
      <c r="D14" s="65">
        <f>VLOOKUP($A14,'Return Data'!$B$7:$R$2292,10,0)</f>
        <v>-8.5318000000000005</v>
      </c>
      <c r="E14" s="66">
        <f t="shared" si="0"/>
        <v>24</v>
      </c>
      <c r="F14" s="65">
        <f>VLOOKUP($A14,'Return Data'!$B$7:$R$2292,11,0)</f>
        <v>3.1450999999999998</v>
      </c>
      <c r="G14" s="66">
        <f t="shared" si="1"/>
        <v>14</v>
      </c>
      <c r="H14" s="65">
        <f>VLOOKUP($A14,'Return Data'!$B$7:$R$2292,12,0)</f>
        <v>18.143000000000001</v>
      </c>
      <c r="I14" s="66">
        <f t="shared" si="2"/>
        <v>13</v>
      </c>
      <c r="J14" s="65">
        <f>VLOOKUP($A14,'Return Data'!$B$7:$R$2292,13,0)</f>
        <v>18.420200000000001</v>
      </c>
      <c r="K14" s="66">
        <f t="shared" si="3"/>
        <v>17</v>
      </c>
      <c r="L14" s="65">
        <f>VLOOKUP($A14,'Return Data'!$B$7:$R$2292,17,0)</f>
        <v>22.484999999999999</v>
      </c>
      <c r="M14" s="66">
        <f t="shared" si="4"/>
        <v>11</v>
      </c>
      <c r="N14" s="65">
        <f>VLOOKUP($A14,'Return Data'!$B$7:$R$2292,14,0)</f>
        <v>17.795000000000002</v>
      </c>
      <c r="O14" s="66">
        <f t="shared" si="5"/>
        <v>20</v>
      </c>
      <c r="P14" s="65">
        <f>VLOOKUP($A14,'Return Data'!$B$7:$R$2292,15,0)</f>
        <v>11.9101</v>
      </c>
      <c r="Q14" s="66">
        <f t="shared" si="6"/>
        <v>19</v>
      </c>
      <c r="R14" s="65">
        <f>VLOOKUP($A14,'Return Data'!$B$7:$R$2292,16,0)</f>
        <v>15.786</v>
      </c>
      <c r="S14" s="67">
        <f t="shared" si="7"/>
        <v>13</v>
      </c>
    </row>
    <row r="15" spans="1:20" x14ac:dyDescent="0.3">
      <c r="A15" s="63" t="s">
        <v>1975</v>
      </c>
      <c r="B15" s="64">
        <f>VLOOKUP($A15,'Return Data'!$B$7:$R$2292,3,0)</f>
        <v>44609</v>
      </c>
      <c r="C15" s="65">
        <f>VLOOKUP($A15,'Return Data'!$B$7:$R$2292,4,0)</f>
        <v>247.568571425714</v>
      </c>
      <c r="D15" s="65">
        <f>VLOOKUP($A15,'Return Data'!$B$7:$R$2292,10,0)</f>
        <v>-5.6311999999999998</v>
      </c>
      <c r="E15" s="66">
        <f t="shared" si="0"/>
        <v>15</v>
      </c>
      <c r="F15" s="65">
        <f>VLOOKUP($A15,'Return Data'!$B$7:$R$2292,11,0)</f>
        <v>6.9843999999999999</v>
      </c>
      <c r="G15" s="66">
        <f t="shared" si="1"/>
        <v>5</v>
      </c>
      <c r="H15" s="65">
        <f>VLOOKUP($A15,'Return Data'!$B$7:$R$2292,12,0)</f>
        <v>20.605399999999999</v>
      </c>
      <c r="I15" s="66">
        <f t="shared" si="2"/>
        <v>8</v>
      </c>
      <c r="J15" s="65">
        <f>VLOOKUP($A15,'Return Data'!$B$7:$R$2292,13,0)</f>
        <v>23.864100000000001</v>
      </c>
      <c r="K15" s="66">
        <f t="shared" si="3"/>
        <v>8</v>
      </c>
      <c r="L15" s="65">
        <f>VLOOKUP($A15,'Return Data'!$B$7:$R$2292,17,0)</f>
        <v>26.407</v>
      </c>
      <c r="M15" s="66">
        <f t="shared" si="4"/>
        <v>5</v>
      </c>
      <c r="N15" s="65">
        <f>VLOOKUP($A15,'Return Data'!$B$7:$R$2292,14,0)</f>
        <v>21.5532</v>
      </c>
      <c r="O15" s="66">
        <f t="shared" si="5"/>
        <v>6</v>
      </c>
      <c r="P15" s="65">
        <f>VLOOKUP($A15,'Return Data'!$B$7:$R$2292,15,0)</f>
        <v>14.414199999999999</v>
      </c>
      <c r="Q15" s="66">
        <f t="shared" si="6"/>
        <v>10</v>
      </c>
      <c r="R15" s="65">
        <f>VLOOKUP($A15,'Return Data'!$B$7:$R$2292,16,0)</f>
        <v>12.136100000000001</v>
      </c>
      <c r="S15" s="67">
        <f t="shared" si="7"/>
        <v>23</v>
      </c>
    </row>
    <row r="16" spans="1:20" x14ac:dyDescent="0.3">
      <c r="A16" s="63" t="s">
        <v>896</v>
      </c>
      <c r="B16" s="64">
        <f>VLOOKUP($A16,'Return Data'!$B$7:$R$2292,3,0)</f>
        <v>44609</v>
      </c>
      <c r="C16" s="65">
        <f>VLOOKUP($A16,'Return Data'!$B$7:$R$2292,4,0)</f>
        <v>15.641999999999999</v>
      </c>
      <c r="D16" s="65">
        <f>VLOOKUP($A16,'Return Data'!$B$7:$R$2292,10,0)</f>
        <v>-4.8280000000000003</v>
      </c>
      <c r="E16" s="66">
        <f t="shared" si="0"/>
        <v>10</v>
      </c>
      <c r="F16" s="65">
        <f>VLOOKUP($A16,'Return Data'!$B$7:$R$2292,11,0)</f>
        <v>3.9142000000000001</v>
      </c>
      <c r="G16" s="66">
        <f t="shared" si="1"/>
        <v>10</v>
      </c>
      <c r="H16" s="65">
        <f>VLOOKUP($A16,'Return Data'!$B$7:$R$2292,12,0)</f>
        <v>17.8216</v>
      </c>
      <c r="I16" s="66">
        <f t="shared" si="2"/>
        <v>14</v>
      </c>
      <c r="J16" s="65">
        <f>VLOOKUP($A16,'Return Data'!$B$7:$R$2292,13,0)</f>
        <v>17.274000000000001</v>
      </c>
      <c r="K16" s="66">
        <f t="shared" si="3"/>
        <v>23</v>
      </c>
      <c r="L16" s="65">
        <f>VLOOKUP($A16,'Return Data'!$B$7:$R$2292,17,0)</f>
        <v>20.232299999999999</v>
      </c>
      <c r="M16" s="66">
        <f t="shared" si="4"/>
        <v>19</v>
      </c>
      <c r="N16" s="65"/>
      <c r="O16" s="66"/>
      <c r="P16" s="65"/>
      <c r="Q16" s="66"/>
      <c r="R16" s="65">
        <f>VLOOKUP($A16,'Return Data'!$B$7:$R$2292,16,0)</f>
        <v>16.7058</v>
      </c>
      <c r="S16" s="67">
        <f t="shared" si="7"/>
        <v>12</v>
      </c>
    </row>
    <row r="17" spans="1:19" x14ac:dyDescent="0.3">
      <c r="A17" s="63" t="s">
        <v>897</v>
      </c>
      <c r="B17" s="64">
        <f>VLOOKUP($A17,'Return Data'!$B$7:$R$2292,3,0)</f>
        <v>44609</v>
      </c>
      <c r="C17" s="65">
        <f>VLOOKUP($A17,'Return Data'!$B$7:$R$2292,4,0)</f>
        <v>529.38</v>
      </c>
      <c r="D17" s="65">
        <f>VLOOKUP($A17,'Return Data'!$B$7:$R$2292,10,0)</f>
        <v>-3.8418000000000001</v>
      </c>
      <c r="E17" s="66">
        <f t="shared" si="0"/>
        <v>4</v>
      </c>
      <c r="F17" s="65">
        <f>VLOOKUP($A17,'Return Data'!$B$7:$R$2292,11,0)</f>
        <v>10.3864</v>
      </c>
      <c r="G17" s="66">
        <f t="shared" si="1"/>
        <v>1</v>
      </c>
      <c r="H17" s="65">
        <f>VLOOKUP($A17,'Return Data'!$B$7:$R$2292,12,0)</f>
        <v>23.600300000000001</v>
      </c>
      <c r="I17" s="66">
        <f t="shared" si="2"/>
        <v>2</v>
      </c>
      <c r="J17" s="65">
        <f>VLOOKUP($A17,'Return Data'!$B$7:$R$2292,13,0)</f>
        <v>27.346599999999999</v>
      </c>
      <c r="K17" s="66">
        <f t="shared" si="3"/>
        <v>2</v>
      </c>
      <c r="L17" s="65">
        <f>VLOOKUP($A17,'Return Data'!$B$7:$R$2292,17,0)</f>
        <v>26.5139</v>
      </c>
      <c r="M17" s="66">
        <f t="shared" si="4"/>
        <v>4</v>
      </c>
      <c r="N17" s="65">
        <f>VLOOKUP($A17,'Return Data'!$B$7:$R$2292,14,0)</f>
        <v>21.654599999999999</v>
      </c>
      <c r="O17" s="66">
        <f t="shared" si="5"/>
        <v>5</v>
      </c>
      <c r="P17" s="65">
        <f>VLOOKUP($A17,'Return Data'!$B$7:$R$2292,15,0)</f>
        <v>13.3276</v>
      </c>
      <c r="Q17" s="66">
        <f t="shared" si="6"/>
        <v>14</v>
      </c>
      <c r="R17" s="65">
        <f>VLOOKUP($A17,'Return Data'!$B$7:$R$2292,16,0)</f>
        <v>18.292300000000001</v>
      </c>
      <c r="S17" s="67">
        <f t="shared" si="7"/>
        <v>7</v>
      </c>
    </row>
    <row r="18" spans="1:19" x14ac:dyDescent="0.3">
      <c r="A18" s="63" t="s">
        <v>900</v>
      </c>
      <c r="B18" s="64">
        <f>VLOOKUP($A18,'Return Data'!$B$7:$R$2292,3,0)</f>
        <v>44609</v>
      </c>
      <c r="C18" s="65">
        <f>VLOOKUP($A18,'Return Data'!$B$7:$R$2292,4,0)</f>
        <v>68.22</v>
      </c>
      <c r="D18" s="65">
        <f>VLOOKUP($A18,'Return Data'!$B$7:$R$2292,10,0)</f>
        <v>-4.1988000000000003</v>
      </c>
      <c r="E18" s="66">
        <f t="shared" si="0"/>
        <v>6</v>
      </c>
      <c r="F18" s="65">
        <f>VLOOKUP($A18,'Return Data'!$B$7:$R$2292,11,0)</f>
        <v>3.3635999999999999</v>
      </c>
      <c r="G18" s="66">
        <f t="shared" si="1"/>
        <v>13</v>
      </c>
      <c r="H18" s="65">
        <f>VLOOKUP($A18,'Return Data'!$B$7:$R$2292,12,0)</f>
        <v>16.456099999999999</v>
      </c>
      <c r="I18" s="66">
        <f t="shared" si="2"/>
        <v>20</v>
      </c>
      <c r="J18" s="65">
        <f>VLOOKUP($A18,'Return Data'!$B$7:$R$2292,13,0)</f>
        <v>18.458100000000002</v>
      </c>
      <c r="K18" s="66">
        <f t="shared" si="3"/>
        <v>16</v>
      </c>
      <c r="L18" s="65">
        <f>VLOOKUP($A18,'Return Data'!$B$7:$R$2292,17,0)</f>
        <v>20.2301</v>
      </c>
      <c r="M18" s="66">
        <f t="shared" si="4"/>
        <v>20</v>
      </c>
      <c r="N18" s="65">
        <f>VLOOKUP($A18,'Return Data'!$B$7:$R$2292,14,0)</f>
        <v>18.394600000000001</v>
      </c>
      <c r="O18" s="66">
        <f t="shared" si="5"/>
        <v>19</v>
      </c>
      <c r="P18" s="65">
        <f>VLOOKUP($A18,'Return Data'!$B$7:$R$2292,15,0)</f>
        <v>13.0189</v>
      </c>
      <c r="Q18" s="66">
        <f t="shared" si="6"/>
        <v>15</v>
      </c>
      <c r="R18" s="65">
        <f>VLOOKUP($A18,'Return Data'!$B$7:$R$2292,16,0)</f>
        <v>12.312200000000001</v>
      </c>
      <c r="S18" s="67">
        <f t="shared" si="7"/>
        <v>22</v>
      </c>
    </row>
    <row r="19" spans="1:19" x14ac:dyDescent="0.3">
      <c r="A19" s="63" t="s">
        <v>901</v>
      </c>
      <c r="B19" s="64">
        <f>VLOOKUP($A19,'Return Data'!$B$7:$R$2292,3,0)</f>
        <v>44609</v>
      </c>
      <c r="C19" s="65">
        <f>VLOOKUP($A19,'Return Data'!$B$7:$R$2292,4,0)</f>
        <v>50.92</v>
      </c>
      <c r="D19" s="65">
        <f>VLOOKUP($A19,'Return Data'!$B$7:$R$2292,10,0)</f>
        <v>-5.4585999999999997</v>
      </c>
      <c r="E19" s="66">
        <f t="shared" si="0"/>
        <v>13</v>
      </c>
      <c r="F19" s="65">
        <f>VLOOKUP($A19,'Return Data'!$B$7:$R$2292,11,0)</f>
        <v>1.6164000000000001</v>
      </c>
      <c r="G19" s="66">
        <f t="shared" si="1"/>
        <v>23</v>
      </c>
      <c r="H19" s="65">
        <f>VLOOKUP($A19,'Return Data'!$B$7:$R$2292,12,0)</f>
        <v>16.176100000000002</v>
      </c>
      <c r="I19" s="66">
        <f t="shared" si="2"/>
        <v>21</v>
      </c>
      <c r="J19" s="65">
        <f>VLOOKUP($A19,'Return Data'!$B$7:$R$2292,13,0)</f>
        <v>12.954700000000001</v>
      </c>
      <c r="K19" s="66">
        <f t="shared" si="3"/>
        <v>26</v>
      </c>
      <c r="L19" s="65">
        <f>VLOOKUP($A19,'Return Data'!$B$7:$R$2292,17,0)</f>
        <v>17.034199999999998</v>
      </c>
      <c r="M19" s="66">
        <f t="shared" si="4"/>
        <v>25</v>
      </c>
      <c r="N19" s="65">
        <f>VLOOKUP($A19,'Return Data'!$B$7:$R$2292,14,0)</f>
        <v>17.322600000000001</v>
      </c>
      <c r="O19" s="66">
        <f t="shared" si="5"/>
        <v>21</v>
      </c>
      <c r="P19" s="65">
        <f>VLOOKUP($A19,'Return Data'!$B$7:$R$2292,15,0)</f>
        <v>14.6637</v>
      </c>
      <c r="Q19" s="66">
        <f t="shared" si="6"/>
        <v>8</v>
      </c>
      <c r="R19" s="65">
        <f>VLOOKUP($A19,'Return Data'!$B$7:$R$2292,16,0)</f>
        <v>11.8477</v>
      </c>
      <c r="S19" s="67">
        <f t="shared" si="7"/>
        <v>25</v>
      </c>
    </row>
    <row r="20" spans="1:19" x14ac:dyDescent="0.3">
      <c r="A20" s="63" t="s">
        <v>903</v>
      </c>
      <c r="B20" s="64">
        <f>VLOOKUP($A20,'Return Data'!$B$7:$R$2292,3,0)</f>
        <v>44609</v>
      </c>
      <c r="C20" s="65">
        <f>VLOOKUP($A20,'Return Data'!$B$7:$R$2292,4,0)</f>
        <v>192.46899999999999</v>
      </c>
      <c r="D20" s="65">
        <f>VLOOKUP($A20,'Return Data'!$B$7:$R$2292,10,0)</f>
        <v>-3.0525000000000002</v>
      </c>
      <c r="E20" s="66">
        <f t="shared" si="0"/>
        <v>2</v>
      </c>
      <c r="F20" s="65">
        <f>VLOOKUP($A20,'Return Data'!$B$7:$R$2292,11,0)</f>
        <v>2.8685</v>
      </c>
      <c r="G20" s="66">
        <f t="shared" si="1"/>
        <v>16</v>
      </c>
      <c r="H20" s="65">
        <f>VLOOKUP($A20,'Return Data'!$B$7:$R$2292,12,0)</f>
        <v>15.876099999999999</v>
      </c>
      <c r="I20" s="66">
        <f t="shared" si="2"/>
        <v>23</v>
      </c>
      <c r="J20" s="65">
        <f>VLOOKUP($A20,'Return Data'!$B$7:$R$2292,13,0)</f>
        <v>17.869399999999999</v>
      </c>
      <c r="K20" s="66">
        <f t="shared" si="3"/>
        <v>18</v>
      </c>
      <c r="L20" s="65">
        <f>VLOOKUP($A20,'Return Data'!$B$7:$R$2292,17,0)</f>
        <v>20.3474</v>
      </c>
      <c r="M20" s="66">
        <f t="shared" si="4"/>
        <v>18</v>
      </c>
      <c r="N20" s="65">
        <f>VLOOKUP($A20,'Return Data'!$B$7:$R$2292,14,0)</f>
        <v>20.729700000000001</v>
      </c>
      <c r="O20" s="66">
        <f t="shared" si="5"/>
        <v>10</v>
      </c>
      <c r="P20" s="65">
        <f>VLOOKUP($A20,'Return Data'!$B$7:$R$2292,15,0)</f>
        <v>14.6432</v>
      </c>
      <c r="Q20" s="66">
        <f t="shared" si="6"/>
        <v>9</v>
      </c>
      <c r="R20" s="65">
        <f>VLOOKUP($A20,'Return Data'!$B$7:$R$2292,16,0)</f>
        <v>18.466000000000001</v>
      </c>
      <c r="S20" s="67">
        <f t="shared" si="7"/>
        <v>6</v>
      </c>
    </row>
    <row r="21" spans="1:19" x14ac:dyDescent="0.3">
      <c r="A21" s="63" t="s">
        <v>906</v>
      </c>
      <c r="B21" s="64">
        <f>VLOOKUP($A21,'Return Data'!$B$7:$R$2292,3,0)</f>
        <v>44609</v>
      </c>
      <c r="C21" s="65">
        <f>VLOOKUP($A21,'Return Data'!$B$7:$R$2292,4,0)</f>
        <v>68.108999999999995</v>
      </c>
      <c r="D21" s="65">
        <f>VLOOKUP($A21,'Return Data'!$B$7:$R$2292,10,0)</f>
        <v>-7.1275000000000004</v>
      </c>
      <c r="E21" s="66">
        <f t="shared" si="0"/>
        <v>22</v>
      </c>
      <c r="F21" s="65">
        <f>VLOOKUP($A21,'Return Data'!$B$7:$R$2292,11,0)</f>
        <v>2.1722000000000001</v>
      </c>
      <c r="G21" s="66">
        <f t="shared" si="1"/>
        <v>21</v>
      </c>
      <c r="H21" s="65">
        <f>VLOOKUP($A21,'Return Data'!$B$7:$R$2292,12,0)</f>
        <v>15.1813</v>
      </c>
      <c r="I21" s="66">
        <f t="shared" si="2"/>
        <v>24</v>
      </c>
      <c r="J21" s="65">
        <f>VLOOKUP($A21,'Return Data'!$B$7:$R$2292,13,0)</f>
        <v>17.496200000000002</v>
      </c>
      <c r="K21" s="66">
        <f t="shared" si="3"/>
        <v>22</v>
      </c>
      <c r="L21" s="65">
        <f>VLOOKUP($A21,'Return Data'!$B$7:$R$2292,17,0)</f>
        <v>16.2775</v>
      </c>
      <c r="M21" s="66">
        <f t="shared" si="4"/>
        <v>26</v>
      </c>
      <c r="N21" s="65">
        <f>VLOOKUP($A21,'Return Data'!$B$7:$R$2292,14,0)</f>
        <v>16.543299999999999</v>
      </c>
      <c r="O21" s="66">
        <f t="shared" si="5"/>
        <v>22</v>
      </c>
      <c r="P21" s="65">
        <f>VLOOKUP($A21,'Return Data'!$B$7:$R$2292,15,0)</f>
        <v>11.3407</v>
      </c>
      <c r="Q21" s="66">
        <f t="shared" si="6"/>
        <v>20</v>
      </c>
      <c r="R21" s="65">
        <f>VLOOKUP($A21,'Return Data'!$B$7:$R$2292,16,0)</f>
        <v>12.9511</v>
      </c>
      <c r="S21" s="67">
        <f t="shared" si="7"/>
        <v>19</v>
      </c>
    </row>
    <row r="22" spans="1:19" x14ac:dyDescent="0.3">
      <c r="A22" s="63" t="s">
        <v>908</v>
      </c>
      <c r="B22" s="64">
        <f>VLOOKUP($A22,'Return Data'!$B$7:$R$2292,3,0)</f>
        <v>44609</v>
      </c>
      <c r="C22" s="65">
        <f>VLOOKUP($A22,'Return Data'!$B$7:$R$2292,4,0)</f>
        <v>24.047999999999998</v>
      </c>
      <c r="D22" s="65">
        <f>VLOOKUP($A22,'Return Data'!$B$7:$R$2292,10,0)</f>
        <v>-4.2366000000000001</v>
      </c>
      <c r="E22" s="66">
        <f t="shared" si="0"/>
        <v>7</v>
      </c>
      <c r="F22" s="65">
        <f>VLOOKUP($A22,'Return Data'!$B$7:$R$2292,11,0)</f>
        <v>5.9340999999999999</v>
      </c>
      <c r="G22" s="66">
        <f t="shared" si="1"/>
        <v>6</v>
      </c>
      <c r="H22" s="65">
        <f>VLOOKUP($A22,'Return Data'!$B$7:$R$2292,12,0)</f>
        <v>22.3337</v>
      </c>
      <c r="I22" s="66">
        <f t="shared" si="2"/>
        <v>5</v>
      </c>
      <c r="J22" s="65">
        <f>VLOOKUP($A22,'Return Data'!$B$7:$R$2292,13,0)</f>
        <v>24.0016</v>
      </c>
      <c r="K22" s="66">
        <f t="shared" si="3"/>
        <v>6</v>
      </c>
      <c r="L22" s="65">
        <f>VLOOKUP($A22,'Return Data'!$B$7:$R$2292,17,0)</f>
        <v>19.709800000000001</v>
      </c>
      <c r="M22" s="66">
        <f t="shared" si="4"/>
        <v>23</v>
      </c>
      <c r="N22" s="65">
        <f>VLOOKUP($A22,'Return Data'!$B$7:$R$2292,14,0)</f>
        <v>20.6601</v>
      </c>
      <c r="O22" s="66">
        <f t="shared" si="5"/>
        <v>12</v>
      </c>
      <c r="P22" s="65">
        <f>VLOOKUP($A22,'Return Data'!$B$7:$R$2292,15,0)</f>
        <v>14.940099999999999</v>
      </c>
      <c r="Q22" s="66">
        <f t="shared" si="6"/>
        <v>6</v>
      </c>
      <c r="R22" s="65">
        <f>VLOOKUP($A22,'Return Data'!$B$7:$R$2292,16,0)</f>
        <v>13.388199999999999</v>
      </c>
      <c r="S22" s="67">
        <f t="shared" si="7"/>
        <v>17</v>
      </c>
    </row>
    <row r="23" spans="1:19" x14ac:dyDescent="0.3">
      <c r="A23" s="63" t="s">
        <v>910</v>
      </c>
      <c r="B23" s="64">
        <f>VLOOKUP($A23,'Return Data'!$B$7:$R$2292,3,0)</f>
        <v>44609</v>
      </c>
      <c r="C23" s="65">
        <f>VLOOKUP($A23,'Return Data'!$B$7:$R$2292,4,0)</f>
        <v>16.691500000000001</v>
      </c>
      <c r="D23" s="65">
        <f>VLOOKUP($A23,'Return Data'!$B$7:$R$2292,10,0)</f>
        <v>-5.3415999999999997</v>
      </c>
      <c r="E23" s="66">
        <f t="shared" si="0"/>
        <v>12</v>
      </c>
      <c r="F23" s="65">
        <f>VLOOKUP($A23,'Return Data'!$B$7:$R$2292,11,0)</f>
        <v>7.7351000000000001</v>
      </c>
      <c r="G23" s="66">
        <f t="shared" si="1"/>
        <v>4</v>
      </c>
      <c r="H23" s="65">
        <f>VLOOKUP($A23,'Return Data'!$B$7:$R$2292,12,0)</f>
        <v>22.3735</v>
      </c>
      <c r="I23" s="66">
        <f t="shared" si="2"/>
        <v>4</v>
      </c>
      <c r="J23" s="65">
        <f>VLOOKUP($A23,'Return Data'!$B$7:$R$2292,13,0)</f>
        <v>26.365600000000001</v>
      </c>
      <c r="K23" s="66">
        <f t="shared" si="3"/>
        <v>3</v>
      </c>
      <c r="L23" s="65">
        <f>VLOOKUP($A23,'Return Data'!$B$7:$R$2292,17,0)</f>
        <v>28.744700000000002</v>
      </c>
      <c r="M23" s="66">
        <f t="shared" si="4"/>
        <v>2</v>
      </c>
      <c r="N23" s="65"/>
      <c r="O23" s="66"/>
      <c r="P23" s="65"/>
      <c r="Q23" s="66"/>
      <c r="R23" s="65">
        <f>VLOOKUP($A23,'Return Data'!$B$7:$R$2292,16,0)</f>
        <v>27.0915</v>
      </c>
      <c r="S23" s="67">
        <f t="shared" si="7"/>
        <v>1</v>
      </c>
    </row>
    <row r="24" spans="1:19" x14ac:dyDescent="0.3">
      <c r="A24" s="63" t="s">
        <v>912</v>
      </c>
      <c r="B24" s="64">
        <f>VLOOKUP($A24,'Return Data'!$B$7:$R$2292,3,0)</f>
        <v>44609</v>
      </c>
      <c r="C24" s="65">
        <f>VLOOKUP($A24,'Return Data'!$B$7:$R$2292,4,0)</f>
        <v>95.396000000000001</v>
      </c>
      <c r="D24" s="65">
        <f>VLOOKUP($A24,'Return Data'!$B$7:$R$2292,10,0)</f>
        <v>-5.7454000000000001</v>
      </c>
      <c r="E24" s="66">
        <f t="shared" si="0"/>
        <v>17</v>
      </c>
      <c r="F24" s="65">
        <f>VLOOKUP($A24,'Return Data'!$B$7:$R$2292,11,0)</f>
        <v>2.4540999999999999</v>
      </c>
      <c r="G24" s="66">
        <f t="shared" si="1"/>
        <v>19</v>
      </c>
      <c r="H24" s="65">
        <f>VLOOKUP($A24,'Return Data'!$B$7:$R$2292,12,0)</f>
        <v>16.845300000000002</v>
      </c>
      <c r="I24" s="66">
        <f t="shared" si="2"/>
        <v>19</v>
      </c>
      <c r="J24" s="65">
        <f>VLOOKUP($A24,'Return Data'!$B$7:$R$2292,13,0)</f>
        <v>19.424099999999999</v>
      </c>
      <c r="K24" s="66">
        <f t="shared" si="3"/>
        <v>15</v>
      </c>
      <c r="L24" s="65">
        <f>VLOOKUP($A24,'Return Data'!$B$7:$R$2292,17,0)</f>
        <v>27.565899999999999</v>
      </c>
      <c r="M24" s="66">
        <f t="shared" si="4"/>
        <v>3</v>
      </c>
      <c r="N24" s="65">
        <f>VLOOKUP($A24,'Return Data'!$B$7:$R$2292,14,0)</f>
        <v>25.447500000000002</v>
      </c>
      <c r="O24" s="66">
        <f t="shared" si="5"/>
        <v>2</v>
      </c>
      <c r="P24" s="65">
        <f>VLOOKUP($A24,'Return Data'!$B$7:$R$2292,15,0)</f>
        <v>18.932600000000001</v>
      </c>
      <c r="Q24" s="66">
        <f t="shared" si="6"/>
        <v>1</v>
      </c>
      <c r="R24" s="65">
        <f>VLOOKUP($A24,'Return Data'!$B$7:$R$2292,16,0)</f>
        <v>21.423500000000001</v>
      </c>
      <c r="S24" s="67">
        <f t="shared" si="7"/>
        <v>5</v>
      </c>
    </row>
    <row r="25" spans="1:19" x14ac:dyDescent="0.3">
      <c r="A25" s="63" t="s">
        <v>914</v>
      </c>
      <c r="B25" s="64">
        <f>VLOOKUP($A25,'Return Data'!$B$7:$R$2292,3,0)</f>
        <v>44609</v>
      </c>
      <c r="C25" s="65">
        <f>VLOOKUP($A25,'Return Data'!$B$7:$R$2292,4,0)</f>
        <v>16.352</v>
      </c>
      <c r="D25" s="65">
        <f>VLOOKUP($A25,'Return Data'!$B$7:$R$2292,10,0)</f>
        <v>-4.7679999999999998</v>
      </c>
      <c r="E25" s="66">
        <f t="shared" si="0"/>
        <v>9</v>
      </c>
      <c r="F25" s="65">
        <f>VLOOKUP($A25,'Return Data'!$B$7:$R$2292,11,0)</f>
        <v>2.4483999999999999</v>
      </c>
      <c r="G25" s="66">
        <f t="shared" si="1"/>
        <v>20</v>
      </c>
      <c r="H25" s="65">
        <f>VLOOKUP($A25,'Return Data'!$B$7:$R$2292,12,0)</f>
        <v>22.090900000000001</v>
      </c>
      <c r="I25" s="66">
        <f t="shared" si="2"/>
        <v>7</v>
      </c>
      <c r="J25" s="65">
        <f>VLOOKUP($A25,'Return Data'!$B$7:$R$2292,13,0)</f>
        <v>20.767199999999999</v>
      </c>
      <c r="K25" s="66">
        <f t="shared" si="3"/>
        <v>13</v>
      </c>
      <c r="L25" s="65">
        <f>VLOOKUP($A25,'Return Data'!$B$7:$R$2292,17,0)</f>
        <v>20.871400000000001</v>
      </c>
      <c r="M25" s="66">
        <f t="shared" si="4"/>
        <v>15</v>
      </c>
      <c r="N25" s="65"/>
      <c r="O25" s="66"/>
      <c r="P25" s="65"/>
      <c r="Q25" s="66"/>
      <c r="R25" s="65">
        <f>VLOOKUP($A25,'Return Data'!$B$7:$R$2292,16,0)</f>
        <v>23.3901</v>
      </c>
      <c r="S25" s="67">
        <f t="shared" si="7"/>
        <v>3</v>
      </c>
    </row>
    <row r="26" spans="1:19" x14ac:dyDescent="0.3">
      <c r="A26" s="63" t="s">
        <v>1965</v>
      </c>
      <c r="B26" s="64">
        <f>VLOOKUP($A26,'Return Data'!$B$7:$R$2292,3,0)</f>
        <v>44609</v>
      </c>
      <c r="C26" s="65">
        <f>VLOOKUP($A26,'Return Data'!$B$7:$R$2292,4,0)</f>
        <v>24.107500000000002</v>
      </c>
      <c r="D26" s="65">
        <f>VLOOKUP($A26,'Return Data'!$B$7:$R$2292,10,0)</f>
        <v>-3.3744000000000001</v>
      </c>
      <c r="E26" s="66">
        <f t="shared" si="0"/>
        <v>3</v>
      </c>
      <c r="F26" s="65">
        <f>VLOOKUP($A26,'Return Data'!$B$7:$R$2292,11,0)</f>
        <v>8.0187000000000008</v>
      </c>
      <c r="G26" s="66">
        <f t="shared" si="1"/>
        <v>3</v>
      </c>
      <c r="H26" s="65">
        <f>VLOOKUP($A26,'Return Data'!$B$7:$R$2292,12,0)</f>
        <v>22.1982</v>
      </c>
      <c r="I26" s="66">
        <f t="shared" si="2"/>
        <v>6</v>
      </c>
      <c r="J26" s="65">
        <f>VLOOKUP($A26,'Return Data'!$B$7:$R$2292,13,0)</f>
        <v>24.755500000000001</v>
      </c>
      <c r="K26" s="66">
        <f t="shared" si="3"/>
        <v>5</v>
      </c>
      <c r="L26" s="65">
        <f>VLOOKUP($A26,'Return Data'!$B$7:$R$2292,17,0)</f>
        <v>21.8246</v>
      </c>
      <c r="M26" s="66">
        <f t="shared" si="4"/>
        <v>13</v>
      </c>
      <c r="N26" s="65">
        <f>VLOOKUP($A26,'Return Data'!$B$7:$R$2292,14,0)</f>
        <v>19.781500000000001</v>
      </c>
      <c r="O26" s="66">
        <f t="shared" si="5"/>
        <v>16</v>
      </c>
      <c r="P26" s="65">
        <f>VLOOKUP($A26,'Return Data'!$B$7:$R$2292,15,0)</f>
        <v>13.5418</v>
      </c>
      <c r="Q26" s="66">
        <f t="shared" si="6"/>
        <v>12</v>
      </c>
      <c r="R26" s="65">
        <f>VLOOKUP($A26,'Return Data'!$B$7:$R$2292,16,0)</f>
        <v>15.241899999999999</v>
      </c>
      <c r="S26" s="67">
        <f t="shared" si="7"/>
        <v>14</v>
      </c>
    </row>
    <row r="27" spans="1:19" x14ac:dyDescent="0.3">
      <c r="A27" s="63" t="s">
        <v>915</v>
      </c>
      <c r="B27" s="64">
        <f>VLOOKUP($A27,'Return Data'!$B$7:$R$2292,3,0)</f>
        <v>44609</v>
      </c>
      <c r="C27" s="65">
        <f>VLOOKUP($A27,'Return Data'!$B$7:$R$2292,4,0)</f>
        <v>801.37329999999997</v>
      </c>
      <c r="D27" s="65">
        <f>VLOOKUP($A27,'Return Data'!$B$7:$R$2292,10,0)</f>
        <v>-5.9382000000000001</v>
      </c>
      <c r="E27" s="66">
        <f t="shared" si="0"/>
        <v>19</v>
      </c>
      <c r="F27" s="65">
        <f>VLOOKUP($A27,'Return Data'!$B$7:$R$2292,11,0)</f>
        <v>2.5228999999999999</v>
      </c>
      <c r="G27" s="66">
        <f t="shared" si="1"/>
        <v>18</v>
      </c>
      <c r="H27" s="65">
        <f>VLOOKUP($A27,'Return Data'!$B$7:$R$2292,12,0)</f>
        <v>17.6967</v>
      </c>
      <c r="I27" s="66">
        <f t="shared" si="2"/>
        <v>15</v>
      </c>
      <c r="J27" s="65">
        <f>VLOOKUP($A27,'Return Data'!$B$7:$R$2292,13,0)</f>
        <v>17.533899999999999</v>
      </c>
      <c r="K27" s="66">
        <f t="shared" si="3"/>
        <v>20</v>
      </c>
      <c r="L27" s="65">
        <f>VLOOKUP($A27,'Return Data'!$B$7:$R$2292,17,0)</f>
        <v>20.607900000000001</v>
      </c>
      <c r="M27" s="66">
        <f t="shared" si="4"/>
        <v>16</v>
      </c>
      <c r="N27" s="65">
        <f>VLOOKUP($A27,'Return Data'!$B$7:$R$2292,14,0)</f>
        <v>19.925899999999999</v>
      </c>
      <c r="O27" s="66">
        <f t="shared" si="5"/>
        <v>15</v>
      </c>
      <c r="P27" s="65">
        <f>VLOOKUP($A27,'Return Data'!$B$7:$R$2292,15,0)</f>
        <v>10.871600000000001</v>
      </c>
      <c r="Q27" s="66">
        <f t="shared" si="6"/>
        <v>21</v>
      </c>
      <c r="R27" s="65">
        <f>VLOOKUP($A27,'Return Data'!$B$7:$R$2292,16,0)</f>
        <v>18.0776</v>
      </c>
      <c r="S27" s="67">
        <f t="shared" si="7"/>
        <v>8</v>
      </c>
    </row>
    <row r="28" spans="1:19" x14ac:dyDescent="0.3">
      <c r="A28" s="63" t="s">
        <v>919</v>
      </c>
      <c r="B28" s="64">
        <f>VLOOKUP($A28,'Return Data'!$B$7:$R$2292,3,0)</f>
        <v>44609</v>
      </c>
      <c r="C28" s="65">
        <f>VLOOKUP($A28,'Return Data'!$B$7:$R$2292,4,0)</f>
        <v>66.355000000000004</v>
      </c>
      <c r="D28" s="65">
        <f>VLOOKUP($A28,'Return Data'!$B$7:$R$2292,10,0)</f>
        <v>-2.5910000000000002</v>
      </c>
      <c r="E28" s="66">
        <f t="shared" si="0"/>
        <v>1</v>
      </c>
      <c r="F28" s="65">
        <f>VLOOKUP($A28,'Return Data'!$B$7:$R$2292,11,0)</f>
        <v>10.3139</v>
      </c>
      <c r="G28" s="66">
        <f t="shared" si="1"/>
        <v>2</v>
      </c>
      <c r="H28" s="65">
        <f>VLOOKUP($A28,'Return Data'!$B$7:$R$2292,12,0)</f>
        <v>17.1615</v>
      </c>
      <c r="I28" s="66">
        <f t="shared" si="2"/>
        <v>18</v>
      </c>
      <c r="J28" s="65">
        <f>VLOOKUP($A28,'Return Data'!$B$7:$R$2292,13,0)</f>
        <v>33.294400000000003</v>
      </c>
      <c r="K28" s="66">
        <f t="shared" si="3"/>
        <v>1</v>
      </c>
      <c r="L28" s="65">
        <f>VLOOKUP($A28,'Return Data'!$B$7:$R$2292,17,0)</f>
        <v>32.368000000000002</v>
      </c>
      <c r="M28" s="66">
        <f t="shared" si="4"/>
        <v>1</v>
      </c>
      <c r="N28" s="65">
        <f>VLOOKUP($A28,'Return Data'!$B$7:$R$2292,14,0)</f>
        <v>26.0749</v>
      </c>
      <c r="O28" s="66">
        <f t="shared" si="5"/>
        <v>1</v>
      </c>
      <c r="P28" s="65">
        <f>VLOOKUP($A28,'Return Data'!$B$7:$R$2292,15,0)</f>
        <v>14.821</v>
      </c>
      <c r="Q28" s="66">
        <f t="shared" si="6"/>
        <v>7</v>
      </c>
      <c r="R28" s="65">
        <f>VLOOKUP($A28,'Return Data'!$B$7:$R$2292,16,0)</f>
        <v>13.260999999999999</v>
      </c>
      <c r="S28" s="67">
        <f t="shared" si="7"/>
        <v>18</v>
      </c>
    </row>
    <row r="29" spans="1:19" x14ac:dyDescent="0.3">
      <c r="A29" s="63" t="s">
        <v>1856</v>
      </c>
      <c r="B29" s="64">
        <f>VLOOKUP($A29,'Return Data'!$B$7:$R$2292,3,0)</f>
        <v>44609</v>
      </c>
      <c r="C29" s="65">
        <f>VLOOKUP($A29,'Return Data'!$B$7:$R$2292,4,0)</f>
        <v>532.55654324659497</v>
      </c>
      <c r="D29" s="65">
        <f>VLOOKUP($A29,'Return Data'!$B$7:$R$2292,10,0)</f>
        <v>-4.1689999999999996</v>
      </c>
      <c r="E29" s="66">
        <f t="shared" si="0"/>
        <v>5</v>
      </c>
      <c r="F29" s="65">
        <f>VLOOKUP($A29,'Return Data'!$B$7:$R$2292,11,0)</f>
        <v>5.7123999999999997</v>
      </c>
      <c r="G29" s="66">
        <f t="shared" si="1"/>
        <v>7</v>
      </c>
      <c r="H29" s="65">
        <f>VLOOKUP($A29,'Return Data'!$B$7:$R$2292,12,0)</f>
        <v>20.022400000000001</v>
      </c>
      <c r="I29" s="66">
        <f t="shared" si="2"/>
        <v>10</v>
      </c>
      <c r="J29" s="65">
        <f>VLOOKUP($A29,'Return Data'!$B$7:$R$2292,13,0)</f>
        <v>23.9374</v>
      </c>
      <c r="K29" s="66">
        <f t="shared" si="3"/>
        <v>7</v>
      </c>
      <c r="L29" s="65">
        <f>VLOOKUP($A29,'Return Data'!$B$7:$R$2292,17,0)</f>
        <v>22.7224</v>
      </c>
      <c r="M29" s="66">
        <f t="shared" si="4"/>
        <v>10</v>
      </c>
      <c r="N29" s="65">
        <f>VLOOKUP($A29,'Return Data'!$B$7:$R$2292,14,0)</f>
        <v>20.976700000000001</v>
      </c>
      <c r="O29" s="66">
        <f t="shared" si="5"/>
        <v>9</v>
      </c>
      <c r="P29" s="65">
        <f>VLOOKUP($A29,'Return Data'!$B$7:$R$2292,15,0)</f>
        <v>15.3917</v>
      </c>
      <c r="Q29" s="66">
        <f t="shared" si="6"/>
        <v>4</v>
      </c>
      <c r="R29" s="65">
        <f>VLOOKUP($A29,'Return Data'!$B$7:$R$2292,16,0)</f>
        <v>14.697100000000001</v>
      </c>
      <c r="S29" s="67">
        <f t="shared" si="7"/>
        <v>15</v>
      </c>
    </row>
    <row r="30" spans="1:19" x14ac:dyDescent="0.3">
      <c r="A30" s="63" t="s">
        <v>921</v>
      </c>
      <c r="B30" s="64">
        <f>VLOOKUP($A30,'Return Data'!$B$7:$R$2292,3,0)</f>
        <v>44609</v>
      </c>
      <c r="C30" s="65">
        <f>VLOOKUP($A30,'Return Data'!$B$7:$R$2292,4,0)</f>
        <v>54.012500000000003</v>
      </c>
      <c r="D30" s="65">
        <f>VLOOKUP($A30,'Return Data'!$B$7:$R$2292,10,0)</f>
        <v>-5.7153</v>
      </c>
      <c r="E30" s="66">
        <f t="shared" si="0"/>
        <v>16</v>
      </c>
      <c r="F30" s="65">
        <f>VLOOKUP($A30,'Return Data'!$B$7:$R$2292,11,0)</f>
        <v>4.0450999999999997</v>
      </c>
      <c r="G30" s="66">
        <f t="shared" si="1"/>
        <v>9</v>
      </c>
      <c r="H30" s="65">
        <f>VLOOKUP($A30,'Return Data'!$B$7:$R$2292,12,0)</f>
        <v>24.267199999999999</v>
      </c>
      <c r="I30" s="66">
        <f t="shared" si="2"/>
        <v>1</v>
      </c>
      <c r="J30" s="65">
        <f>VLOOKUP($A30,'Return Data'!$B$7:$R$2292,13,0)</f>
        <v>20.999300000000002</v>
      </c>
      <c r="K30" s="66">
        <f t="shared" si="3"/>
        <v>11</v>
      </c>
      <c r="L30" s="65">
        <f>VLOOKUP($A30,'Return Data'!$B$7:$R$2292,17,0)</f>
        <v>19.706600000000002</v>
      </c>
      <c r="M30" s="66">
        <f t="shared" si="4"/>
        <v>24</v>
      </c>
      <c r="N30" s="65">
        <f>VLOOKUP($A30,'Return Data'!$B$7:$R$2292,14,0)</f>
        <v>19.630400000000002</v>
      </c>
      <c r="O30" s="66">
        <f t="shared" si="5"/>
        <v>17</v>
      </c>
      <c r="P30" s="65">
        <f>VLOOKUP($A30,'Return Data'!$B$7:$R$2292,15,0)</f>
        <v>15.3161</v>
      </c>
      <c r="Q30" s="66">
        <f t="shared" si="6"/>
        <v>5</v>
      </c>
      <c r="R30" s="65">
        <f>VLOOKUP($A30,'Return Data'!$B$7:$R$2292,16,0)</f>
        <v>11.9145</v>
      </c>
      <c r="S30" s="67">
        <f t="shared" si="7"/>
        <v>24</v>
      </c>
    </row>
    <row r="31" spans="1:19" x14ac:dyDescent="0.3">
      <c r="A31" s="63" t="s">
        <v>923</v>
      </c>
      <c r="B31" s="64">
        <f>VLOOKUP($A31,'Return Data'!$B$7:$R$2292,3,0)</f>
        <v>44609</v>
      </c>
      <c r="C31" s="65">
        <f>VLOOKUP($A31,'Return Data'!$B$7:$R$2292,4,0)</f>
        <v>319.66860000000003</v>
      </c>
      <c r="D31" s="65">
        <f>VLOOKUP($A31,'Return Data'!$B$7:$R$2292,10,0)</f>
        <v>-4.2977999999999996</v>
      </c>
      <c r="E31" s="66">
        <f t="shared" si="0"/>
        <v>8</v>
      </c>
      <c r="F31" s="65">
        <f>VLOOKUP($A31,'Return Data'!$B$7:$R$2292,11,0)</f>
        <v>0.76180000000000003</v>
      </c>
      <c r="G31" s="66">
        <f t="shared" si="1"/>
        <v>25</v>
      </c>
      <c r="H31" s="65">
        <f>VLOOKUP($A31,'Return Data'!$B$7:$R$2292,12,0)</f>
        <v>14.0318</v>
      </c>
      <c r="I31" s="66">
        <f t="shared" si="2"/>
        <v>25</v>
      </c>
      <c r="J31" s="65">
        <f>VLOOKUP($A31,'Return Data'!$B$7:$R$2292,13,0)</f>
        <v>13.317399999999999</v>
      </c>
      <c r="K31" s="66">
        <f t="shared" si="3"/>
        <v>25</v>
      </c>
      <c r="L31" s="65">
        <f>VLOOKUP($A31,'Return Data'!$B$7:$R$2292,17,0)</f>
        <v>20.0412</v>
      </c>
      <c r="M31" s="66">
        <f t="shared" si="4"/>
        <v>21</v>
      </c>
      <c r="N31" s="65">
        <f>VLOOKUP($A31,'Return Data'!$B$7:$R$2292,14,0)</f>
        <v>19.949100000000001</v>
      </c>
      <c r="O31" s="66">
        <f t="shared" si="5"/>
        <v>14</v>
      </c>
      <c r="P31" s="65">
        <f>VLOOKUP($A31,'Return Data'!$B$7:$R$2292,15,0)</f>
        <v>13.848000000000001</v>
      </c>
      <c r="Q31" s="66">
        <f t="shared" si="6"/>
        <v>11</v>
      </c>
      <c r="R31" s="65">
        <f>VLOOKUP($A31,'Return Data'!$B$7:$R$2292,16,0)</f>
        <v>12.6915</v>
      </c>
      <c r="S31" s="67">
        <f t="shared" si="7"/>
        <v>20</v>
      </c>
    </row>
    <row r="32" spans="1:19" x14ac:dyDescent="0.3">
      <c r="A32" s="63" t="s">
        <v>926</v>
      </c>
      <c r="B32" s="64">
        <f>VLOOKUP($A32,'Return Data'!$B$7:$R$2292,3,0)</f>
        <v>44609</v>
      </c>
      <c r="C32" s="65">
        <f>VLOOKUP($A32,'Return Data'!$B$7:$R$2292,4,0)</f>
        <v>16.059999999999999</v>
      </c>
      <c r="D32" s="65">
        <f>VLOOKUP($A32,'Return Data'!$B$7:$R$2292,10,0)</f>
        <v>-9.06</v>
      </c>
      <c r="E32" s="66">
        <f t="shared" si="0"/>
        <v>26</v>
      </c>
      <c r="F32" s="65">
        <f>VLOOKUP($A32,'Return Data'!$B$7:$R$2292,11,0)</f>
        <v>4.218</v>
      </c>
      <c r="G32" s="66">
        <f t="shared" si="1"/>
        <v>8</v>
      </c>
      <c r="H32" s="65">
        <f>VLOOKUP($A32,'Return Data'!$B$7:$R$2292,12,0)</f>
        <v>23.065100000000001</v>
      </c>
      <c r="I32" s="66">
        <f t="shared" si="2"/>
        <v>3</v>
      </c>
      <c r="J32" s="65">
        <f>VLOOKUP($A32,'Return Data'!$B$7:$R$2292,13,0)</f>
        <v>21.116099999999999</v>
      </c>
      <c r="K32" s="66">
        <f t="shared" si="3"/>
        <v>10</v>
      </c>
      <c r="L32" s="65">
        <f>VLOOKUP($A32,'Return Data'!$B$7:$R$2292,17,0)</f>
        <v>23.520600000000002</v>
      </c>
      <c r="M32" s="66">
        <f t="shared" si="4"/>
        <v>9</v>
      </c>
      <c r="N32" s="65"/>
      <c r="O32" s="66"/>
      <c r="P32" s="65"/>
      <c r="Q32" s="66"/>
      <c r="R32" s="65">
        <f>VLOOKUP($A32,'Return Data'!$B$7:$R$2292,16,0)</f>
        <v>23.995100000000001</v>
      </c>
      <c r="S32" s="67">
        <f t="shared" si="7"/>
        <v>2</v>
      </c>
    </row>
    <row r="33" spans="1:19" x14ac:dyDescent="0.3">
      <c r="A33" s="63" t="s">
        <v>928</v>
      </c>
      <c r="B33" s="64">
        <f>VLOOKUP($A33,'Return Data'!$B$7:$R$2292,3,0)</f>
        <v>44609</v>
      </c>
      <c r="C33" s="65">
        <f>VLOOKUP($A33,'Return Data'!$B$7:$R$2292,4,0)</f>
        <v>193.18879999999999</v>
      </c>
      <c r="D33" s="65">
        <f>VLOOKUP($A33,'Return Data'!$B$7:$R$2292,10,0)</f>
        <v>-6.2538</v>
      </c>
      <c r="E33" s="66">
        <f t="shared" si="0"/>
        <v>21</v>
      </c>
      <c r="F33" s="65">
        <f>VLOOKUP($A33,'Return Data'!$B$7:$R$2292,11,0)</f>
        <v>1.554</v>
      </c>
      <c r="G33" s="66">
        <f t="shared" si="1"/>
        <v>24</v>
      </c>
      <c r="H33" s="65">
        <f>VLOOKUP($A33,'Return Data'!$B$7:$R$2292,12,0)</f>
        <v>16.155200000000001</v>
      </c>
      <c r="I33" s="66">
        <f t="shared" si="2"/>
        <v>22</v>
      </c>
      <c r="J33" s="65">
        <f>VLOOKUP($A33,'Return Data'!$B$7:$R$2292,13,0)</f>
        <v>20.886399999999998</v>
      </c>
      <c r="K33" s="66">
        <f>RANK(J33,J$8:J$33,0)</f>
        <v>12</v>
      </c>
      <c r="L33" s="65">
        <f>VLOOKUP($A33,'Return Data'!$B$7:$R$2292,17,0)</f>
        <v>25.497399999999999</v>
      </c>
      <c r="M33" s="66">
        <f>RANK(L33,L$8:L$33,0)</f>
        <v>7</v>
      </c>
      <c r="N33" s="65">
        <f>VLOOKUP($A33,'Return Data'!$B$7:$R$2292,14,0)</f>
        <v>19.0792</v>
      </c>
      <c r="O33" s="66">
        <f>RANK(N33,N$8:N$33,0)</f>
        <v>18</v>
      </c>
      <c r="P33" s="65">
        <f>VLOOKUP($A33,'Return Data'!$B$7:$R$2292,15,0)</f>
        <v>12.603300000000001</v>
      </c>
      <c r="Q33" s="66">
        <f>RANK(P33,P$8:P$33,0)</f>
        <v>18</v>
      </c>
      <c r="R33" s="65">
        <f>VLOOKUP($A33,'Return Data'!$B$7:$R$2292,16,0)</f>
        <v>12.459199999999999</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-5.5327384615384618</v>
      </c>
      <c r="E35" s="74"/>
      <c r="F35" s="75">
        <f>AVERAGE(F8:F33)</f>
        <v>3.9606769230769237</v>
      </c>
      <c r="G35" s="74"/>
      <c r="H35" s="75">
        <f>AVERAGE(H8:H33)</f>
        <v>18.694576923076919</v>
      </c>
      <c r="I35" s="74"/>
      <c r="J35" s="75">
        <f>AVERAGE(J8:J33)</f>
        <v>20.7378</v>
      </c>
      <c r="K35" s="74"/>
      <c r="L35" s="75">
        <f>AVERAGE(L8:L33)</f>
        <v>22.571111538461537</v>
      </c>
      <c r="M35" s="74"/>
      <c r="N35" s="75">
        <f>AVERAGE(N8:N33)</f>
        <v>20.731845454545454</v>
      </c>
      <c r="O35" s="74"/>
      <c r="P35" s="75">
        <f>AVERAGE(P8:P33)</f>
        <v>14.083238095238094</v>
      </c>
      <c r="Q35" s="74"/>
      <c r="R35" s="75">
        <f>AVERAGE(R8:R33)</f>
        <v>16.453426923076925</v>
      </c>
      <c r="S35" s="76"/>
    </row>
    <row r="36" spans="1:19" x14ac:dyDescent="0.3">
      <c r="A36" s="73" t="s">
        <v>28</v>
      </c>
      <c r="B36" s="74"/>
      <c r="C36" s="74"/>
      <c r="D36" s="75">
        <f>MIN(D8:D33)</f>
        <v>-9.06</v>
      </c>
      <c r="E36" s="74"/>
      <c r="F36" s="75">
        <f>MIN(F8:F33)</f>
        <v>-1.7867</v>
      </c>
      <c r="G36" s="74"/>
      <c r="H36" s="75">
        <f>MIN(H8:H33)</f>
        <v>10.9627</v>
      </c>
      <c r="I36" s="74"/>
      <c r="J36" s="75">
        <f>MIN(J8:J33)</f>
        <v>12.954700000000001</v>
      </c>
      <c r="K36" s="74"/>
      <c r="L36" s="75">
        <f>MIN(L8:L33)</f>
        <v>16.2775</v>
      </c>
      <c r="M36" s="74"/>
      <c r="N36" s="75">
        <f>MIN(N8:N33)</f>
        <v>16.543299999999999</v>
      </c>
      <c r="O36" s="74"/>
      <c r="P36" s="75">
        <f>MIN(P8:P33)</f>
        <v>10.871600000000001</v>
      </c>
      <c r="Q36" s="74"/>
      <c r="R36" s="75">
        <f>MIN(R8:R33)</f>
        <v>11.770200000000001</v>
      </c>
      <c r="S36" s="76"/>
    </row>
    <row r="37" spans="1:19" ht="15" thickBot="1" x14ac:dyDescent="0.35">
      <c r="A37" s="77" t="s">
        <v>29</v>
      </c>
      <c r="B37" s="78"/>
      <c r="C37" s="78"/>
      <c r="D37" s="79">
        <f>MAX(D8:D33)</f>
        <v>-2.5910000000000002</v>
      </c>
      <c r="E37" s="78"/>
      <c r="F37" s="79">
        <f>MAX(F8:F33)</f>
        <v>10.3864</v>
      </c>
      <c r="G37" s="78"/>
      <c r="H37" s="79">
        <f>MAX(H8:H33)</f>
        <v>24.267199999999999</v>
      </c>
      <c r="I37" s="78"/>
      <c r="J37" s="79">
        <f>MAX(J8:J33)</f>
        <v>33.294400000000003</v>
      </c>
      <c r="K37" s="78"/>
      <c r="L37" s="79">
        <f>MAX(L8:L33)</f>
        <v>32.368000000000002</v>
      </c>
      <c r="M37" s="78"/>
      <c r="N37" s="79">
        <f>MAX(N8:N33)</f>
        <v>26.0749</v>
      </c>
      <c r="O37" s="78"/>
      <c r="P37" s="79">
        <f>MAX(P8:P33)</f>
        <v>18.932600000000001</v>
      </c>
      <c r="Q37" s="78"/>
      <c r="R37" s="79">
        <f>MAX(R8:R33)</f>
        <v>27.0915</v>
      </c>
      <c r="S37" s="80"/>
    </row>
    <row r="38" spans="1:19" x14ac:dyDescent="0.3">
      <c r="A38" s="112" t="s">
        <v>432</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44609</v>
      </c>
      <c r="C8" s="65">
        <f>VLOOKUP($A8,'Return Data'!$B$7:$R$2292,4,0)</f>
        <v>53.11</v>
      </c>
      <c r="D8" s="65">
        <f>VLOOKUP($A8,'Return Data'!$B$7:$R$2292,10,0)</f>
        <v>-7.5061</v>
      </c>
      <c r="E8" s="66">
        <f t="shared" ref="E8:E39" si="0">RANK(D8,D$8:D$64,0)</f>
        <v>53</v>
      </c>
      <c r="F8" s="65">
        <f>VLOOKUP($A8,'Return Data'!$B$7:$R$2292,11,0)</f>
        <v>-1.8118000000000001</v>
      </c>
      <c r="G8" s="66">
        <f t="shared" ref="G8:G39" si="1">RANK(F8,F$8:F$64,0)</f>
        <v>56</v>
      </c>
      <c r="H8" s="65">
        <f>VLOOKUP($A8,'Return Data'!$B$7:$R$2292,12,0)</f>
        <v>5.7968000000000002</v>
      </c>
      <c r="I8" s="66">
        <f t="shared" ref="I8:I39" si="2">RANK(H8,H$8:H$64,0)</f>
        <v>56</v>
      </c>
      <c r="J8" s="65">
        <f>VLOOKUP($A8,'Return Data'!$B$7:$R$2292,13,0)</f>
        <v>1.6654</v>
      </c>
      <c r="K8" s="66">
        <f t="shared" ref="K8:K39" si="3">RANK(J8,J$8:J$64,0)</f>
        <v>57</v>
      </c>
      <c r="L8" s="65">
        <f>VLOOKUP($A8,'Return Data'!$B$7:$R$2292,17,0)</f>
        <v>10.1896</v>
      </c>
      <c r="M8" s="66">
        <f t="shared" ref="M8:M39" si="4">RANK(L8,L$8:L$64,0)</f>
        <v>57</v>
      </c>
      <c r="N8" s="65">
        <f>VLOOKUP($A8,'Return Data'!$B$7:$R$2292,14,0)</f>
        <v>10.7258</v>
      </c>
      <c r="O8" s="66">
        <f t="shared" ref="O8:O27" si="5">RANK(N8,N$8:N$64,0)</f>
        <v>55</v>
      </c>
      <c r="P8" s="65">
        <f>VLOOKUP($A8,'Return Data'!$B$7:$R$2292,15,0)</f>
        <v>11.0488</v>
      </c>
      <c r="Q8" s="66">
        <f>RANK(P8,P$8:P$64,0)</f>
        <v>38</v>
      </c>
      <c r="R8" s="65">
        <f>VLOOKUP($A8,'Return Data'!$B$7:$R$2292,16,0)</f>
        <v>14.4498</v>
      </c>
      <c r="S8" s="67">
        <f t="shared" ref="S8:S39" si="6">RANK(R8,R$8:R$64,0)</f>
        <v>38</v>
      </c>
    </row>
    <row r="9" spans="1:20" x14ac:dyDescent="0.3">
      <c r="A9" s="63" t="s">
        <v>164</v>
      </c>
      <c r="B9" s="64">
        <f>VLOOKUP($A9,'Return Data'!$B$7:$R$2292,3,0)</f>
        <v>44609</v>
      </c>
      <c r="C9" s="65">
        <f>VLOOKUP($A9,'Return Data'!$B$7:$R$2292,4,0)</f>
        <v>43.66</v>
      </c>
      <c r="D9" s="65">
        <f>VLOOKUP($A9,'Return Data'!$B$7:$R$2292,10,0)</f>
        <v>-7.5782999999999996</v>
      </c>
      <c r="E9" s="66">
        <f t="shared" si="0"/>
        <v>55</v>
      </c>
      <c r="F9" s="65">
        <f>VLOOKUP($A9,'Return Data'!$B$7:$R$2292,11,0)</f>
        <v>-1.6002000000000001</v>
      </c>
      <c r="G9" s="66">
        <f t="shared" si="1"/>
        <v>55</v>
      </c>
      <c r="H9" s="65">
        <f>VLOOKUP($A9,'Return Data'!$B$7:$R$2292,12,0)</f>
        <v>6.2804000000000002</v>
      </c>
      <c r="I9" s="66">
        <f t="shared" si="2"/>
        <v>55</v>
      </c>
      <c r="J9" s="65">
        <f>VLOOKUP($A9,'Return Data'!$B$7:$R$2292,13,0)</f>
        <v>2.4883000000000002</v>
      </c>
      <c r="K9" s="66">
        <f t="shared" si="3"/>
        <v>56</v>
      </c>
      <c r="L9" s="65">
        <f>VLOOKUP($A9,'Return Data'!$B$7:$R$2292,17,0)</f>
        <v>11.306800000000001</v>
      </c>
      <c r="M9" s="66">
        <f t="shared" si="4"/>
        <v>56</v>
      </c>
      <c r="N9" s="65">
        <f>VLOOKUP($A9,'Return Data'!$B$7:$R$2292,14,0)</f>
        <v>11.7462</v>
      </c>
      <c r="O9" s="66">
        <f t="shared" si="5"/>
        <v>54</v>
      </c>
      <c r="P9" s="65">
        <f>VLOOKUP($A9,'Return Data'!$B$7:$R$2292,15,0)</f>
        <v>11.888400000000001</v>
      </c>
      <c r="Q9" s="66">
        <f>RANK(P9,P$8:P$64,0)</f>
        <v>36</v>
      </c>
      <c r="R9" s="65">
        <f>VLOOKUP($A9,'Return Data'!$B$7:$R$2292,16,0)</f>
        <v>15.2194</v>
      </c>
      <c r="S9" s="67">
        <f t="shared" si="6"/>
        <v>31</v>
      </c>
    </row>
    <row r="10" spans="1:20" x14ac:dyDescent="0.3">
      <c r="A10" s="63" t="s">
        <v>165</v>
      </c>
      <c r="B10" s="64">
        <f>VLOOKUP($A10,'Return Data'!$B$7:$R$2292,3,0)</f>
        <v>44609</v>
      </c>
      <c r="C10" s="65">
        <f>VLOOKUP($A10,'Return Data'!$B$7:$R$2292,4,0)</f>
        <v>75.859099999999998</v>
      </c>
      <c r="D10" s="65">
        <f>VLOOKUP($A10,'Return Data'!$B$7:$R$2292,10,0)</f>
        <v>-11.1553</v>
      </c>
      <c r="E10" s="66">
        <f t="shared" si="0"/>
        <v>57</v>
      </c>
      <c r="F10" s="65">
        <f>VLOOKUP($A10,'Return Data'!$B$7:$R$2292,11,0)</f>
        <v>-0.72860000000000003</v>
      </c>
      <c r="G10" s="66">
        <f t="shared" si="1"/>
        <v>53</v>
      </c>
      <c r="H10" s="65">
        <f>VLOOKUP($A10,'Return Data'!$B$7:$R$2292,12,0)</f>
        <v>12.6012</v>
      </c>
      <c r="I10" s="66">
        <f t="shared" si="2"/>
        <v>52</v>
      </c>
      <c r="J10" s="65">
        <f>VLOOKUP($A10,'Return Data'!$B$7:$R$2292,13,0)</f>
        <v>10.4261</v>
      </c>
      <c r="K10" s="66">
        <f t="shared" si="3"/>
        <v>54</v>
      </c>
      <c r="L10" s="65">
        <f>VLOOKUP($A10,'Return Data'!$B$7:$R$2292,17,0)</f>
        <v>16.517600000000002</v>
      </c>
      <c r="M10" s="66">
        <f t="shared" si="4"/>
        <v>52</v>
      </c>
      <c r="N10" s="65">
        <f>VLOOKUP($A10,'Return Data'!$B$7:$R$2292,14,0)</f>
        <v>20.058</v>
      </c>
      <c r="O10" s="66">
        <f t="shared" si="5"/>
        <v>35</v>
      </c>
      <c r="P10" s="65">
        <f>VLOOKUP($A10,'Return Data'!$B$7:$R$2292,15,0)</f>
        <v>17.0168</v>
      </c>
      <c r="Q10" s="66">
        <f>RANK(P10,P$8:P$64,0)</f>
        <v>13</v>
      </c>
      <c r="R10" s="65">
        <f>VLOOKUP($A10,'Return Data'!$B$7:$R$2292,16,0)</f>
        <v>19.4907</v>
      </c>
      <c r="S10" s="67">
        <f t="shared" si="6"/>
        <v>7</v>
      </c>
    </row>
    <row r="11" spans="1:20" x14ac:dyDescent="0.3">
      <c r="A11" s="63" t="s">
        <v>166</v>
      </c>
      <c r="B11" s="64">
        <f>VLOOKUP($A11,'Return Data'!$B$7:$R$2292,3,0)</f>
        <v>44609</v>
      </c>
      <c r="C11" s="65">
        <f>VLOOKUP($A11,'Return Data'!$B$7:$R$2292,4,0)</f>
        <v>77.03</v>
      </c>
      <c r="D11" s="65">
        <f>VLOOKUP($A11,'Return Data'!$B$7:$R$2292,10,0)</f>
        <v>-5.4265999999999996</v>
      </c>
      <c r="E11" s="66">
        <f t="shared" si="0"/>
        <v>37</v>
      </c>
      <c r="F11" s="65">
        <f>VLOOKUP($A11,'Return Data'!$B$7:$R$2292,11,0)</f>
        <v>6.1165000000000003</v>
      </c>
      <c r="G11" s="66">
        <f t="shared" si="1"/>
        <v>19</v>
      </c>
      <c r="H11" s="65">
        <f>VLOOKUP($A11,'Return Data'!$B$7:$R$2292,12,0)</f>
        <v>21.998699999999999</v>
      </c>
      <c r="I11" s="66">
        <f t="shared" si="2"/>
        <v>17</v>
      </c>
      <c r="J11" s="65">
        <f>VLOOKUP($A11,'Return Data'!$B$7:$R$2292,13,0)</f>
        <v>23.902200000000001</v>
      </c>
      <c r="K11" s="66">
        <f t="shared" si="3"/>
        <v>19</v>
      </c>
      <c r="L11" s="65">
        <f>VLOOKUP($A11,'Return Data'!$B$7:$R$2292,17,0)</f>
        <v>24.4451</v>
      </c>
      <c r="M11" s="66">
        <f t="shared" si="4"/>
        <v>25</v>
      </c>
      <c r="N11" s="65">
        <f>VLOOKUP($A11,'Return Data'!$B$7:$R$2292,14,0)</f>
        <v>20.461300000000001</v>
      </c>
      <c r="O11" s="66">
        <f t="shared" si="5"/>
        <v>32</v>
      </c>
      <c r="P11" s="65">
        <f>VLOOKUP($A11,'Return Data'!$B$7:$R$2292,15,0)</f>
        <v>13.0784</v>
      </c>
      <c r="Q11" s="66">
        <f>RANK(P11,P$8:P$64,0)</f>
        <v>33</v>
      </c>
      <c r="R11" s="65">
        <f>VLOOKUP($A11,'Return Data'!$B$7:$R$2292,16,0)</f>
        <v>9.8112999999999992</v>
      </c>
      <c r="S11" s="67">
        <f t="shared" si="6"/>
        <v>54</v>
      </c>
    </row>
    <row r="12" spans="1:20" x14ac:dyDescent="0.3">
      <c r="A12" s="63" t="s">
        <v>167</v>
      </c>
      <c r="B12" s="64">
        <f>VLOOKUP($A12,'Return Data'!$B$7:$R$2292,3,0)</f>
        <v>44609</v>
      </c>
      <c r="C12" s="65">
        <f>VLOOKUP($A12,'Return Data'!$B$7:$R$2292,4,0)</f>
        <v>63.975999999999999</v>
      </c>
      <c r="D12" s="65">
        <f>VLOOKUP($A12,'Return Data'!$B$7:$R$2292,10,0)</f>
        <v>-4.9264000000000001</v>
      </c>
      <c r="E12" s="66">
        <f t="shared" si="0"/>
        <v>33</v>
      </c>
      <c r="F12" s="65">
        <f>VLOOKUP($A12,'Return Data'!$B$7:$R$2292,11,0)</f>
        <v>3.4357000000000002</v>
      </c>
      <c r="G12" s="66">
        <f t="shared" si="1"/>
        <v>43</v>
      </c>
      <c r="H12" s="65">
        <f>VLOOKUP($A12,'Return Data'!$B$7:$R$2292,12,0)</f>
        <v>15.4406</v>
      </c>
      <c r="I12" s="66">
        <f t="shared" si="2"/>
        <v>50</v>
      </c>
      <c r="J12" s="65">
        <f>VLOOKUP($A12,'Return Data'!$B$7:$R$2292,13,0)</f>
        <v>14.394</v>
      </c>
      <c r="K12" s="66">
        <f t="shared" si="3"/>
        <v>49</v>
      </c>
      <c r="L12" s="65">
        <f>VLOOKUP($A12,'Return Data'!$B$7:$R$2292,17,0)</f>
        <v>19.080400000000001</v>
      </c>
      <c r="M12" s="66">
        <f t="shared" si="4"/>
        <v>43</v>
      </c>
      <c r="N12" s="65">
        <f>VLOOKUP($A12,'Return Data'!$B$7:$R$2292,14,0)</f>
        <v>20.523299999999999</v>
      </c>
      <c r="O12" s="66">
        <f t="shared" si="5"/>
        <v>31</v>
      </c>
      <c r="P12" s="65">
        <f>VLOOKUP($A12,'Return Data'!$B$7:$R$2292,15,0)</f>
        <v>15.218999999999999</v>
      </c>
      <c r="Q12" s="66">
        <f>RANK(P12,P$8:P$64,0)</f>
        <v>19</v>
      </c>
      <c r="R12" s="65">
        <f>VLOOKUP($A12,'Return Data'!$B$7:$R$2292,16,0)</f>
        <v>15.595700000000001</v>
      </c>
      <c r="S12" s="67">
        <f t="shared" si="6"/>
        <v>30</v>
      </c>
    </row>
    <row r="13" spans="1:20" x14ac:dyDescent="0.3">
      <c r="A13" s="63" t="s">
        <v>168</v>
      </c>
      <c r="B13" s="64">
        <f>VLOOKUP($A13,'Return Data'!$B$7:$R$2292,3,0)</f>
        <v>44609</v>
      </c>
      <c r="C13" s="65">
        <f>VLOOKUP($A13,'Return Data'!$B$7:$R$2292,4,0)</f>
        <v>17.010000000000002</v>
      </c>
      <c r="D13" s="65">
        <f>VLOOKUP($A13,'Return Data'!$B$7:$R$2292,10,0)</f>
        <v>-6.9984000000000002</v>
      </c>
      <c r="E13" s="66">
        <f t="shared" si="0"/>
        <v>52</v>
      </c>
      <c r="F13" s="65">
        <f>VLOOKUP($A13,'Return Data'!$B$7:$R$2292,11,0)</f>
        <v>0.1177</v>
      </c>
      <c r="G13" s="66">
        <f t="shared" si="1"/>
        <v>50</v>
      </c>
      <c r="H13" s="65">
        <f>VLOOKUP($A13,'Return Data'!$B$7:$R$2292,12,0)</f>
        <v>20.552800000000001</v>
      </c>
      <c r="I13" s="66">
        <f t="shared" si="2"/>
        <v>23</v>
      </c>
      <c r="J13" s="65">
        <f>VLOOKUP($A13,'Return Data'!$B$7:$R$2292,13,0)</f>
        <v>27.991</v>
      </c>
      <c r="K13" s="66">
        <f t="shared" si="3"/>
        <v>15</v>
      </c>
      <c r="L13" s="65">
        <f>VLOOKUP($A13,'Return Data'!$B$7:$R$2292,17,0)</f>
        <v>30.505400000000002</v>
      </c>
      <c r="M13" s="66">
        <f t="shared" si="4"/>
        <v>15</v>
      </c>
      <c r="N13" s="65">
        <f>VLOOKUP($A13,'Return Data'!$B$7:$R$2292,14,0)</f>
        <v>29.257300000000001</v>
      </c>
      <c r="O13" s="66">
        <f t="shared" si="5"/>
        <v>7</v>
      </c>
      <c r="P13" s="65"/>
      <c r="Q13" s="66"/>
      <c r="R13" s="65">
        <f>VLOOKUP($A13,'Return Data'!$B$7:$R$2292,16,0)</f>
        <v>14.212999999999999</v>
      </c>
      <c r="S13" s="67">
        <f t="shared" si="6"/>
        <v>41</v>
      </c>
    </row>
    <row r="14" spans="1:20" x14ac:dyDescent="0.3">
      <c r="A14" s="63" t="s">
        <v>169</v>
      </c>
      <c r="B14" s="64">
        <f>VLOOKUP($A14,'Return Data'!$B$7:$R$2292,3,0)</f>
        <v>44609</v>
      </c>
      <c r="C14" s="65">
        <f>VLOOKUP($A14,'Return Data'!$B$7:$R$2292,4,0)</f>
        <v>20.45</v>
      </c>
      <c r="D14" s="65">
        <f>VLOOKUP($A14,'Return Data'!$B$7:$R$2292,10,0)</f>
        <v>-6.7487000000000004</v>
      </c>
      <c r="E14" s="66">
        <f t="shared" si="0"/>
        <v>49</v>
      </c>
      <c r="F14" s="65">
        <f>VLOOKUP($A14,'Return Data'!$B$7:$R$2292,11,0)</f>
        <v>-1.1122000000000001</v>
      </c>
      <c r="G14" s="66">
        <f t="shared" si="1"/>
        <v>54</v>
      </c>
      <c r="H14" s="65">
        <f>VLOOKUP($A14,'Return Data'!$B$7:$R$2292,12,0)</f>
        <v>18.757300000000001</v>
      </c>
      <c r="I14" s="66">
        <f t="shared" si="2"/>
        <v>35</v>
      </c>
      <c r="J14" s="65">
        <f>VLOOKUP($A14,'Return Data'!$B$7:$R$2292,13,0)</f>
        <v>26.001200000000001</v>
      </c>
      <c r="K14" s="66">
        <f t="shared" si="3"/>
        <v>16</v>
      </c>
      <c r="L14" s="65">
        <f>VLOOKUP($A14,'Return Data'!$B$7:$R$2292,17,0)</f>
        <v>27.2546</v>
      </c>
      <c r="M14" s="66">
        <f t="shared" si="4"/>
        <v>19</v>
      </c>
      <c r="N14" s="65">
        <f>VLOOKUP($A14,'Return Data'!$B$7:$R$2292,14,0)</f>
        <v>26.9741</v>
      </c>
      <c r="O14" s="66">
        <f t="shared" si="5"/>
        <v>9</v>
      </c>
      <c r="P14" s="65"/>
      <c r="Q14" s="66"/>
      <c r="R14" s="65">
        <f>VLOOKUP($A14,'Return Data'!$B$7:$R$2292,16,0)</f>
        <v>23.931699999999999</v>
      </c>
      <c r="S14" s="67">
        <f t="shared" si="6"/>
        <v>4</v>
      </c>
    </row>
    <row r="15" spans="1:20" x14ac:dyDescent="0.3">
      <c r="A15" s="63" t="s">
        <v>170</v>
      </c>
      <c r="B15" s="64">
        <f>VLOOKUP($A15,'Return Data'!$B$7:$R$2292,3,0)</f>
        <v>44609</v>
      </c>
      <c r="C15" s="65">
        <f>VLOOKUP($A15,'Return Data'!$B$7:$R$2292,4,0)</f>
        <v>107.54</v>
      </c>
      <c r="D15" s="65">
        <f>VLOOKUP($A15,'Return Data'!$B$7:$R$2292,10,0)</f>
        <v>-7.5560999999999998</v>
      </c>
      <c r="E15" s="66">
        <f t="shared" si="0"/>
        <v>54</v>
      </c>
      <c r="F15" s="65">
        <f>VLOOKUP($A15,'Return Data'!$B$7:$R$2292,11,0)</f>
        <v>-0.32440000000000002</v>
      </c>
      <c r="G15" s="66">
        <f t="shared" si="1"/>
        <v>52</v>
      </c>
      <c r="H15" s="65">
        <f>VLOOKUP($A15,'Return Data'!$B$7:$R$2292,12,0)</f>
        <v>17.864999999999998</v>
      </c>
      <c r="I15" s="66">
        <f t="shared" si="2"/>
        <v>41</v>
      </c>
      <c r="J15" s="65">
        <f>VLOOKUP($A15,'Return Data'!$B$7:$R$2292,13,0)</f>
        <v>22.260100000000001</v>
      </c>
      <c r="K15" s="66">
        <f t="shared" si="3"/>
        <v>20</v>
      </c>
      <c r="L15" s="65">
        <f>VLOOKUP($A15,'Return Data'!$B$7:$R$2292,17,0)</f>
        <v>28.384499999999999</v>
      </c>
      <c r="M15" s="66">
        <f t="shared" si="4"/>
        <v>18</v>
      </c>
      <c r="N15" s="65">
        <f>VLOOKUP($A15,'Return Data'!$B$7:$R$2292,14,0)</f>
        <v>29.293900000000001</v>
      </c>
      <c r="O15" s="66">
        <f t="shared" si="5"/>
        <v>6</v>
      </c>
      <c r="P15" s="65">
        <f>VLOOKUP($A15,'Return Data'!$B$7:$R$2292,15,0)</f>
        <v>20.042400000000001</v>
      </c>
      <c r="Q15" s="66">
        <f t="shared" ref="Q15:Q22" si="7">RANK(P15,P$8:P$64,0)</f>
        <v>4</v>
      </c>
      <c r="R15" s="65">
        <f>VLOOKUP($A15,'Return Data'!$B$7:$R$2292,16,0)</f>
        <v>18.182700000000001</v>
      </c>
      <c r="S15" s="67">
        <f t="shared" si="6"/>
        <v>12</v>
      </c>
    </row>
    <row r="16" spans="1:20" x14ac:dyDescent="0.3">
      <c r="A16" s="63" t="s">
        <v>171</v>
      </c>
      <c r="B16" s="64">
        <f>VLOOKUP($A16,'Return Data'!$B$7:$R$2292,3,0)</f>
        <v>44609</v>
      </c>
      <c r="C16" s="65">
        <f>VLOOKUP($A16,'Return Data'!$B$7:$R$2292,4,0)</f>
        <v>122.66</v>
      </c>
      <c r="D16" s="65">
        <f>VLOOKUP($A16,'Return Data'!$B$7:$R$2292,10,0)</f>
        <v>-4.6412000000000004</v>
      </c>
      <c r="E16" s="66">
        <f t="shared" si="0"/>
        <v>27</v>
      </c>
      <c r="F16" s="65">
        <f>VLOOKUP($A16,'Return Data'!$B$7:$R$2292,11,0)</f>
        <v>4.4093</v>
      </c>
      <c r="G16" s="66">
        <f t="shared" si="1"/>
        <v>33</v>
      </c>
      <c r="H16" s="65">
        <f>VLOOKUP($A16,'Return Data'!$B$7:$R$2292,12,0)</f>
        <v>19.586600000000001</v>
      </c>
      <c r="I16" s="66">
        <f t="shared" si="2"/>
        <v>28</v>
      </c>
      <c r="J16" s="65">
        <f>VLOOKUP($A16,'Return Data'!$B$7:$R$2292,13,0)</f>
        <v>18.169599999999999</v>
      </c>
      <c r="K16" s="66">
        <f t="shared" si="3"/>
        <v>35</v>
      </c>
      <c r="L16" s="65">
        <f>VLOOKUP($A16,'Return Data'!$B$7:$R$2292,17,0)</f>
        <v>26.858000000000001</v>
      </c>
      <c r="M16" s="66">
        <f t="shared" si="4"/>
        <v>20</v>
      </c>
      <c r="N16" s="65">
        <f>VLOOKUP($A16,'Return Data'!$B$7:$R$2292,14,0)</f>
        <v>25.337800000000001</v>
      </c>
      <c r="O16" s="66">
        <f t="shared" si="5"/>
        <v>12</v>
      </c>
      <c r="P16" s="65">
        <f>VLOOKUP($A16,'Return Data'!$B$7:$R$2292,15,0)</f>
        <v>19.642800000000001</v>
      </c>
      <c r="Q16" s="66">
        <f t="shared" si="7"/>
        <v>5</v>
      </c>
      <c r="R16" s="65">
        <f>VLOOKUP($A16,'Return Data'!$B$7:$R$2292,16,0)</f>
        <v>16.724299999999999</v>
      </c>
      <c r="S16" s="67">
        <f t="shared" si="6"/>
        <v>17</v>
      </c>
    </row>
    <row r="17" spans="1:19" x14ac:dyDescent="0.3">
      <c r="A17" s="63" t="s">
        <v>172</v>
      </c>
      <c r="B17" s="64">
        <f>VLOOKUP($A17,'Return Data'!$B$7:$R$2292,3,0)</f>
        <v>44609</v>
      </c>
      <c r="C17" s="65">
        <f>VLOOKUP($A17,'Return Data'!$B$7:$R$2292,4,0)</f>
        <v>85.757000000000005</v>
      </c>
      <c r="D17" s="65">
        <f>VLOOKUP($A17,'Return Data'!$B$7:$R$2292,10,0)</f>
        <v>-4.0061999999999998</v>
      </c>
      <c r="E17" s="66">
        <f t="shared" si="0"/>
        <v>18</v>
      </c>
      <c r="F17" s="65">
        <f>VLOOKUP($A17,'Return Data'!$B$7:$R$2292,11,0)</f>
        <v>1.8492</v>
      </c>
      <c r="G17" s="66">
        <f t="shared" si="1"/>
        <v>48</v>
      </c>
      <c r="H17" s="65">
        <f>VLOOKUP($A17,'Return Data'!$B$7:$R$2292,12,0)</f>
        <v>16.8813</v>
      </c>
      <c r="I17" s="66">
        <f t="shared" si="2"/>
        <v>46</v>
      </c>
      <c r="J17" s="65">
        <f>VLOOKUP($A17,'Return Data'!$B$7:$R$2292,13,0)</f>
        <v>21.7759</v>
      </c>
      <c r="K17" s="66">
        <f t="shared" si="3"/>
        <v>22</v>
      </c>
      <c r="L17" s="65">
        <f>VLOOKUP($A17,'Return Data'!$B$7:$R$2292,17,0)</f>
        <v>24.6069</v>
      </c>
      <c r="M17" s="66">
        <f t="shared" si="4"/>
        <v>24</v>
      </c>
      <c r="N17" s="65">
        <f>VLOOKUP($A17,'Return Data'!$B$7:$R$2292,14,0)</f>
        <v>23.881799999999998</v>
      </c>
      <c r="O17" s="66">
        <f t="shared" si="5"/>
        <v>18</v>
      </c>
      <c r="P17" s="65">
        <f>VLOOKUP($A17,'Return Data'!$B$7:$R$2292,15,0)</f>
        <v>16.456700000000001</v>
      </c>
      <c r="Q17" s="66">
        <f t="shared" si="7"/>
        <v>14</v>
      </c>
      <c r="R17" s="65">
        <f>VLOOKUP($A17,'Return Data'!$B$7:$R$2292,16,0)</f>
        <v>17.9802</v>
      </c>
      <c r="S17" s="67">
        <f t="shared" si="6"/>
        <v>13</v>
      </c>
    </row>
    <row r="18" spans="1:19" x14ac:dyDescent="0.3">
      <c r="A18" s="63" t="s">
        <v>173</v>
      </c>
      <c r="B18" s="64">
        <f>VLOOKUP($A18,'Return Data'!$B$7:$R$2292,3,0)</f>
        <v>44609</v>
      </c>
      <c r="C18" s="65">
        <f>VLOOKUP($A18,'Return Data'!$B$7:$R$2292,4,0)</f>
        <v>78.23</v>
      </c>
      <c r="D18" s="65">
        <f>VLOOKUP($A18,'Return Data'!$B$7:$R$2292,10,0)</f>
        <v>-3.0847000000000002</v>
      </c>
      <c r="E18" s="66">
        <f t="shared" si="0"/>
        <v>10</v>
      </c>
      <c r="F18" s="65">
        <f>VLOOKUP($A18,'Return Data'!$B$7:$R$2292,11,0)</f>
        <v>4.4180000000000001</v>
      </c>
      <c r="G18" s="66">
        <f t="shared" si="1"/>
        <v>32</v>
      </c>
      <c r="H18" s="65">
        <f>VLOOKUP($A18,'Return Data'!$B$7:$R$2292,12,0)</f>
        <v>18.782299999999999</v>
      </c>
      <c r="I18" s="66">
        <f t="shared" si="2"/>
        <v>34</v>
      </c>
      <c r="J18" s="65">
        <f>VLOOKUP($A18,'Return Data'!$B$7:$R$2292,13,0)</f>
        <v>17.040700000000001</v>
      </c>
      <c r="K18" s="66">
        <f t="shared" si="3"/>
        <v>41</v>
      </c>
      <c r="L18" s="65">
        <f>VLOOKUP($A18,'Return Data'!$B$7:$R$2292,17,0)</f>
        <v>20.364999999999998</v>
      </c>
      <c r="M18" s="66">
        <f t="shared" si="4"/>
        <v>41</v>
      </c>
      <c r="N18" s="65">
        <f>VLOOKUP($A18,'Return Data'!$B$7:$R$2292,14,0)</f>
        <v>19.678899999999999</v>
      </c>
      <c r="O18" s="66">
        <f t="shared" si="5"/>
        <v>37</v>
      </c>
      <c r="P18" s="65">
        <f>VLOOKUP($A18,'Return Data'!$B$7:$R$2292,15,0)</f>
        <v>14.065</v>
      </c>
      <c r="Q18" s="66">
        <f t="shared" si="7"/>
        <v>24</v>
      </c>
      <c r="R18" s="65">
        <f>VLOOKUP($A18,'Return Data'!$B$7:$R$2292,16,0)</f>
        <v>15.1113</v>
      </c>
      <c r="S18" s="67">
        <f t="shared" si="6"/>
        <v>32</v>
      </c>
    </row>
    <row r="19" spans="1:19" x14ac:dyDescent="0.3">
      <c r="A19" s="63" t="s">
        <v>175</v>
      </c>
      <c r="B19" s="64">
        <f>VLOOKUP($A19,'Return Data'!$B$7:$R$2292,3,0)</f>
        <v>44609</v>
      </c>
      <c r="C19" s="65">
        <f>VLOOKUP($A19,'Return Data'!$B$7:$R$2292,4,0)</f>
        <v>929.68190000000004</v>
      </c>
      <c r="D19" s="65">
        <f>VLOOKUP($A19,'Return Data'!$B$7:$R$2292,10,0)</f>
        <v>-4.4642999999999997</v>
      </c>
      <c r="E19" s="66">
        <f t="shared" si="0"/>
        <v>25</v>
      </c>
      <c r="F19" s="65">
        <f>VLOOKUP($A19,'Return Data'!$B$7:$R$2292,11,0)</f>
        <v>6.6336000000000004</v>
      </c>
      <c r="G19" s="66">
        <f t="shared" si="1"/>
        <v>15</v>
      </c>
      <c r="H19" s="65">
        <f>VLOOKUP($A19,'Return Data'!$B$7:$R$2292,12,0)</f>
        <v>19.724599999999999</v>
      </c>
      <c r="I19" s="66">
        <f t="shared" si="2"/>
        <v>27</v>
      </c>
      <c r="J19" s="65">
        <f>VLOOKUP($A19,'Return Data'!$B$7:$R$2292,13,0)</f>
        <v>20.135899999999999</v>
      </c>
      <c r="K19" s="66">
        <f t="shared" si="3"/>
        <v>27</v>
      </c>
      <c r="L19" s="65">
        <f>VLOOKUP($A19,'Return Data'!$B$7:$R$2292,17,0)</f>
        <v>23.049399999999999</v>
      </c>
      <c r="M19" s="66">
        <f t="shared" si="4"/>
        <v>29</v>
      </c>
      <c r="N19" s="65">
        <f>VLOOKUP($A19,'Return Data'!$B$7:$R$2292,14,0)</f>
        <v>18.979399999999998</v>
      </c>
      <c r="O19" s="66">
        <f t="shared" si="5"/>
        <v>40</v>
      </c>
      <c r="P19" s="65">
        <f>VLOOKUP($A19,'Return Data'!$B$7:$R$2292,15,0)</f>
        <v>13.473000000000001</v>
      </c>
      <c r="Q19" s="66">
        <f t="shared" si="7"/>
        <v>30</v>
      </c>
      <c r="R19" s="65">
        <f>VLOOKUP($A19,'Return Data'!$B$7:$R$2292,16,0)</f>
        <v>15.8424</v>
      </c>
      <c r="S19" s="67">
        <f t="shared" si="6"/>
        <v>28</v>
      </c>
    </row>
    <row r="20" spans="1:19" x14ac:dyDescent="0.3">
      <c r="A20" s="63" t="s">
        <v>177</v>
      </c>
      <c r="B20" s="64">
        <f>VLOOKUP($A20,'Return Data'!$B$7:$R$2292,3,0)</f>
        <v>44609</v>
      </c>
      <c r="C20" s="65">
        <f>VLOOKUP($A20,'Return Data'!$B$7:$R$2292,4,0)</f>
        <v>762.60799999999995</v>
      </c>
      <c r="D20" s="65">
        <f>VLOOKUP($A20,'Return Data'!$B$7:$R$2292,10,0)</f>
        <v>-4.6372999999999998</v>
      </c>
      <c r="E20" s="66">
        <f t="shared" si="0"/>
        <v>26</v>
      </c>
      <c r="F20" s="65">
        <f>VLOOKUP($A20,'Return Data'!$B$7:$R$2292,11,0)</f>
        <v>5.7050000000000001</v>
      </c>
      <c r="G20" s="66">
        <f t="shared" si="1"/>
        <v>20</v>
      </c>
      <c r="H20" s="65">
        <f>VLOOKUP($A20,'Return Data'!$B$7:$R$2292,12,0)</f>
        <v>21.441199999999998</v>
      </c>
      <c r="I20" s="66">
        <f t="shared" si="2"/>
        <v>19</v>
      </c>
      <c r="J20" s="65">
        <f>VLOOKUP($A20,'Return Data'!$B$7:$R$2292,13,0)</f>
        <v>20.363399999999999</v>
      </c>
      <c r="K20" s="66">
        <f t="shared" si="3"/>
        <v>26</v>
      </c>
      <c r="L20" s="65">
        <f>VLOOKUP($A20,'Return Data'!$B$7:$R$2292,17,0)</f>
        <v>20.469799999999999</v>
      </c>
      <c r="M20" s="66">
        <f t="shared" si="4"/>
        <v>40</v>
      </c>
      <c r="N20" s="65">
        <f>VLOOKUP($A20,'Return Data'!$B$7:$R$2292,14,0)</f>
        <v>15.6347</v>
      </c>
      <c r="O20" s="66">
        <f t="shared" si="5"/>
        <v>51</v>
      </c>
      <c r="P20" s="65">
        <f>VLOOKUP($A20,'Return Data'!$B$7:$R$2292,15,0)</f>
        <v>10.862</v>
      </c>
      <c r="Q20" s="66">
        <f t="shared" si="7"/>
        <v>40</v>
      </c>
      <c r="R20" s="65">
        <f>VLOOKUP($A20,'Return Data'!$B$7:$R$2292,16,0)</f>
        <v>13.2843</v>
      </c>
      <c r="S20" s="67">
        <f t="shared" si="6"/>
        <v>47</v>
      </c>
    </row>
    <row r="21" spans="1:19" x14ac:dyDescent="0.3">
      <c r="A21" s="63" t="s">
        <v>178</v>
      </c>
      <c r="B21" s="64">
        <f>VLOOKUP($A21,'Return Data'!$B$7:$R$2292,3,0)</f>
        <v>44609</v>
      </c>
      <c r="C21" s="65">
        <f>VLOOKUP($A21,'Return Data'!$B$7:$R$2292,4,0)</f>
        <v>60.626600000000003</v>
      </c>
      <c r="D21" s="65">
        <f>VLOOKUP($A21,'Return Data'!$B$7:$R$2292,10,0)</f>
        <v>-3.5503999999999998</v>
      </c>
      <c r="E21" s="66">
        <f t="shared" si="0"/>
        <v>16</v>
      </c>
      <c r="F21" s="65">
        <f>VLOOKUP($A21,'Return Data'!$B$7:$R$2292,11,0)</f>
        <v>6.1927000000000003</v>
      </c>
      <c r="G21" s="66">
        <f t="shared" si="1"/>
        <v>18</v>
      </c>
      <c r="H21" s="65">
        <f>VLOOKUP($A21,'Return Data'!$B$7:$R$2292,12,0)</f>
        <v>22.686900000000001</v>
      </c>
      <c r="I21" s="66">
        <f t="shared" si="2"/>
        <v>13</v>
      </c>
      <c r="J21" s="65">
        <f>VLOOKUP($A21,'Return Data'!$B$7:$R$2292,13,0)</f>
        <v>19.552</v>
      </c>
      <c r="K21" s="66">
        <f t="shared" si="3"/>
        <v>30</v>
      </c>
      <c r="L21" s="65">
        <f>VLOOKUP($A21,'Return Data'!$B$7:$R$2292,17,0)</f>
        <v>20.492799999999999</v>
      </c>
      <c r="M21" s="66">
        <f t="shared" si="4"/>
        <v>39</v>
      </c>
      <c r="N21" s="65">
        <f>VLOOKUP($A21,'Return Data'!$B$7:$R$2292,14,0)</f>
        <v>20.721399999999999</v>
      </c>
      <c r="O21" s="66">
        <f t="shared" si="5"/>
        <v>29</v>
      </c>
      <c r="P21" s="65">
        <f>VLOOKUP($A21,'Return Data'!$B$7:$R$2292,15,0)</f>
        <v>13.541499999999999</v>
      </c>
      <c r="Q21" s="66">
        <f t="shared" si="7"/>
        <v>27</v>
      </c>
      <c r="R21" s="65">
        <f>VLOOKUP($A21,'Return Data'!$B$7:$R$2292,16,0)</f>
        <v>14.9658</v>
      </c>
      <c r="S21" s="67">
        <f t="shared" si="6"/>
        <v>35</v>
      </c>
    </row>
    <row r="22" spans="1:19" x14ac:dyDescent="0.3">
      <c r="A22" s="63" t="s">
        <v>179</v>
      </c>
      <c r="B22" s="64">
        <f>VLOOKUP($A22,'Return Data'!$B$7:$R$2292,3,0)</f>
        <v>44609</v>
      </c>
      <c r="C22" s="65">
        <f>VLOOKUP($A22,'Return Data'!$B$7:$R$2292,4,0)</f>
        <v>636.12</v>
      </c>
      <c r="D22" s="65">
        <f>VLOOKUP($A22,'Return Data'!$B$7:$R$2292,10,0)</f>
        <v>-4.8536000000000001</v>
      </c>
      <c r="E22" s="66">
        <f t="shared" si="0"/>
        <v>31</v>
      </c>
      <c r="F22" s="65">
        <f>VLOOKUP($A22,'Return Data'!$B$7:$R$2292,11,0)</f>
        <v>4.4686000000000003</v>
      </c>
      <c r="G22" s="66">
        <f t="shared" si="1"/>
        <v>31</v>
      </c>
      <c r="H22" s="65">
        <f>VLOOKUP($A22,'Return Data'!$B$7:$R$2292,12,0)</f>
        <v>19.7515</v>
      </c>
      <c r="I22" s="66">
        <f t="shared" si="2"/>
        <v>26</v>
      </c>
      <c r="J22" s="65">
        <f>VLOOKUP($A22,'Return Data'!$B$7:$R$2292,13,0)</f>
        <v>19.636600000000001</v>
      </c>
      <c r="K22" s="66">
        <f t="shared" si="3"/>
        <v>29</v>
      </c>
      <c r="L22" s="65">
        <f>VLOOKUP($A22,'Return Data'!$B$7:$R$2292,17,0)</f>
        <v>23.4313</v>
      </c>
      <c r="M22" s="66">
        <f t="shared" si="4"/>
        <v>27</v>
      </c>
      <c r="N22" s="65">
        <f>VLOOKUP($A22,'Return Data'!$B$7:$R$2292,14,0)</f>
        <v>20.677600000000002</v>
      </c>
      <c r="O22" s="66">
        <f t="shared" si="5"/>
        <v>30</v>
      </c>
      <c r="P22" s="65">
        <f>VLOOKUP($A22,'Return Data'!$B$7:$R$2292,15,0)</f>
        <v>14.8452</v>
      </c>
      <c r="Q22" s="66">
        <f t="shared" si="7"/>
        <v>21</v>
      </c>
      <c r="R22" s="65">
        <f>VLOOKUP($A22,'Return Data'!$B$7:$R$2292,16,0)</f>
        <v>16.387499999999999</v>
      </c>
      <c r="S22" s="67">
        <f t="shared" si="6"/>
        <v>21</v>
      </c>
    </row>
    <row r="23" spans="1:19" x14ac:dyDescent="0.3">
      <c r="A23" s="63" t="s">
        <v>180</v>
      </c>
      <c r="B23" s="64">
        <f>VLOOKUP($A23,'Return Data'!$B$7:$R$2292,3,0)</f>
        <v>44609</v>
      </c>
      <c r="C23" s="65">
        <f>VLOOKUP($A23,'Return Data'!$B$7:$R$2292,4,0)</f>
        <v>16.43</v>
      </c>
      <c r="D23" s="65">
        <f>VLOOKUP($A23,'Return Data'!$B$7:$R$2292,10,0)</f>
        <v>-4.6984000000000004</v>
      </c>
      <c r="E23" s="66">
        <f t="shared" si="0"/>
        <v>29</v>
      </c>
      <c r="F23" s="65">
        <f>VLOOKUP($A23,'Return Data'!$B$7:$R$2292,11,0)</f>
        <v>10.342499999999999</v>
      </c>
      <c r="G23" s="66">
        <f t="shared" si="1"/>
        <v>4</v>
      </c>
      <c r="H23" s="65">
        <f>VLOOKUP($A23,'Return Data'!$B$7:$R$2292,12,0)</f>
        <v>20.808800000000002</v>
      </c>
      <c r="I23" s="66">
        <f t="shared" si="2"/>
        <v>21</v>
      </c>
      <c r="J23" s="65">
        <f>VLOOKUP($A23,'Return Data'!$B$7:$R$2292,13,0)</f>
        <v>15.379200000000001</v>
      </c>
      <c r="K23" s="66">
        <f t="shared" si="3"/>
        <v>47</v>
      </c>
      <c r="L23" s="65">
        <f>VLOOKUP($A23,'Return Data'!$B$7:$R$2292,17,0)</f>
        <v>16.888999999999999</v>
      </c>
      <c r="M23" s="66">
        <f t="shared" si="4"/>
        <v>50</v>
      </c>
      <c r="N23" s="65">
        <f>VLOOKUP($A23,'Return Data'!$B$7:$R$2292,14,0)</f>
        <v>18.340599999999998</v>
      </c>
      <c r="O23" s="66">
        <f t="shared" si="5"/>
        <v>42</v>
      </c>
      <c r="P23" s="65"/>
      <c r="Q23" s="66"/>
      <c r="R23" s="65">
        <f>VLOOKUP($A23,'Return Data'!$B$7:$R$2292,16,0)</f>
        <v>13.5419</v>
      </c>
      <c r="S23" s="67">
        <f t="shared" si="6"/>
        <v>46</v>
      </c>
    </row>
    <row r="24" spans="1:19" x14ac:dyDescent="0.3">
      <c r="A24" s="63" t="s">
        <v>181</v>
      </c>
      <c r="B24" s="64">
        <f>VLOOKUP($A24,'Return Data'!$B$7:$R$2292,3,0)</f>
        <v>44609</v>
      </c>
      <c r="C24" s="65">
        <f>VLOOKUP($A24,'Return Data'!$B$7:$R$2292,4,0)</f>
        <v>41.82</v>
      </c>
      <c r="D24" s="65">
        <f>VLOOKUP($A24,'Return Data'!$B$7:$R$2292,10,0)</f>
        <v>-4.2144000000000004</v>
      </c>
      <c r="E24" s="66">
        <f t="shared" si="0"/>
        <v>21</v>
      </c>
      <c r="F24" s="65">
        <f>VLOOKUP($A24,'Return Data'!$B$7:$R$2292,11,0)</f>
        <v>5.4995000000000003</v>
      </c>
      <c r="G24" s="66">
        <f t="shared" si="1"/>
        <v>23</v>
      </c>
      <c r="H24" s="65">
        <f>VLOOKUP($A24,'Return Data'!$B$7:$R$2292,12,0)</f>
        <v>18.9758</v>
      </c>
      <c r="I24" s="66">
        <f t="shared" si="2"/>
        <v>33</v>
      </c>
      <c r="J24" s="65">
        <f>VLOOKUP($A24,'Return Data'!$B$7:$R$2292,13,0)</f>
        <v>16.848299999999998</v>
      </c>
      <c r="K24" s="66">
        <f t="shared" si="3"/>
        <v>42</v>
      </c>
      <c r="L24" s="65">
        <f>VLOOKUP($A24,'Return Data'!$B$7:$R$2292,17,0)</f>
        <v>16.708300000000001</v>
      </c>
      <c r="M24" s="66">
        <f t="shared" si="4"/>
        <v>51</v>
      </c>
      <c r="N24" s="65">
        <f>VLOOKUP($A24,'Return Data'!$B$7:$R$2292,14,0)</f>
        <v>16.981400000000001</v>
      </c>
      <c r="O24" s="66">
        <f t="shared" si="5"/>
        <v>47</v>
      </c>
      <c r="P24" s="65">
        <f>VLOOKUP($A24,'Return Data'!$B$7:$R$2292,15,0)</f>
        <v>13.474399999999999</v>
      </c>
      <c r="Q24" s="66">
        <f>RANK(P24,P$8:P$64,0)</f>
        <v>29</v>
      </c>
      <c r="R24" s="65">
        <f>VLOOKUP($A24,'Return Data'!$B$7:$R$2292,16,0)</f>
        <v>18.4651</v>
      </c>
      <c r="S24" s="67">
        <f t="shared" si="6"/>
        <v>10</v>
      </c>
    </row>
    <row r="25" spans="1:19" x14ac:dyDescent="0.3">
      <c r="A25" s="63" t="s">
        <v>182</v>
      </c>
      <c r="B25" s="64">
        <f>VLOOKUP($A25,'Return Data'!$B$7:$R$2292,3,0)</f>
        <v>44609</v>
      </c>
      <c r="C25" s="65">
        <f>VLOOKUP($A25,'Return Data'!$B$7:$R$2292,4,0)</f>
        <v>106.37</v>
      </c>
      <c r="D25" s="65">
        <f>VLOOKUP($A25,'Return Data'!$B$7:$R$2292,10,0)</f>
        <v>-2.6183000000000001</v>
      </c>
      <c r="E25" s="66">
        <f t="shared" si="0"/>
        <v>6</v>
      </c>
      <c r="F25" s="65">
        <f>VLOOKUP($A25,'Return Data'!$B$7:$R$2292,11,0)</f>
        <v>8.1105999999999998</v>
      </c>
      <c r="G25" s="66">
        <f t="shared" si="1"/>
        <v>7</v>
      </c>
      <c r="H25" s="65">
        <f>VLOOKUP($A25,'Return Data'!$B$7:$R$2292,12,0)</f>
        <v>22.180099999999999</v>
      </c>
      <c r="I25" s="66">
        <f t="shared" si="2"/>
        <v>15</v>
      </c>
      <c r="J25" s="65">
        <f>VLOOKUP($A25,'Return Data'!$B$7:$R$2292,13,0)</f>
        <v>28.6371</v>
      </c>
      <c r="K25" s="66">
        <f t="shared" si="3"/>
        <v>14</v>
      </c>
      <c r="L25" s="65">
        <f>VLOOKUP($A25,'Return Data'!$B$7:$R$2292,17,0)</f>
        <v>32.207500000000003</v>
      </c>
      <c r="M25" s="66">
        <f t="shared" si="4"/>
        <v>13</v>
      </c>
      <c r="N25" s="65">
        <f>VLOOKUP($A25,'Return Data'!$B$7:$R$2292,14,0)</f>
        <v>25.6189</v>
      </c>
      <c r="O25" s="66">
        <f t="shared" si="5"/>
        <v>10</v>
      </c>
      <c r="P25" s="65">
        <f>VLOOKUP($A25,'Return Data'!$B$7:$R$2292,15,0)</f>
        <v>18.6419</v>
      </c>
      <c r="Q25" s="66">
        <f>RANK(P25,P$8:P$64,0)</f>
        <v>6</v>
      </c>
      <c r="R25" s="65">
        <f>VLOOKUP($A25,'Return Data'!$B$7:$R$2292,16,0)</f>
        <v>18.647300000000001</v>
      </c>
      <c r="S25" s="67">
        <f t="shared" si="6"/>
        <v>9</v>
      </c>
    </row>
    <row r="26" spans="1:19" x14ac:dyDescent="0.3">
      <c r="A26" s="63" t="s">
        <v>183</v>
      </c>
      <c r="B26" s="64">
        <f>VLOOKUP($A26,'Return Data'!$B$7:$R$2292,3,0)</f>
        <v>44609</v>
      </c>
      <c r="C26" s="65">
        <f>VLOOKUP($A26,'Return Data'!$B$7:$R$2292,4,0)</f>
        <v>14.12</v>
      </c>
      <c r="D26" s="65">
        <f>VLOOKUP($A26,'Return Data'!$B$7:$R$2292,10,0)</f>
        <v>-4.6589999999999998</v>
      </c>
      <c r="E26" s="66">
        <f t="shared" si="0"/>
        <v>28</v>
      </c>
      <c r="F26" s="65">
        <f>VLOOKUP($A26,'Return Data'!$B$7:$R$2292,11,0)</f>
        <v>3.6711</v>
      </c>
      <c r="G26" s="66">
        <f t="shared" si="1"/>
        <v>40</v>
      </c>
      <c r="H26" s="65">
        <f>VLOOKUP($A26,'Return Data'!$B$7:$R$2292,12,0)</f>
        <v>16.597899999999999</v>
      </c>
      <c r="I26" s="66">
        <f t="shared" si="2"/>
        <v>48</v>
      </c>
      <c r="J26" s="65">
        <f>VLOOKUP($A26,'Return Data'!$B$7:$R$2292,13,0)</f>
        <v>14.2395</v>
      </c>
      <c r="K26" s="66">
        <f t="shared" si="3"/>
        <v>50</v>
      </c>
      <c r="L26" s="65">
        <f>VLOOKUP($A26,'Return Data'!$B$7:$R$2292,17,0)</f>
        <v>17.2867</v>
      </c>
      <c r="M26" s="66">
        <f t="shared" si="4"/>
        <v>49</v>
      </c>
      <c r="N26" s="65">
        <f>VLOOKUP($A26,'Return Data'!$B$7:$R$2292,14,0)</f>
        <v>16.107099999999999</v>
      </c>
      <c r="O26" s="66">
        <f t="shared" si="5"/>
        <v>50</v>
      </c>
      <c r="P26" s="65"/>
      <c r="Q26" s="66"/>
      <c r="R26" s="65">
        <f>VLOOKUP($A26,'Return Data'!$B$7:$R$2292,16,0)</f>
        <v>8.6852</v>
      </c>
      <c r="S26" s="67">
        <f t="shared" si="6"/>
        <v>57</v>
      </c>
    </row>
    <row r="27" spans="1:19" x14ac:dyDescent="0.3">
      <c r="A27" s="63" t="s">
        <v>184</v>
      </c>
      <c r="B27" s="64">
        <f>VLOOKUP($A27,'Return Data'!$B$7:$R$2292,3,0)</f>
        <v>44609</v>
      </c>
      <c r="C27" s="65">
        <f>VLOOKUP($A27,'Return Data'!$B$7:$R$2292,4,0)</f>
        <v>91.77</v>
      </c>
      <c r="D27" s="65">
        <f>VLOOKUP($A27,'Return Data'!$B$7:$R$2292,10,0)</f>
        <v>-6.1752000000000002</v>
      </c>
      <c r="E27" s="66">
        <f t="shared" si="0"/>
        <v>43</v>
      </c>
      <c r="F27" s="65">
        <f>VLOOKUP($A27,'Return Data'!$B$7:$R$2292,11,0)</f>
        <v>3.3912</v>
      </c>
      <c r="G27" s="66">
        <f t="shared" si="1"/>
        <v>44</v>
      </c>
      <c r="H27" s="65">
        <f>VLOOKUP($A27,'Return Data'!$B$7:$R$2292,12,0)</f>
        <v>18.7346</v>
      </c>
      <c r="I27" s="66">
        <f t="shared" si="2"/>
        <v>36</v>
      </c>
      <c r="J27" s="65">
        <f>VLOOKUP($A27,'Return Data'!$B$7:$R$2292,13,0)</f>
        <v>17.367899999999999</v>
      </c>
      <c r="K27" s="66">
        <f t="shared" si="3"/>
        <v>39</v>
      </c>
      <c r="L27" s="65">
        <f>VLOOKUP($A27,'Return Data'!$B$7:$R$2292,17,0)</f>
        <v>21.580300000000001</v>
      </c>
      <c r="M27" s="66">
        <f t="shared" si="4"/>
        <v>36</v>
      </c>
      <c r="N27" s="65">
        <f>VLOOKUP($A27,'Return Data'!$B$7:$R$2292,14,0)</f>
        <v>21.1252</v>
      </c>
      <c r="O27" s="66">
        <f t="shared" si="5"/>
        <v>28</v>
      </c>
      <c r="P27" s="65">
        <f>VLOOKUP($A27,'Return Data'!$B$7:$R$2292,15,0)</f>
        <v>17.072399999999998</v>
      </c>
      <c r="Q27" s="66">
        <f>RANK(P27,P$8:P$64,0)</f>
        <v>12</v>
      </c>
      <c r="R27" s="65">
        <f>VLOOKUP($A27,'Return Data'!$B$7:$R$2292,16,0)</f>
        <v>18.320699999999999</v>
      </c>
      <c r="S27" s="67">
        <f t="shared" si="6"/>
        <v>11</v>
      </c>
    </row>
    <row r="28" spans="1:19" x14ac:dyDescent="0.3">
      <c r="A28" s="63" t="s">
        <v>185</v>
      </c>
      <c r="B28" s="64">
        <f>VLOOKUP($A28,'Return Data'!$B$7:$R$2292,3,0)</f>
        <v>44609</v>
      </c>
      <c r="C28" s="65">
        <f>VLOOKUP($A28,'Return Data'!$B$7:$R$2292,4,0)</f>
        <v>14.2676</v>
      </c>
      <c r="D28" s="65">
        <f>VLOOKUP($A28,'Return Data'!$B$7:$R$2292,10,0)</f>
        <v>-9.3839000000000006</v>
      </c>
      <c r="E28" s="66">
        <f t="shared" si="0"/>
        <v>56</v>
      </c>
      <c r="F28" s="65">
        <f>VLOOKUP($A28,'Return Data'!$B$7:$R$2292,11,0)</f>
        <v>-2.4590999999999998</v>
      </c>
      <c r="G28" s="66">
        <f t="shared" si="1"/>
        <v>57</v>
      </c>
      <c r="H28" s="65">
        <f>VLOOKUP($A28,'Return Data'!$B$7:$R$2292,12,0)</f>
        <v>3.5173999999999999</v>
      </c>
      <c r="I28" s="66">
        <f t="shared" si="2"/>
        <v>57</v>
      </c>
      <c r="J28" s="65">
        <f>VLOOKUP($A28,'Return Data'!$B$7:$R$2292,13,0)</f>
        <v>7.2751999999999999</v>
      </c>
      <c r="K28" s="66">
        <f t="shared" si="3"/>
        <v>55</v>
      </c>
      <c r="L28" s="65">
        <f>VLOOKUP($A28,'Return Data'!$B$7:$R$2292,17,0)</f>
        <v>15.8383</v>
      </c>
      <c r="M28" s="66">
        <f t="shared" si="4"/>
        <v>54</v>
      </c>
      <c r="N28" s="65"/>
      <c r="O28" s="66"/>
      <c r="P28" s="65"/>
      <c r="Q28" s="66"/>
      <c r="R28" s="65">
        <f>VLOOKUP($A28,'Return Data'!$B$7:$R$2292,16,0)</f>
        <v>16.4252</v>
      </c>
      <c r="S28" s="67">
        <f t="shared" si="6"/>
        <v>19</v>
      </c>
    </row>
    <row r="29" spans="1:19" x14ac:dyDescent="0.3">
      <c r="A29" s="63" t="s">
        <v>186</v>
      </c>
      <c r="B29" s="64">
        <f>VLOOKUP($A29,'Return Data'!$B$7:$R$2292,3,0)</f>
        <v>44609</v>
      </c>
      <c r="C29" s="65">
        <f>VLOOKUP($A29,'Return Data'!$B$7:$R$2292,4,0)</f>
        <v>30.848600000000001</v>
      </c>
      <c r="D29" s="65">
        <f>VLOOKUP($A29,'Return Data'!$B$7:$R$2292,10,0)</f>
        <v>-6.5453999999999999</v>
      </c>
      <c r="E29" s="66">
        <f t="shared" si="0"/>
        <v>47</v>
      </c>
      <c r="F29" s="65">
        <f>VLOOKUP($A29,'Return Data'!$B$7:$R$2292,11,0)</f>
        <v>6.4530000000000003</v>
      </c>
      <c r="G29" s="66">
        <f t="shared" si="1"/>
        <v>17</v>
      </c>
      <c r="H29" s="65">
        <f>VLOOKUP($A29,'Return Data'!$B$7:$R$2292,12,0)</f>
        <v>20.3261</v>
      </c>
      <c r="I29" s="66">
        <f t="shared" si="2"/>
        <v>25</v>
      </c>
      <c r="J29" s="65">
        <f>VLOOKUP($A29,'Return Data'!$B$7:$R$2292,13,0)</f>
        <v>18.030200000000001</v>
      </c>
      <c r="K29" s="66">
        <f t="shared" si="3"/>
        <v>36</v>
      </c>
      <c r="L29" s="65">
        <f>VLOOKUP($A29,'Return Data'!$B$7:$R$2292,17,0)</f>
        <v>22.261800000000001</v>
      </c>
      <c r="M29" s="66">
        <f t="shared" si="4"/>
        <v>31</v>
      </c>
      <c r="N29" s="65">
        <f>VLOOKUP($A29,'Return Data'!$B$7:$R$2292,14,0)</f>
        <v>22.717099999999999</v>
      </c>
      <c r="O29" s="66">
        <f t="shared" ref="O29:O37" si="8">RANK(N29,N$8:N$64,0)</f>
        <v>21</v>
      </c>
      <c r="P29" s="65">
        <f>VLOOKUP($A29,'Return Data'!$B$7:$R$2292,15,0)</f>
        <v>17.2575</v>
      </c>
      <c r="Q29" s="66">
        <f t="shared" ref="Q29:Q37" si="9">RANK(P29,P$8:P$64,0)</f>
        <v>9</v>
      </c>
      <c r="R29" s="65">
        <f>VLOOKUP($A29,'Return Data'!$B$7:$R$2292,16,0)</f>
        <v>17.3642</v>
      </c>
      <c r="S29" s="67">
        <f t="shared" si="6"/>
        <v>15</v>
      </c>
    </row>
    <row r="30" spans="1:19" x14ac:dyDescent="0.3">
      <c r="A30" s="63" t="s">
        <v>187</v>
      </c>
      <c r="B30" s="64">
        <f>VLOOKUP($A30,'Return Data'!$B$7:$R$2292,3,0)</f>
        <v>44609</v>
      </c>
      <c r="C30" s="65">
        <f>VLOOKUP($A30,'Return Data'!$B$7:$R$2292,4,0)</f>
        <v>79.388000000000005</v>
      </c>
      <c r="D30" s="65">
        <f>VLOOKUP($A30,'Return Data'!$B$7:$R$2292,10,0)</f>
        <v>-4.1486000000000001</v>
      </c>
      <c r="E30" s="66">
        <f t="shared" si="0"/>
        <v>19</v>
      </c>
      <c r="F30" s="65">
        <f>VLOOKUP($A30,'Return Data'!$B$7:$R$2292,11,0)</f>
        <v>5.1901000000000002</v>
      </c>
      <c r="G30" s="66">
        <f t="shared" si="1"/>
        <v>27</v>
      </c>
      <c r="H30" s="65">
        <f>VLOOKUP($A30,'Return Data'!$B$7:$R$2292,12,0)</f>
        <v>18.703900000000001</v>
      </c>
      <c r="I30" s="66">
        <f t="shared" si="2"/>
        <v>37</v>
      </c>
      <c r="J30" s="65">
        <f>VLOOKUP($A30,'Return Data'!$B$7:$R$2292,13,0)</f>
        <v>21.136500000000002</v>
      </c>
      <c r="K30" s="66">
        <f t="shared" si="3"/>
        <v>24</v>
      </c>
      <c r="L30" s="65">
        <f>VLOOKUP($A30,'Return Data'!$B$7:$R$2292,17,0)</f>
        <v>22.1784</v>
      </c>
      <c r="M30" s="66">
        <f t="shared" si="4"/>
        <v>33</v>
      </c>
      <c r="N30" s="65">
        <f>VLOOKUP($A30,'Return Data'!$B$7:$R$2292,14,0)</f>
        <v>22.254799999999999</v>
      </c>
      <c r="O30" s="66">
        <f t="shared" si="8"/>
        <v>24</v>
      </c>
      <c r="P30" s="65">
        <f>VLOOKUP($A30,'Return Data'!$B$7:$R$2292,15,0)</f>
        <v>16.1647</v>
      </c>
      <c r="Q30" s="66">
        <f t="shared" si="9"/>
        <v>15</v>
      </c>
      <c r="R30" s="65">
        <f>VLOOKUP($A30,'Return Data'!$B$7:$R$2292,16,0)</f>
        <v>16.088100000000001</v>
      </c>
      <c r="S30" s="67">
        <f t="shared" si="6"/>
        <v>26</v>
      </c>
    </row>
    <row r="31" spans="1:19" x14ac:dyDescent="0.3">
      <c r="A31" s="63" t="s">
        <v>188</v>
      </c>
      <c r="B31" s="64">
        <f>VLOOKUP($A31,'Return Data'!$B$7:$R$2292,3,0)</f>
        <v>44609</v>
      </c>
      <c r="C31" s="65">
        <f>VLOOKUP($A31,'Return Data'!$B$7:$R$2292,4,0)</f>
        <v>82.472999999999999</v>
      </c>
      <c r="D31" s="65">
        <f>VLOOKUP($A31,'Return Data'!$B$7:$R$2292,10,0)</f>
        <v>-5.3992000000000004</v>
      </c>
      <c r="E31" s="66">
        <f t="shared" si="0"/>
        <v>36</v>
      </c>
      <c r="F31" s="65">
        <f>VLOOKUP($A31,'Return Data'!$B$7:$R$2292,11,0)</f>
        <v>2.2845</v>
      </c>
      <c r="G31" s="66">
        <f t="shared" si="1"/>
        <v>47</v>
      </c>
      <c r="H31" s="65">
        <f>VLOOKUP($A31,'Return Data'!$B$7:$R$2292,12,0)</f>
        <v>13.605399999999999</v>
      </c>
      <c r="I31" s="66">
        <f t="shared" si="2"/>
        <v>51</v>
      </c>
      <c r="J31" s="65">
        <f>VLOOKUP($A31,'Return Data'!$B$7:$R$2292,13,0)</f>
        <v>16.551500000000001</v>
      </c>
      <c r="K31" s="66">
        <f t="shared" si="3"/>
        <v>44</v>
      </c>
      <c r="L31" s="65">
        <f>VLOOKUP($A31,'Return Data'!$B$7:$R$2292,17,0)</f>
        <v>18.1236</v>
      </c>
      <c r="M31" s="66">
        <f t="shared" si="4"/>
        <v>44</v>
      </c>
      <c r="N31" s="65">
        <f>VLOOKUP($A31,'Return Data'!$B$7:$R$2292,14,0)</f>
        <v>17.138200000000001</v>
      </c>
      <c r="O31" s="66">
        <f t="shared" si="8"/>
        <v>45</v>
      </c>
      <c r="P31" s="65">
        <f>VLOOKUP($A31,'Return Data'!$B$7:$R$2292,15,0)</f>
        <v>12.544700000000001</v>
      </c>
      <c r="Q31" s="66">
        <f t="shared" si="9"/>
        <v>35</v>
      </c>
      <c r="R31" s="65">
        <f>VLOOKUP($A31,'Return Data'!$B$7:$R$2292,16,0)</f>
        <v>14.651999999999999</v>
      </c>
      <c r="S31" s="67">
        <f t="shared" si="6"/>
        <v>37</v>
      </c>
    </row>
    <row r="32" spans="1:19" x14ac:dyDescent="0.3">
      <c r="A32" s="63" t="s">
        <v>189</v>
      </c>
      <c r="B32" s="64">
        <f>VLOOKUP($A32,'Return Data'!$B$7:$R$2292,3,0)</f>
        <v>44609</v>
      </c>
      <c r="C32" s="65">
        <f>VLOOKUP($A32,'Return Data'!$B$7:$R$2292,4,0)</f>
        <v>107.6254</v>
      </c>
      <c r="D32" s="65">
        <f>VLOOKUP($A32,'Return Data'!$B$7:$R$2292,10,0)</f>
        <v>-4.7831999999999999</v>
      </c>
      <c r="E32" s="66">
        <f t="shared" si="0"/>
        <v>30</v>
      </c>
      <c r="F32" s="65">
        <f>VLOOKUP($A32,'Return Data'!$B$7:$R$2292,11,0)</f>
        <v>3.4801000000000002</v>
      </c>
      <c r="G32" s="66">
        <f t="shared" si="1"/>
        <v>42</v>
      </c>
      <c r="H32" s="65">
        <f>VLOOKUP($A32,'Return Data'!$B$7:$R$2292,12,0)</f>
        <v>19.334800000000001</v>
      </c>
      <c r="I32" s="66">
        <f t="shared" si="2"/>
        <v>30</v>
      </c>
      <c r="J32" s="65">
        <f>VLOOKUP($A32,'Return Data'!$B$7:$R$2292,13,0)</f>
        <v>18.651299999999999</v>
      </c>
      <c r="K32" s="66">
        <f t="shared" si="3"/>
        <v>34</v>
      </c>
      <c r="L32" s="65">
        <f>VLOOKUP($A32,'Return Data'!$B$7:$R$2292,17,0)</f>
        <v>15.6785</v>
      </c>
      <c r="M32" s="66">
        <f t="shared" si="4"/>
        <v>55</v>
      </c>
      <c r="N32" s="65">
        <f>VLOOKUP($A32,'Return Data'!$B$7:$R$2292,14,0)</f>
        <v>18.012499999999999</v>
      </c>
      <c r="O32" s="66">
        <f t="shared" si="8"/>
        <v>43</v>
      </c>
      <c r="P32" s="65">
        <f>VLOOKUP($A32,'Return Data'!$B$7:$R$2292,15,0)</f>
        <v>14.685600000000001</v>
      </c>
      <c r="Q32" s="66">
        <f t="shared" si="9"/>
        <v>22</v>
      </c>
      <c r="R32" s="65">
        <f>VLOOKUP($A32,'Return Data'!$B$7:$R$2292,16,0)</f>
        <v>15.010999999999999</v>
      </c>
      <c r="S32" s="67">
        <f t="shared" si="6"/>
        <v>34</v>
      </c>
    </row>
    <row r="33" spans="1:19" x14ac:dyDescent="0.3">
      <c r="A33" s="63" t="s">
        <v>434</v>
      </c>
      <c r="B33" s="64">
        <f>VLOOKUP($A33,'Return Data'!$B$7:$R$2292,3,0)</f>
        <v>44609</v>
      </c>
      <c r="C33" s="65">
        <f>VLOOKUP($A33,'Return Data'!$B$7:$R$2292,4,0)</f>
        <v>20.4681</v>
      </c>
      <c r="D33" s="65">
        <f>VLOOKUP($A33,'Return Data'!$B$7:$R$2292,10,0)</f>
        <v>-3.0141</v>
      </c>
      <c r="E33" s="66">
        <f t="shared" si="0"/>
        <v>9</v>
      </c>
      <c r="F33" s="65">
        <f>VLOOKUP($A33,'Return Data'!$B$7:$R$2292,11,0)</f>
        <v>4.8689</v>
      </c>
      <c r="G33" s="66">
        <f t="shared" si="1"/>
        <v>29</v>
      </c>
      <c r="H33" s="65">
        <f>VLOOKUP($A33,'Return Data'!$B$7:$R$2292,12,0)</f>
        <v>22.214400000000001</v>
      </c>
      <c r="I33" s="66">
        <f t="shared" si="2"/>
        <v>14</v>
      </c>
      <c r="J33" s="65">
        <f>VLOOKUP($A33,'Return Data'!$B$7:$R$2292,13,0)</f>
        <v>24.216200000000001</v>
      </c>
      <c r="K33" s="66">
        <f t="shared" si="3"/>
        <v>18</v>
      </c>
      <c r="L33" s="65">
        <f>VLOOKUP($A33,'Return Data'!$B$7:$R$2292,17,0)</f>
        <v>26.407299999999999</v>
      </c>
      <c r="M33" s="66">
        <f t="shared" si="4"/>
        <v>21</v>
      </c>
      <c r="N33" s="65">
        <f>VLOOKUP($A33,'Return Data'!$B$7:$R$2292,14,0)</f>
        <v>21.743500000000001</v>
      </c>
      <c r="O33" s="66">
        <f t="shared" si="8"/>
        <v>26</v>
      </c>
      <c r="P33" s="65">
        <f>VLOOKUP($A33,'Return Data'!$B$7:$R$2292,15,0)</f>
        <v>13.7133</v>
      </c>
      <c r="Q33" s="66">
        <f t="shared" si="9"/>
        <v>25</v>
      </c>
      <c r="R33" s="65">
        <f>VLOOKUP($A33,'Return Data'!$B$7:$R$2292,16,0)</f>
        <v>14.3634</v>
      </c>
      <c r="S33" s="67">
        <f t="shared" si="6"/>
        <v>40</v>
      </c>
    </row>
    <row r="34" spans="1:19" x14ac:dyDescent="0.3">
      <c r="A34" s="63" t="s">
        <v>191</v>
      </c>
      <c r="B34" s="64">
        <f>VLOOKUP($A34,'Return Data'!$B$7:$R$2292,3,0)</f>
        <v>44609</v>
      </c>
      <c r="C34" s="65">
        <f>VLOOKUP($A34,'Return Data'!$B$7:$R$2292,4,0)</f>
        <v>33.366999999999997</v>
      </c>
      <c r="D34" s="65">
        <f>VLOOKUP($A34,'Return Data'!$B$7:$R$2292,10,0)</f>
        <v>-4.9074999999999998</v>
      </c>
      <c r="E34" s="66">
        <f t="shared" si="0"/>
        <v>32</v>
      </c>
      <c r="F34" s="65">
        <f>VLOOKUP($A34,'Return Data'!$B$7:$R$2292,11,0)</f>
        <v>3.6918000000000002</v>
      </c>
      <c r="G34" s="66">
        <f t="shared" si="1"/>
        <v>39</v>
      </c>
      <c r="H34" s="65">
        <f>VLOOKUP($A34,'Return Data'!$B$7:$R$2292,12,0)</f>
        <v>17.746500000000001</v>
      </c>
      <c r="I34" s="66">
        <f t="shared" si="2"/>
        <v>43</v>
      </c>
      <c r="J34" s="65">
        <f>VLOOKUP($A34,'Return Data'!$B$7:$R$2292,13,0)</f>
        <v>19.265799999999999</v>
      </c>
      <c r="K34" s="66">
        <f t="shared" si="3"/>
        <v>31</v>
      </c>
      <c r="L34" s="65">
        <f>VLOOKUP($A34,'Return Data'!$B$7:$R$2292,17,0)</f>
        <v>28.476299999999998</v>
      </c>
      <c r="M34" s="66">
        <f t="shared" si="4"/>
        <v>17</v>
      </c>
      <c r="N34" s="65">
        <f>VLOOKUP($A34,'Return Data'!$B$7:$R$2292,14,0)</f>
        <v>25.4284</v>
      </c>
      <c r="O34" s="66">
        <f t="shared" si="8"/>
        <v>11</v>
      </c>
      <c r="P34" s="65">
        <f>VLOOKUP($A34,'Return Data'!$B$7:$R$2292,15,0)</f>
        <v>20.750800000000002</v>
      </c>
      <c r="Q34" s="66">
        <f t="shared" si="9"/>
        <v>3</v>
      </c>
      <c r="R34" s="65">
        <f>VLOOKUP($A34,'Return Data'!$B$7:$R$2292,16,0)</f>
        <v>21.663</v>
      </c>
      <c r="S34" s="67">
        <f t="shared" si="6"/>
        <v>6</v>
      </c>
    </row>
    <row r="35" spans="1:19" x14ac:dyDescent="0.3">
      <c r="A35" s="63" t="s">
        <v>192</v>
      </c>
      <c r="B35" s="64">
        <f>VLOOKUP($A35,'Return Data'!$B$7:$R$2292,3,0)</f>
        <v>44609</v>
      </c>
      <c r="C35" s="65">
        <f>VLOOKUP($A35,'Return Data'!$B$7:$R$2292,4,0)</f>
        <v>28.7896</v>
      </c>
      <c r="D35" s="65">
        <f>VLOOKUP($A35,'Return Data'!$B$7:$R$2292,10,0)</f>
        <v>-5.4509999999999996</v>
      </c>
      <c r="E35" s="66">
        <f t="shared" si="0"/>
        <v>38</v>
      </c>
      <c r="F35" s="65">
        <f>VLOOKUP($A35,'Return Data'!$B$7:$R$2292,11,0)</f>
        <v>0.52690000000000003</v>
      </c>
      <c r="G35" s="66">
        <f t="shared" si="1"/>
        <v>49</v>
      </c>
      <c r="H35" s="65">
        <f>VLOOKUP($A35,'Return Data'!$B$7:$R$2292,12,0)</f>
        <v>18.412400000000002</v>
      </c>
      <c r="I35" s="66">
        <f t="shared" si="2"/>
        <v>39</v>
      </c>
      <c r="J35" s="65">
        <f>VLOOKUP($A35,'Return Data'!$B$7:$R$2292,13,0)</f>
        <v>16.591100000000001</v>
      </c>
      <c r="K35" s="66">
        <f t="shared" si="3"/>
        <v>43</v>
      </c>
      <c r="L35" s="65">
        <f>VLOOKUP($A35,'Return Data'!$B$7:$R$2292,17,0)</f>
        <v>17.795200000000001</v>
      </c>
      <c r="M35" s="66">
        <f t="shared" si="4"/>
        <v>47</v>
      </c>
      <c r="N35" s="65">
        <f>VLOOKUP($A35,'Return Data'!$B$7:$R$2292,14,0)</f>
        <v>20.309000000000001</v>
      </c>
      <c r="O35" s="66">
        <f t="shared" si="8"/>
        <v>34</v>
      </c>
      <c r="P35" s="65">
        <f>VLOOKUP($A35,'Return Data'!$B$7:$R$2292,15,0)</f>
        <v>14.6645</v>
      </c>
      <c r="Q35" s="66">
        <f t="shared" si="9"/>
        <v>23</v>
      </c>
      <c r="R35" s="65">
        <f>VLOOKUP($A35,'Return Data'!$B$7:$R$2292,16,0)</f>
        <v>16.1098</v>
      </c>
      <c r="S35" s="67">
        <f t="shared" si="6"/>
        <v>25</v>
      </c>
    </row>
    <row r="36" spans="1:19" x14ac:dyDescent="0.3">
      <c r="A36" s="81" t="s">
        <v>1960</v>
      </c>
      <c r="B36" s="64">
        <f>VLOOKUP($A36,'Return Data'!$B$7:$R$2292,3,0)</f>
        <v>44609</v>
      </c>
      <c r="C36" s="65">
        <f>VLOOKUP($A36,'Return Data'!$B$7:$R$2292,4,0)</f>
        <v>22.4877</v>
      </c>
      <c r="D36" s="65">
        <f>VLOOKUP($A36,'Return Data'!$B$7:$R$2292,10,0)</f>
        <v>-5.2587000000000002</v>
      </c>
      <c r="E36" s="66">
        <f t="shared" si="0"/>
        <v>35</v>
      </c>
      <c r="F36" s="65">
        <f>VLOOKUP($A36,'Return Data'!$B$7:$R$2292,11,0)</f>
        <v>5.2864000000000004</v>
      </c>
      <c r="G36" s="66">
        <f t="shared" si="1"/>
        <v>25</v>
      </c>
      <c r="H36" s="65">
        <f>VLOOKUP($A36,'Return Data'!$B$7:$R$2292,12,0)</f>
        <v>18.687999999999999</v>
      </c>
      <c r="I36" s="66">
        <f t="shared" si="2"/>
        <v>38</v>
      </c>
      <c r="J36" s="65">
        <f>VLOOKUP($A36,'Return Data'!$B$7:$R$2292,13,0)</f>
        <v>15.7811</v>
      </c>
      <c r="K36" s="66">
        <f t="shared" si="3"/>
        <v>46</v>
      </c>
      <c r="L36" s="65">
        <f>VLOOKUP($A36,'Return Data'!$B$7:$R$2292,17,0)</f>
        <v>17.578099999999999</v>
      </c>
      <c r="M36" s="66">
        <f t="shared" si="4"/>
        <v>48</v>
      </c>
      <c r="N36" s="65">
        <f>VLOOKUP($A36,'Return Data'!$B$7:$R$2292,14,0)</f>
        <v>17.0654</v>
      </c>
      <c r="O36" s="66">
        <f t="shared" si="8"/>
        <v>46</v>
      </c>
      <c r="P36" s="65">
        <f>VLOOKUP($A36,'Return Data'!$B$7:$R$2292,15,0)</f>
        <v>13.047499999999999</v>
      </c>
      <c r="Q36" s="66">
        <f t="shared" si="9"/>
        <v>34</v>
      </c>
      <c r="R36" s="65">
        <f>VLOOKUP($A36,'Return Data'!$B$7:$R$2292,16,0)</f>
        <v>14.1097</v>
      </c>
      <c r="S36" s="67">
        <f t="shared" si="6"/>
        <v>42</v>
      </c>
    </row>
    <row r="37" spans="1:19" x14ac:dyDescent="0.3">
      <c r="A37" s="63" t="s">
        <v>193</v>
      </c>
      <c r="B37" s="64">
        <f>VLOOKUP($A37,'Return Data'!$B$7:$R$2292,3,0)</f>
        <v>44609</v>
      </c>
      <c r="C37" s="65">
        <f>VLOOKUP($A37,'Return Data'!$B$7:$R$2292,4,0)</f>
        <v>81.791200000000003</v>
      </c>
      <c r="D37" s="65">
        <f>VLOOKUP($A37,'Return Data'!$B$7:$R$2292,10,0)</f>
        <v>-3.5226999999999999</v>
      </c>
      <c r="E37" s="66">
        <f t="shared" si="0"/>
        <v>14</v>
      </c>
      <c r="F37" s="65">
        <f>VLOOKUP($A37,'Return Data'!$B$7:$R$2292,11,0)</f>
        <v>5.5967000000000002</v>
      </c>
      <c r="G37" s="66">
        <f t="shared" si="1"/>
        <v>22</v>
      </c>
      <c r="H37" s="65">
        <f>VLOOKUP($A37,'Return Data'!$B$7:$R$2292,12,0)</f>
        <v>19.576599999999999</v>
      </c>
      <c r="I37" s="66">
        <f t="shared" si="2"/>
        <v>29</v>
      </c>
      <c r="J37" s="65">
        <f>VLOOKUP($A37,'Return Data'!$B$7:$R$2292,13,0)</f>
        <v>22.2576</v>
      </c>
      <c r="K37" s="66">
        <f t="shared" si="3"/>
        <v>21</v>
      </c>
      <c r="L37" s="65">
        <f>VLOOKUP($A37,'Return Data'!$B$7:$R$2292,17,0)</f>
        <v>19.8658</v>
      </c>
      <c r="M37" s="66">
        <f t="shared" si="4"/>
        <v>42</v>
      </c>
      <c r="N37" s="65">
        <f>VLOOKUP($A37,'Return Data'!$B$7:$R$2292,14,0)</f>
        <v>16.229399999999998</v>
      </c>
      <c r="O37" s="66">
        <f t="shared" si="8"/>
        <v>49</v>
      </c>
      <c r="P37" s="65">
        <f>VLOOKUP($A37,'Return Data'!$B$7:$R$2292,15,0)</f>
        <v>8.6738999999999997</v>
      </c>
      <c r="Q37" s="66">
        <f t="shared" si="9"/>
        <v>42</v>
      </c>
      <c r="R37" s="65">
        <f>VLOOKUP($A37,'Return Data'!$B$7:$R$2292,16,0)</f>
        <v>13.958</v>
      </c>
      <c r="S37" s="67">
        <f t="shared" si="6"/>
        <v>44</v>
      </c>
    </row>
    <row r="38" spans="1:19" x14ac:dyDescent="0.3">
      <c r="A38" s="63" t="s">
        <v>194</v>
      </c>
      <c r="B38" s="64">
        <f>VLOOKUP($A38,'Return Data'!$B$7:$R$2292,3,0)</f>
        <v>44609</v>
      </c>
      <c r="C38" s="65">
        <f>VLOOKUP($A38,'Return Data'!$B$7:$R$2292,4,0)</f>
        <v>19.3</v>
      </c>
      <c r="D38" s="65">
        <f>VLOOKUP($A38,'Return Data'!$B$7:$R$2292,10,0)</f>
        <v>-1.3534999999999999</v>
      </c>
      <c r="E38" s="66">
        <f t="shared" si="0"/>
        <v>5</v>
      </c>
      <c r="F38" s="65">
        <f>VLOOKUP($A38,'Return Data'!$B$7:$R$2292,11,0)</f>
        <v>10.294499999999999</v>
      </c>
      <c r="G38" s="66">
        <f t="shared" si="1"/>
        <v>5</v>
      </c>
      <c r="H38" s="65">
        <f>VLOOKUP($A38,'Return Data'!$B$7:$R$2292,12,0)</f>
        <v>22.696999999999999</v>
      </c>
      <c r="I38" s="66">
        <f t="shared" si="2"/>
        <v>12</v>
      </c>
      <c r="J38" s="65">
        <f>VLOOKUP($A38,'Return Data'!$B$7:$R$2292,13,0)</f>
        <v>29.638999999999999</v>
      </c>
      <c r="K38" s="66">
        <f t="shared" si="3"/>
        <v>13</v>
      </c>
      <c r="L38" s="65">
        <f>VLOOKUP($A38,'Return Data'!$B$7:$R$2292,17,0)</f>
        <v>31.6876</v>
      </c>
      <c r="M38" s="66">
        <f t="shared" si="4"/>
        <v>14</v>
      </c>
      <c r="N38" s="65"/>
      <c r="O38" s="66"/>
      <c r="P38" s="65"/>
      <c r="Q38" s="66"/>
      <c r="R38" s="65">
        <f>VLOOKUP($A38,'Return Data'!$B$7:$R$2292,16,0)</f>
        <v>29.121700000000001</v>
      </c>
      <c r="S38" s="67">
        <f t="shared" si="6"/>
        <v>1</v>
      </c>
    </row>
    <row r="39" spans="1:19" x14ac:dyDescent="0.3">
      <c r="A39" s="63" t="s">
        <v>2021</v>
      </c>
      <c r="B39" s="64">
        <f>VLOOKUP($A39,'Return Data'!$B$7:$R$2292,3,0)</f>
        <v>44609</v>
      </c>
      <c r="C39" s="65">
        <f>VLOOKUP($A39,'Return Data'!$B$7:$R$2292,4,0)</f>
        <v>25.59</v>
      </c>
      <c r="D39" s="65">
        <f>VLOOKUP($A39,'Return Data'!$B$7:$R$2292,10,0)</f>
        <v>-1.3111999999999999</v>
      </c>
      <c r="E39" s="66">
        <f t="shared" si="0"/>
        <v>4</v>
      </c>
      <c r="F39" s="65">
        <f>VLOOKUP($A39,'Return Data'!$B$7:$R$2292,11,0)</f>
        <v>7.0263</v>
      </c>
      <c r="G39" s="66">
        <f t="shared" si="1"/>
        <v>12</v>
      </c>
      <c r="H39" s="65">
        <f>VLOOKUP($A39,'Return Data'!$B$7:$R$2292,12,0)</f>
        <v>20.8215</v>
      </c>
      <c r="I39" s="66">
        <f t="shared" si="2"/>
        <v>20</v>
      </c>
      <c r="J39" s="65">
        <f>VLOOKUP($A39,'Return Data'!$B$7:$R$2292,13,0)</f>
        <v>25.502700000000001</v>
      </c>
      <c r="K39" s="66">
        <f t="shared" si="3"/>
        <v>17</v>
      </c>
      <c r="L39" s="65">
        <f>VLOOKUP($A39,'Return Data'!$B$7:$R$2292,17,0)</f>
        <v>28.736599999999999</v>
      </c>
      <c r="M39" s="66">
        <f t="shared" si="4"/>
        <v>16</v>
      </c>
      <c r="N39" s="65">
        <f>VLOOKUP($A39,'Return Data'!$B$7:$R$2292,14,0)</f>
        <v>22.610199999999999</v>
      </c>
      <c r="O39" s="66">
        <f t="shared" ref="O39:O64" si="10">RANK(N39,N$8:N$64,0)</f>
        <v>22</v>
      </c>
      <c r="P39" s="65">
        <f>VLOOKUP($A39,'Return Data'!$B$7:$R$2292,15,0)</f>
        <v>17.174900000000001</v>
      </c>
      <c r="Q39" s="66">
        <f t="shared" ref="Q39:Q45" si="11">RANK(P39,P$8:P$64,0)</f>
        <v>10</v>
      </c>
      <c r="R39" s="65">
        <f>VLOOKUP($A39,'Return Data'!$B$7:$R$2292,16,0)</f>
        <v>16.3872</v>
      </c>
      <c r="S39" s="67">
        <f t="shared" si="6"/>
        <v>22</v>
      </c>
    </row>
    <row r="40" spans="1:19" x14ac:dyDescent="0.3">
      <c r="A40" s="63" t="s">
        <v>198</v>
      </c>
      <c r="B40" s="64">
        <f>VLOOKUP($A40,'Return Data'!$B$7:$R$2292,3,0)</f>
        <v>44609</v>
      </c>
      <c r="C40" s="65">
        <f>VLOOKUP($A40,'Return Data'!$B$7:$R$2292,4,0)</f>
        <v>235.65780000000001</v>
      </c>
      <c r="D40" s="65">
        <f>VLOOKUP($A40,'Return Data'!$B$7:$R$2292,10,0)</f>
        <v>-2.6229</v>
      </c>
      <c r="E40" s="66">
        <f t="shared" ref="E40:E64" si="12">RANK(D40,D$8:D$64,0)</f>
        <v>7</v>
      </c>
      <c r="F40" s="65">
        <f>VLOOKUP($A40,'Return Data'!$B$7:$R$2292,11,0)</f>
        <v>10.121499999999999</v>
      </c>
      <c r="G40" s="66">
        <f t="shared" ref="G40:G64" si="13">RANK(F40,F$8:F$64,0)</f>
        <v>6</v>
      </c>
      <c r="H40" s="65">
        <f>VLOOKUP($A40,'Return Data'!$B$7:$R$2292,12,0)</f>
        <v>22.148900000000001</v>
      </c>
      <c r="I40" s="66">
        <f t="shared" ref="I40:I64" si="14">RANK(H40,H$8:H$64,0)</f>
        <v>16</v>
      </c>
      <c r="J40" s="65">
        <f>VLOOKUP($A40,'Return Data'!$B$7:$R$2292,13,0)</f>
        <v>49.271099999999997</v>
      </c>
      <c r="K40" s="66">
        <f t="shared" ref="K40:K64" si="15">RANK(J40,J$8:J$64,0)</f>
        <v>5</v>
      </c>
      <c r="L40" s="65">
        <f>VLOOKUP($A40,'Return Data'!$B$7:$R$2292,17,0)</f>
        <v>56.091900000000003</v>
      </c>
      <c r="M40" s="66">
        <f t="shared" ref="M40:M64" si="16">RANK(L40,L$8:L$64,0)</f>
        <v>1</v>
      </c>
      <c r="N40" s="65">
        <f>VLOOKUP($A40,'Return Data'!$B$7:$R$2292,14,0)</f>
        <v>39.959200000000003</v>
      </c>
      <c r="O40" s="66">
        <f t="shared" si="10"/>
        <v>1</v>
      </c>
      <c r="P40" s="65">
        <f>VLOOKUP($A40,'Return Data'!$B$7:$R$2292,15,0)</f>
        <v>24.955100000000002</v>
      </c>
      <c r="Q40" s="66">
        <f t="shared" si="11"/>
        <v>2</v>
      </c>
      <c r="R40" s="65">
        <f>VLOOKUP($A40,'Return Data'!$B$7:$R$2292,16,0)</f>
        <v>21.757400000000001</v>
      </c>
      <c r="S40" s="67">
        <f t="shared" ref="S40:S64" si="17">RANK(R40,R$8:R$64,0)</f>
        <v>5</v>
      </c>
    </row>
    <row r="41" spans="1:19" x14ac:dyDescent="0.3">
      <c r="A41" s="63" t="s">
        <v>199</v>
      </c>
      <c r="B41" s="64">
        <f>VLOOKUP($A41,'Return Data'!$B$7:$R$2292,3,0)</f>
        <v>44609</v>
      </c>
      <c r="C41" s="65">
        <f>VLOOKUP($A41,'Return Data'!$B$7:$R$2292,4,0)</f>
        <v>75.62</v>
      </c>
      <c r="D41" s="65">
        <f>VLOOKUP($A41,'Return Data'!$B$7:$R$2292,10,0)</f>
        <v>-5.0358000000000001</v>
      </c>
      <c r="E41" s="66">
        <f t="shared" si="12"/>
        <v>34</v>
      </c>
      <c r="F41" s="65">
        <f>VLOOKUP($A41,'Return Data'!$B$7:$R$2292,11,0)</f>
        <v>-0.30320000000000003</v>
      </c>
      <c r="G41" s="66">
        <f t="shared" si="13"/>
        <v>51</v>
      </c>
      <c r="H41" s="65">
        <f>VLOOKUP($A41,'Return Data'!$B$7:$R$2292,12,0)</f>
        <v>10.426399999999999</v>
      </c>
      <c r="I41" s="66">
        <f t="shared" si="14"/>
        <v>54</v>
      </c>
      <c r="J41" s="65">
        <f>VLOOKUP($A41,'Return Data'!$B$7:$R$2292,13,0)</f>
        <v>10.587899999999999</v>
      </c>
      <c r="K41" s="66">
        <f t="shared" si="15"/>
        <v>53</v>
      </c>
      <c r="L41" s="65">
        <f>VLOOKUP($A41,'Return Data'!$B$7:$R$2292,17,0)</f>
        <v>20.9328</v>
      </c>
      <c r="M41" s="66">
        <f t="shared" si="16"/>
        <v>38</v>
      </c>
      <c r="N41" s="65">
        <f>VLOOKUP($A41,'Return Data'!$B$7:$R$2292,14,0)</f>
        <v>13.6648</v>
      </c>
      <c r="O41" s="66">
        <f t="shared" si="10"/>
        <v>53</v>
      </c>
      <c r="P41" s="65">
        <f>VLOOKUP($A41,'Return Data'!$B$7:$R$2292,15,0)</f>
        <v>10.0618</v>
      </c>
      <c r="Q41" s="66">
        <f t="shared" si="11"/>
        <v>41</v>
      </c>
      <c r="R41" s="65">
        <f>VLOOKUP($A41,'Return Data'!$B$7:$R$2292,16,0)</f>
        <v>16.6158</v>
      </c>
      <c r="S41" s="67">
        <f t="shared" si="17"/>
        <v>18</v>
      </c>
    </row>
    <row r="42" spans="1:19" x14ac:dyDescent="0.3">
      <c r="A42" s="63" t="s">
        <v>370</v>
      </c>
      <c r="B42" s="64">
        <f>VLOOKUP($A42,'Return Data'!$B$7:$R$2292,3,0)</f>
        <v>44609</v>
      </c>
      <c r="C42" s="65">
        <f>VLOOKUP($A42,'Return Data'!$B$7:$R$2292,4,0)</f>
        <v>230.49299999999999</v>
      </c>
      <c r="D42" s="65">
        <f>VLOOKUP($A42,'Return Data'!$B$7:$R$2292,10,0)</f>
        <v>-6.1852</v>
      </c>
      <c r="E42" s="66">
        <f t="shared" si="12"/>
        <v>44</v>
      </c>
      <c r="F42" s="65">
        <f>VLOOKUP($A42,'Return Data'!$B$7:$R$2292,11,0)</f>
        <v>4.1997999999999998</v>
      </c>
      <c r="G42" s="66">
        <f t="shared" si="13"/>
        <v>35</v>
      </c>
      <c r="H42" s="65">
        <f>VLOOKUP($A42,'Return Data'!$B$7:$R$2292,12,0)</f>
        <v>16.7272</v>
      </c>
      <c r="I42" s="66">
        <f t="shared" si="14"/>
        <v>47</v>
      </c>
      <c r="J42" s="65">
        <f>VLOOKUP($A42,'Return Data'!$B$7:$R$2292,13,0)</f>
        <v>17.1525</v>
      </c>
      <c r="K42" s="66">
        <f t="shared" si="15"/>
        <v>40</v>
      </c>
      <c r="L42" s="65">
        <f>VLOOKUP($A42,'Return Data'!$B$7:$R$2292,17,0)</f>
        <v>23.355899999999998</v>
      </c>
      <c r="M42" s="66">
        <f t="shared" si="16"/>
        <v>28</v>
      </c>
      <c r="N42" s="65">
        <f>VLOOKUP($A42,'Return Data'!$B$7:$R$2292,14,0)</f>
        <v>18.803599999999999</v>
      </c>
      <c r="O42" s="66">
        <f t="shared" si="10"/>
        <v>41</v>
      </c>
      <c r="P42" s="65">
        <f>VLOOKUP($A42,'Return Data'!$B$7:$R$2292,15,0)</f>
        <v>13.2204</v>
      </c>
      <c r="Q42" s="66">
        <f t="shared" si="11"/>
        <v>32</v>
      </c>
      <c r="R42" s="65">
        <f>VLOOKUP($A42,'Return Data'!$B$7:$R$2292,16,0)</f>
        <v>14.3795</v>
      </c>
      <c r="S42" s="67">
        <f t="shared" si="17"/>
        <v>39</v>
      </c>
    </row>
    <row r="43" spans="1:19" x14ac:dyDescent="0.3">
      <c r="A43" s="63" t="s">
        <v>201</v>
      </c>
      <c r="B43" s="64">
        <f>VLOOKUP($A43,'Return Data'!$B$7:$R$2292,3,0)</f>
        <v>44609</v>
      </c>
      <c r="C43" s="65">
        <f>VLOOKUP($A43,'Return Data'!$B$7:$R$2292,4,0)</f>
        <v>26.3278</v>
      </c>
      <c r="D43" s="65">
        <f>VLOOKUP($A43,'Return Data'!$B$7:$R$2292,10,0)</f>
        <v>2.6204999999999998</v>
      </c>
      <c r="E43" s="66">
        <f t="shared" si="12"/>
        <v>2</v>
      </c>
      <c r="F43" s="65">
        <f>VLOOKUP($A43,'Return Data'!$B$7:$R$2292,11,0)</f>
        <v>15.619400000000001</v>
      </c>
      <c r="G43" s="66">
        <f t="shared" si="13"/>
        <v>2</v>
      </c>
      <c r="H43" s="65">
        <f>VLOOKUP($A43,'Return Data'!$B$7:$R$2292,12,0)</f>
        <v>28.3</v>
      </c>
      <c r="I43" s="66">
        <f t="shared" si="14"/>
        <v>9</v>
      </c>
      <c r="J43" s="65">
        <f>VLOOKUP($A43,'Return Data'!$B$7:$R$2292,13,0)</f>
        <v>37.0747</v>
      </c>
      <c r="K43" s="66">
        <f t="shared" si="15"/>
        <v>10</v>
      </c>
      <c r="L43" s="65">
        <f>VLOOKUP($A43,'Return Data'!$B$7:$R$2292,17,0)</f>
        <v>35.564</v>
      </c>
      <c r="M43" s="66">
        <f t="shared" si="16"/>
        <v>10</v>
      </c>
      <c r="N43" s="65">
        <f>VLOOKUP($A43,'Return Data'!$B$7:$R$2292,14,0)</f>
        <v>28.652699999999999</v>
      </c>
      <c r="O43" s="66">
        <f t="shared" si="10"/>
        <v>8</v>
      </c>
      <c r="P43" s="65">
        <f>VLOOKUP($A43,'Return Data'!$B$7:$R$2292,15,0)</f>
        <v>17.116900000000001</v>
      </c>
      <c r="Q43" s="66">
        <f t="shared" si="11"/>
        <v>11</v>
      </c>
      <c r="R43" s="65">
        <f>VLOOKUP($A43,'Return Data'!$B$7:$R$2292,16,0)</f>
        <v>14.842700000000001</v>
      </c>
      <c r="S43" s="67">
        <f t="shared" si="17"/>
        <v>36</v>
      </c>
    </row>
    <row r="44" spans="1:19" x14ac:dyDescent="0.3">
      <c r="A44" s="63" t="s">
        <v>202</v>
      </c>
      <c r="B44" s="64">
        <f>VLOOKUP($A44,'Return Data'!$B$7:$R$2292,3,0)</f>
        <v>44609</v>
      </c>
      <c r="C44" s="65">
        <f>VLOOKUP($A44,'Return Data'!$B$7:$R$2292,4,0)</f>
        <v>27.748799999999999</v>
      </c>
      <c r="D44" s="65">
        <f>VLOOKUP($A44,'Return Data'!$B$7:$R$2292,10,0)</f>
        <v>1.9832000000000001</v>
      </c>
      <c r="E44" s="66">
        <f t="shared" si="12"/>
        <v>3</v>
      </c>
      <c r="F44" s="65">
        <f>VLOOKUP($A44,'Return Data'!$B$7:$R$2292,11,0)</f>
        <v>14.450699999999999</v>
      </c>
      <c r="G44" s="66">
        <f t="shared" si="13"/>
        <v>3</v>
      </c>
      <c r="H44" s="65">
        <f>VLOOKUP($A44,'Return Data'!$B$7:$R$2292,12,0)</f>
        <v>27.91</v>
      </c>
      <c r="I44" s="66">
        <f t="shared" si="14"/>
        <v>10</v>
      </c>
      <c r="J44" s="65">
        <f>VLOOKUP($A44,'Return Data'!$B$7:$R$2292,13,0)</f>
        <v>35.883600000000001</v>
      </c>
      <c r="K44" s="66">
        <f t="shared" si="15"/>
        <v>11</v>
      </c>
      <c r="L44" s="65">
        <f>VLOOKUP($A44,'Return Data'!$B$7:$R$2292,17,0)</f>
        <v>36.11</v>
      </c>
      <c r="M44" s="66">
        <f t="shared" si="16"/>
        <v>8</v>
      </c>
      <c r="N44" s="65">
        <f>VLOOKUP($A44,'Return Data'!$B$7:$R$2292,14,0)</f>
        <v>29.430399999999999</v>
      </c>
      <c r="O44" s="66">
        <f t="shared" si="10"/>
        <v>5</v>
      </c>
      <c r="P44" s="65">
        <f>VLOOKUP($A44,'Return Data'!$B$7:$R$2292,15,0)</f>
        <v>17.9011</v>
      </c>
      <c r="Q44" s="66">
        <f t="shared" si="11"/>
        <v>8</v>
      </c>
      <c r="R44" s="65">
        <f>VLOOKUP($A44,'Return Data'!$B$7:$R$2292,16,0)</f>
        <v>15.9312</v>
      </c>
      <c r="S44" s="67">
        <f t="shared" si="17"/>
        <v>27</v>
      </c>
    </row>
    <row r="45" spans="1:19" x14ac:dyDescent="0.3">
      <c r="A45" s="63" t="s">
        <v>203</v>
      </c>
      <c r="B45" s="64">
        <f>VLOOKUP($A45,'Return Data'!$B$7:$R$2292,3,0)</f>
        <v>44609</v>
      </c>
      <c r="C45" s="65">
        <f>VLOOKUP($A45,'Return Data'!$B$7:$R$2292,4,0)</f>
        <v>27.6386</v>
      </c>
      <c r="D45" s="65">
        <f>VLOOKUP($A45,'Return Data'!$B$7:$R$2292,10,0)</f>
        <v>2.8643000000000001</v>
      </c>
      <c r="E45" s="66">
        <f t="shared" si="12"/>
        <v>1</v>
      </c>
      <c r="F45" s="65">
        <f>VLOOKUP($A45,'Return Data'!$B$7:$R$2292,11,0)</f>
        <v>15.964399999999999</v>
      </c>
      <c r="G45" s="66">
        <f t="shared" si="13"/>
        <v>1</v>
      </c>
      <c r="H45" s="65">
        <f>VLOOKUP($A45,'Return Data'!$B$7:$R$2292,12,0)</f>
        <v>28.779800000000002</v>
      </c>
      <c r="I45" s="66">
        <f t="shared" si="14"/>
        <v>8</v>
      </c>
      <c r="J45" s="65">
        <f>VLOOKUP($A45,'Return Data'!$B$7:$R$2292,13,0)</f>
        <v>37.734299999999998</v>
      </c>
      <c r="K45" s="66">
        <f t="shared" si="15"/>
        <v>9</v>
      </c>
      <c r="L45" s="65">
        <f>VLOOKUP($A45,'Return Data'!$B$7:$R$2292,17,0)</f>
        <v>36.518900000000002</v>
      </c>
      <c r="M45" s="66">
        <f t="shared" si="16"/>
        <v>7</v>
      </c>
      <c r="N45" s="65">
        <f>VLOOKUP($A45,'Return Data'!$B$7:$R$2292,14,0)</f>
        <v>29.947600000000001</v>
      </c>
      <c r="O45" s="66">
        <f t="shared" si="10"/>
        <v>4</v>
      </c>
      <c r="P45" s="65">
        <f>VLOOKUP($A45,'Return Data'!$B$7:$R$2292,15,0)</f>
        <v>18.606400000000001</v>
      </c>
      <c r="Q45" s="66">
        <f t="shared" si="11"/>
        <v>7</v>
      </c>
      <c r="R45" s="65">
        <f>VLOOKUP($A45,'Return Data'!$B$7:$R$2292,16,0)</f>
        <v>18.8475</v>
      </c>
      <c r="S45" s="67">
        <f t="shared" si="17"/>
        <v>8</v>
      </c>
    </row>
    <row r="46" spans="1:19" x14ac:dyDescent="0.3">
      <c r="A46" s="63" t="s">
        <v>204</v>
      </c>
      <c r="B46" s="64">
        <f>VLOOKUP($A46,'Return Data'!$B$7:$R$2292,3,0)</f>
        <v>44609</v>
      </c>
      <c r="C46" s="65">
        <f>VLOOKUP($A46,'Return Data'!$B$7:$R$2292,4,0)</f>
        <v>30.403400000000001</v>
      </c>
      <c r="D46" s="65">
        <f>VLOOKUP($A46,'Return Data'!$B$7:$R$2292,10,0)</f>
        <v>-4.1900000000000004</v>
      </c>
      <c r="E46" s="66">
        <f t="shared" si="12"/>
        <v>20</v>
      </c>
      <c r="F46" s="65">
        <f>VLOOKUP($A46,'Return Data'!$B$7:$R$2292,11,0)</f>
        <v>7.3933999999999997</v>
      </c>
      <c r="G46" s="66">
        <f t="shared" si="13"/>
        <v>10</v>
      </c>
      <c r="H46" s="65">
        <f>VLOOKUP($A46,'Return Data'!$B$7:$R$2292,12,0)</f>
        <v>33.5351</v>
      </c>
      <c r="I46" s="66">
        <f t="shared" si="14"/>
        <v>2</v>
      </c>
      <c r="J46" s="65">
        <f>VLOOKUP($A46,'Return Data'!$B$7:$R$2292,13,0)</f>
        <v>44.473999999999997</v>
      </c>
      <c r="K46" s="66">
        <f t="shared" si="15"/>
        <v>8</v>
      </c>
      <c r="L46" s="65">
        <f>VLOOKUP($A46,'Return Data'!$B$7:$R$2292,17,0)</f>
        <v>39.273800000000001</v>
      </c>
      <c r="M46" s="66">
        <f t="shared" si="16"/>
        <v>2</v>
      </c>
      <c r="N46" s="65">
        <f>VLOOKUP($A46,'Return Data'!$B$7:$R$2292,14,0)</f>
        <v>37.678400000000003</v>
      </c>
      <c r="O46" s="66">
        <f t="shared" si="10"/>
        <v>3</v>
      </c>
      <c r="P46" s="65"/>
      <c r="Q46" s="66"/>
      <c r="R46" s="65">
        <f>VLOOKUP($A46,'Return Data'!$B$7:$R$2292,16,0)</f>
        <v>25.546399999999998</v>
      </c>
      <c r="S46" s="67">
        <f t="shared" si="17"/>
        <v>2</v>
      </c>
    </row>
    <row r="47" spans="1:19" x14ac:dyDescent="0.3">
      <c r="A47" s="63" t="s">
        <v>205</v>
      </c>
      <c r="B47" s="64">
        <f>VLOOKUP($A47,'Return Data'!$B$7:$R$2292,3,0)</f>
        <v>44609</v>
      </c>
      <c r="C47" s="65">
        <f>VLOOKUP($A47,'Return Data'!$B$7:$R$2292,4,0)</f>
        <v>16.721299999999999</v>
      </c>
      <c r="D47" s="65">
        <f>VLOOKUP($A47,'Return Data'!$B$7:$R$2292,10,0)</f>
        <v>-2.8361999999999998</v>
      </c>
      <c r="E47" s="66">
        <f t="shared" si="12"/>
        <v>8</v>
      </c>
      <c r="F47" s="65">
        <f>VLOOKUP($A47,'Return Data'!$B$7:$R$2292,11,0)</f>
        <v>7.8348000000000004</v>
      </c>
      <c r="G47" s="66">
        <f t="shared" si="13"/>
        <v>9</v>
      </c>
      <c r="H47" s="65">
        <f>VLOOKUP($A47,'Return Data'!$B$7:$R$2292,12,0)</f>
        <v>20.3933</v>
      </c>
      <c r="I47" s="66">
        <f t="shared" si="14"/>
        <v>24</v>
      </c>
      <c r="J47" s="65">
        <f>VLOOKUP($A47,'Return Data'!$B$7:$R$2292,13,0)</f>
        <v>21.487500000000001</v>
      </c>
      <c r="K47" s="66">
        <f t="shared" si="15"/>
        <v>23</v>
      </c>
      <c r="L47" s="65">
        <f>VLOOKUP($A47,'Return Data'!$B$7:$R$2292,17,0)</f>
        <v>21.620899999999999</v>
      </c>
      <c r="M47" s="66">
        <f t="shared" si="16"/>
        <v>35</v>
      </c>
      <c r="N47" s="65">
        <f>VLOOKUP($A47,'Return Data'!$B$7:$R$2292,14,0)</f>
        <v>21.455200000000001</v>
      </c>
      <c r="O47" s="66">
        <f t="shared" si="10"/>
        <v>27</v>
      </c>
      <c r="P47" s="65"/>
      <c r="Q47" s="66"/>
      <c r="R47" s="65">
        <f>VLOOKUP($A47,'Return Data'!$B$7:$R$2292,16,0)</f>
        <v>14.095599999999999</v>
      </c>
      <c r="S47" s="67">
        <f t="shared" si="17"/>
        <v>43</v>
      </c>
    </row>
    <row r="48" spans="1:19" x14ac:dyDescent="0.3">
      <c r="A48" s="63" t="s">
        <v>206</v>
      </c>
      <c r="B48" s="64">
        <f>VLOOKUP($A48,'Return Data'!$B$7:$R$2292,3,0)</f>
        <v>44609</v>
      </c>
      <c r="C48" s="65">
        <f>VLOOKUP($A48,'Return Data'!$B$7:$R$2292,4,0)</f>
        <v>17.823899999999998</v>
      </c>
      <c r="D48" s="65">
        <f>VLOOKUP($A48,'Return Data'!$B$7:$R$2292,10,0)</f>
        <v>-3.8163</v>
      </c>
      <c r="E48" s="66">
        <f t="shared" si="12"/>
        <v>17</v>
      </c>
      <c r="F48" s="65">
        <f>VLOOKUP($A48,'Return Data'!$B$7:$R$2292,11,0)</f>
        <v>4.5476000000000001</v>
      </c>
      <c r="G48" s="66">
        <f t="shared" si="13"/>
        <v>30</v>
      </c>
      <c r="H48" s="65">
        <f>VLOOKUP($A48,'Return Data'!$B$7:$R$2292,12,0)</f>
        <v>17.058399999999999</v>
      </c>
      <c r="I48" s="66">
        <f t="shared" si="14"/>
        <v>45</v>
      </c>
      <c r="J48" s="65">
        <f>VLOOKUP($A48,'Return Data'!$B$7:$R$2292,13,0)</f>
        <v>18.735800000000001</v>
      </c>
      <c r="K48" s="66">
        <f t="shared" si="15"/>
        <v>33</v>
      </c>
      <c r="L48" s="65">
        <f>VLOOKUP($A48,'Return Data'!$B$7:$R$2292,17,0)</f>
        <v>22.629300000000001</v>
      </c>
      <c r="M48" s="66">
        <f t="shared" si="16"/>
        <v>30</v>
      </c>
      <c r="N48" s="65">
        <f>VLOOKUP($A48,'Return Data'!$B$7:$R$2292,14,0)</f>
        <v>23.2499</v>
      </c>
      <c r="O48" s="66">
        <f t="shared" si="10"/>
        <v>20</v>
      </c>
      <c r="P48" s="65"/>
      <c r="Q48" s="66"/>
      <c r="R48" s="65">
        <f>VLOOKUP($A48,'Return Data'!$B$7:$R$2292,16,0)</f>
        <v>17.457999999999998</v>
      </c>
      <c r="S48" s="67">
        <f t="shared" si="17"/>
        <v>14</v>
      </c>
    </row>
    <row r="49" spans="1:19" x14ac:dyDescent="0.3">
      <c r="A49" s="63" t="s">
        <v>207</v>
      </c>
      <c r="B49" s="64">
        <f>VLOOKUP($A49,'Return Data'!$B$7:$R$2292,3,0)</f>
        <v>44609</v>
      </c>
      <c r="C49" s="65">
        <f>VLOOKUP($A49,'Return Data'!$B$7:$R$2292,4,0)</f>
        <v>59.1083</v>
      </c>
      <c r="D49" s="65">
        <f>VLOOKUP($A49,'Return Data'!$B$7:$R$2292,10,0)</f>
        <v>-3.5295999999999998</v>
      </c>
      <c r="E49" s="66">
        <f t="shared" si="12"/>
        <v>15</v>
      </c>
      <c r="F49" s="65">
        <f>VLOOKUP($A49,'Return Data'!$B$7:$R$2292,11,0)</f>
        <v>6.9825999999999997</v>
      </c>
      <c r="G49" s="66">
        <f t="shared" si="13"/>
        <v>13</v>
      </c>
      <c r="H49" s="65">
        <f>VLOOKUP($A49,'Return Data'!$B$7:$R$2292,12,0)</f>
        <v>26.2148</v>
      </c>
      <c r="I49" s="66">
        <f t="shared" si="14"/>
        <v>11</v>
      </c>
      <c r="J49" s="65">
        <f>VLOOKUP($A49,'Return Data'!$B$7:$R$2292,13,0)</f>
        <v>33.635800000000003</v>
      </c>
      <c r="K49" s="66">
        <f t="shared" si="15"/>
        <v>12</v>
      </c>
      <c r="L49" s="65">
        <f>VLOOKUP($A49,'Return Data'!$B$7:$R$2292,17,0)</f>
        <v>38.057099999999998</v>
      </c>
      <c r="M49" s="66">
        <f t="shared" si="16"/>
        <v>4</v>
      </c>
      <c r="N49" s="65">
        <f>VLOOKUP($A49,'Return Data'!$B$7:$R$2292,14,0)</f>
        <v>39.168799999999997</v>
      </c>
      <c r="O49" s="66">
        <f t="shared" si="10"/>
        <v>2</v>
      </c>
      <c r="P49" s="65">
        <f>VLOOKUP($A49,'Return Data'!$B$7:$R$2292,15,0)</f>
        <v>25.4619</v>
      </c>
      <c r="Q49" s="66">
        <f>RANK(P49,P$8:P$64,0)</f>
        <v>1</v>
      </c>
      <c r="R49" s="65">
        <f>VLOOKUP($A49,'Return Data'!$B$7:$R$2292,16,0)</f>
        <v>25.2258</v>
      </c>
      <c r="S49" s="67">
        <f t="shared" si="17"/>
        <v>3</v>
      </c>
    </row>
    <row r="50" spans="1:19" x14ac:dyDescent="0.3">
      <c r="A50" s="63" t="s">
        <v>208</v>
      </c>
      <c r="B50" s="64">
        <f>VLOOKUP($A50,'Return Data'!$B$7:$R$2292,3,0)</f>
        <v>44609</v>
      </c>
      <c r="C50" s="65">
        <f>VLOOKUP($A50,'Return Data'!$B$7:$R$2292,4,0)</f>
        <v>16.107900000000001</v>
      </c>
      <c r="D50" s="65">
        <f>VLOOKUP($A50,'Return Data'!$B$7:$R$2292,10,0)</f>
        <v>-5.8018000000000001</v>
      </c>
      <c r="E50" s="66">
        <f t="shared" si="12"/>
        <v>39</v>
      </c>
      <c r="F50" s="65">
        <f>VLOOKUP($A50,'Return Data'!$B$7:$R$2292,11,0)</f>
        <v>4.0125000000000002</v>
      </c>
      <c r="G50" s="66">
        <f t="shared" si="13"/>
        <v>37</v>
      </c>
      <c r="H50" s="65">
        <f>VLOOKUP($A50,'Return Data'!$B$7:$R$2292,12,0)</f>
        <v>16.3185</v>
      </c>
      <c r="I50" s="66">
        <f t="shared" si="14"/>
        <v>49</v>
      </c>
      <c r="J50" s="65">
        <f>VLOOKUP($A50,'Return Data'!$B$7:$R$2292,13,0)</f>
        <v>13.7949</v>
      </c>
      <c r="K50" s="66">
        <f t="shared" si="15"/>
        <v>51</v>
      </c>
      <c r="L50" s="65">
        <f>VLOOKUP($A50,'Return Data'!$B$7:$R$2292,17,0)</f>
        <v>18.092300000000002</v>
      </c>
      <c r="M50" s="66">
        <f t="shared" si="16"/>
        <v>45</v>
      </c>
      <c r="N50" s="65">
        <f>VLOOKUP($A50,'Return Data'!$B$7:$R$2292,14,0)</f>
        <v>17.533100000000001</v>
      </c>
      <c r="O50" s="66">
        <f t="shared" si="10"/>
        <v>44</v>
      </c>
      <c r="P50" s="65"/>
      <c r="Q50" s="66"/>
      <c r="R50" s="65">
        <f>VLOOKUP($A50,'Return Data'!$B$7:$R$2292,16,0)</f>
        <v>16.824200000000001</v>
      </c>
      <c r="S50" s="67">
        <f t="shared" si="17"/>
        <v>16</v>
      </c>
    </row>
    <row r="51" spans="1:19" x14ac:dyDescent="0.3">
      <c r="A51" s="63" t="s">
        <v>209</v>
      </c>
      <c r="B51" s="64">
        <f>VLOOKUP($A51,'Return Data'!$B$7:$R$2292,3,0)</f>
        <v>44609</v>
      </c>
      <c r="C51" s="65">
        <f>VLOOKUP($A51,'Return Data'!$B$7:$R$2292,4,0)</f>
        <v>150.1728</v>
      </c>
      <c r="D51" s="65">
        <f>VLOOKUP($A51,'Return Data'!$B$7:$R$2292,10,0)</f>
        <v>-4.4055999999999997</v>
      </c>
      <c r="E51" s="66">
        <f t="shared" si="12"/>
        <v>23</v>
      </c>
      <c r="F51" s="65">
        <f>VLOOKUP($A51,'Return Data'!$B$7:$R$2292,11,0)</f>
        <v>3.4851000000000001</v>
      </c>
      <c r="G51" s="66">
        <f t="shared" si="13"/>
        <v>41</v>
      </c>
      <c r="H51" s="65">
        <f>VLOOKUP($A51,'Return Data'!$B$7:$R$2292,12,0)</f>
        <v>18.094200000000001</v>
      </c>
      <c r="I51" s="66">
        <f t="shared" si="14"/>
        <v>40</v>
      </c>
      <c r="J51" s="65">
        <f>VLOOKUP($A51,'Return Data'!$B$7:$R$2292,13,0)</f>
        <v>16.390599999999999</v>
      </c>
      <c r="K51" s="66">
        <f t="shared" si="15"/>
        <v>45</v>
      </c>
      <c r="L51" s="65">
        <f>VLOOKUP($A51,'Return Data'!$B$7:$R$2292,17,0)</f>
        <v>18.053000000000001</v>
      </c>
      <c r="M51" s="66">
        <f t="shared" si="16"/>
        <v>46</v>
      </c>
      <c r="N51" s="65">
        <f>VLOOKUP($A51,'Return Data'!$B$7:$R$2292,14,0)</f>
        <v>16.670000000000002</v>
      </c>
      <c r="O51" s="66">
        <f t="shared" si="10"/>
        <v>48</v>
      </c>
      <c r="P51" s="65">
        <f>VLOOKUP($A51,'Return Data'!$B$7:$R$2292,15,0)</f>
        <v>11.154999999999999</v>
      </c>
      <c r="Q51" s="66">
        <f>RANK(P51,P$8:P$64,0)</f>
        <v>37</v>
      </c>
      <c r="R51" s="65">
        <f>VLOOKUP($A51,'Return Data'!$B$7:$R$2292,16,0)</f>
        <v>13.1258</v>
      </c>
      <c r="S51" s="67">
        <f t="shared" si="17"/>
        <v>48</v>
      </c>
    </row>
    <row r="52" spans="1:19" x14ac:dyDescent="0.3">
      <c r="A52" s="63" t="s">
        <v>210</v>
      </c>
      <c r="B52" s="64">
        <f>VLOOKUP($A52,'Return Data'!$B$7:$R$2292,3,0)</f>
        <v>44609</v>
      </c>
      <c r="C52" s="65">
        <f>VLOOKUP($A52,'Return Data'!$B$7:$R$2292,4,0)</f>
        <v>18.209099999999999</v>
      </c>
      <c r="D52" s="65">
        <f>VLOOKUP($A52,'Return Data'!$B$7:$R$2292,10,0)</f>
        <v>-6.4847999999999999</v>
      </c>
      <c r="E52" s="66">
        <f t="shared" si="12"/>
        <v>45</v>
      </c>
      <c r="F52" s="65">
        <f>VLOOKUP($A52,'Return Data'!$B$7:$R$2292,11,0)</f>
        <v>5.4268000000000001</v>
      </c>
      <c r="G52" s="66">
        <f t="shared" si="13"/>
        <v>24</v>
      </c>
      <c r="H52" s="65">
        <f>VLOOKUP($A52,'Return Data'!$B$7:$R$2292,12,0)</f>
        <v>32.468400000000003</v>
      </c>
      <c r="I52" s="66">
        <f t="shared" si="14"/>
        <v>6</v>
      </c>
      <c r="J52" s="65">
        <f>VLOOKUP($A52,'Return Data'!$B$7:$R$2292,13,0)</f>
        <v>50.056899999999999</v>
      </c>
      <c r="K52" s="66">
        <f t="shared" si="15"/>
        <v>4</v>
      </c>
      <c r="L52" s="65">
        <f>VLOOKUP($A52,'Return Data'!$B$7:$R$2292,17,0)</f>
        <v>36.0642</v>
      </c>
      <c r="M52" s="66">
        <f t="shared" si="16"/>
        <v>9</v>
      </c>
      <c r="N52" s="65">
        <f>VLOOKUP($A52,'Return Data'!$B$7:$R$2292,14,0)</f>
        <v>23.874300000000002</v>
      </c>
      <c r="O52" s="66">
        <f t="shared" si="10"/>
        <v>19</v>
      </c>
      <c r="P52" s="65">
        <f>VLOOKUP($A52,'Return Data'!$B$7:$R$2292,15,0)</f>
        <v>10.9109</v>
      </c>
      <c r="Q52" s="66">
        <f>RANK(P52,P$8:P$64,0)</f>
        <v>39</v>
      </c>
      <c r="R52" s="65">
        <f>VLOOKUP($A52,'Return Data'!$B$7:$R$2292,16,0)</f>
        <v>12.088100000000001</v>
      </c>
      <c r="S52" s="67">
        <f t="shared" si="17"/>
        <v>50</v>
      </c>
    </row>
    <row r="53" spans="1:19" x14ac:dyDescent="0.3">
      <c r="A53" s="63" t="s">
        <v>211</v>
      </c>
      <c r="B53" s="64">
        <f>VLOOKUP($A53,'Return Data'!$B$7:$R$2292,3,0)</f>
        <v>44609</v>
      </c>
      <c r="C53" s="65">
        <f>VLOOKUP($A53,'Return Data'!$B$7:$R$2292,4,0)</f>
        <v>15.6296</v>
      </c>
      <c r="D53" s="65">
        <f>VLOOKUP($A53,'Return Data'!$B$7:$R$2292,10,0)</f>
        <v>-6.7046000000000001</v>
      </c>
      <c r="E53" s="66">
        <f t="shared" si="12"/>
        <v>48</v>
      </c>
      <c r="F53" s="65">
        <f>VLOOKUP($A53,'Return Data'!$B$7:$R$2292,11,0)</f>
        <v>5.6567999999999996</v>
      </c>
      <c r="G53" s="66">
        <f t="shared" si="13"/>
        <v>21</v>
      </c>
      <c r="H53" s="65">
        <f>VLOOKUP($A53,'Return Data'!$B$7:$R$2292,12,0)</f>
        <v>32.610399999999998</v>
      </c>
      <c r="I53" s="66">
        <f t="shared" si="14"/>
        <v>5</v>
      </c>
      <c r="J53" s="65">
        <f>VLOOKUP($A53,'Return Data'!$B$7:$R$2292,13,0)</f>
        <v>50.933300000000003</v>
      </c>
      <c r="K53" s="66">
        <f t="shared" si="15"/>
        <v>3</v>
      </c>
      <c r="L53" s="65">
        <f>VLOOKUP($A53,'Return Data'!$B$7:$R$2292,17,0)</f>
        <v>36.757800000000003</v>
      </c>
      <c r="M53" s="66">
        <f t="shared" si="16"/>
        <v>6</v>
      </c>
      <c r="N53" s="65">
        <f>VLOOKUP($A53,'Return Data'!$B$7:$R$2292,14,0)</f>
        <v>24.629200000000001</v>
      </c>
      <c r="O53" s="66">
        <f t="shared" si="10"/>
        <v>16</v>
      </c>
      <c r="P53" s="65"/>
      <c r="Q53" s="66"/>
      <c r="R53" s="65">
        <f>VLOOKUP($A53,'Return Data'!$B$7:$R$2292,16,0)</f>
        <v>9.5282</v>
      </c>
      <c r="S53" s="67">
        <f t="shared" si="17"/>
        <v>55</v>
      </c>
    </row>
    <row r="54" spans="1:19" x14ac:dyDescent="0.3">
      <c r="A54" s="63" t="s">
        <v>212</v>
      </c>
      <c r="B54" s="64">
        <f>VLOOKUP($A54,'Return Data'!$B$7:$R$2292,3,0)</f>
        <v>44609</v>
      </c>
      <c r="C54" s="65">
        <f>VLOOKUP($A54,'Return Data'!$B$7:$R$2292,4,0)</f>
        <v>15.489599999999999</v>
      </c>
      <c r="D54" s="65">
        <f>VLOOKUP($A54,'Return Data'!$B$7:$R$2292,10,0)</f>
        <v>-6.7633000000000001</v>
      </c>
      <c r="E54" s="66">
        <f t="shared" si="12"/>
        <v>50</v>
      </c>
      <c r="F54" s="65">
        <f>VLOOKUP($A54,'Return Data'!$B$7:$R$2292,11,0)</f>
        <v>4.8798000000000004</v>
      </c>
      <c r="G54" s="66">
        <f t="shared" si="13"/>
        <v>28</v>
      </c>
      <c r="H54" s="65">
        <f>VLOOKUP($A54,'Return Data'!$B$7:$R$2292,12,0)</f>
        <v>31.8949</v>
      </c>
      <c r="I54" s="66">
        <f t="shared" si="14"/>
        <v>7</v>
      </c>
      <c r="J54" s="65">
        <f>VLOOKUP($A54,'Return Data'!$B$7:$R$2292,13,0)</f>
        <v>52.441699999999997</v>
      </c>
      <c r="K54" s="66">
        <f t="shared" si="15"/>
        <v>2</v>
      </c>
      <c r="L54" s="65">
        <f>VLOOKUP($A54,'Return Data'!$B$7:$R$2292,17,0)</f>
        <v>37.530200000000001</v>
      </c>
      <c r="M54" s="66">
        <f t="shared" si="16"/>
        <v>5</v>
      </c>
      <c r="N54" s="65">
        <f>VLOOKUP($A54,'Return Data'!$B$7:$R$2292,14,0)</f>
        <v>25.179200000000002</v>
      </c>
      <c r="O54" s="66">
        <f t="shared" si="10"/>
        <v>14</v>
      </c>
      <c r="P54" s="65"/>
      <c r="Q54" s="66"/>
      <c r="R54" s="65">
        <f>VLOOKUP($A54,'Return Data'!$B$7:$R$2292,16,0)</f>
        <v>9.9240999999999993</v>
      </c>
      <c r="S54" s="67">
        <f t="shared" si="17"/>
        <v>53</v>
      </c>
    </row>
    <row r="55" spans="1:19" x14ac:dyDescent="0.3">
      <c r="A55" s="63" t="s">
        <v>213</v>
      </c>
      <c r="B55" s="64">
        <f>VLOOKUP($A55,'Return Data'!$B$7:$R$2292,3,0)</f>
        <v>44609</v>
      </c>
      <c r="C55" s="65">
        <f>VLOOKUP($A55,'Return Data'!$B$7:$R$2292,4,0)</f>
        <v>14.8103</v>
      </c>
      <c r="D55" s="65">
        <f>VLOOKUP($A55,'Return Data'!$B$7:$R$2292,10,0)</f>
        <v>-6.9325000000000001</v>
      </c>
      <c r="E55" s="66">
        <f t="shared" si="12"/>
        <v>51</v>
      </c>
      <c r="F55" s="65">
        <f>VLOOKUP($A55,'Return Data'!$B$7:$R$2292,11,0)</f>
        <v>5.2339000000000002</v>
      </c>
      <c r="G55" s="66">
        <f t="shared" si="13"/>
        <v>26</v>
      </c>
      <c r="H55" s="65">
        <f>VLOOKUP($A55,'Return Data'!$B$7:$R$2292,12,0)</f>
        <v>35.253900000000002</v>
      </c>
      <c r="I55" s="66">
        <f t="shared" si="14"/>
        <v>1</v>
      </c>
      <c r="J55" s="65">
        <f>VLOOKUP($A55,'Return Data'!$B$7:$R$2292,13,0)</f>
        <v>55.722499999999997</v>
      </c>
      <c r="K55" s="66">
        <f t="shared" si="15"/>
        <v>1</v>
      </c>
      <c r="L55" s="65">
        <f>VLOOKUP($A55,'Return Data'!$B$7:$R$2292,17,0)</f>
        <v>38.229599999999998</v>
      </c>
      <c r="M55" s="66">
        <f t="shared" si="16"/>
        <v>3</v>
      </c>
      <c r="N55" s="65">
        <f>VLOOKUP($A55,'Return Data'!$B$7:$R$2292,14,0)</f>
        <v>25.284500000000001</v>
      </c>
      <c r="O55" s="66">
        <f t="shared" si="10"/>
        <v>13</v>
      </c>
      <c r="P55" s="65"/>
      <c r="Q55" s="66"/>
      <c r="R55" s="65">
        <f>VLOOKUP($A55,'Return Data'!$B$7:$R$2292,16,0)</f>
        <v>9.3545999999999996</v>
      </c>
      <c r="S55" s="67">
        <f t="shared" si="17"/>
        <v>56</v>
      </c>
    </row>
    <row r="56" spans="1:19" x14ac:dyDescent="0.3">
      <c r="A56" s="63" t="s">
        <v>214</v>
      </c>
      <c r="B56" s="64">
        <f>VLOOKUP($A56,'Return Data'!$B$7:$R$2292,3,0)</f>
        <v>44609</v>
      </c>
      <c r="C56" s="65">
        <f>VLOOKUP($A56,'Return Data'!$B$7:$R$2292,4,0)</f>
        <v>21.634</v>
      </c>
      <c r="D56" s="65">
        <f>VLOOKUP($A56,'Return Data'!$B$7:$R$2292,10,0)</f>
        <v>-3.2740999999999998</v>
      </c>
      <c r="E56" s="66">
        <f t="shared" si="12"/>
        <v>12</v>
      </c>
      <c r="F56" s="65">
        <f>VLOOKUP($A56,'Return Data'!$B$7:$R$2292,11,0)</f>
        <v>3.9161999999999999</v>
      </c>
      <c r="G56" s="66">
        <f t="shared" si="13"/>
        <v>38</v>
      </c>
      <c r="H56" s="65">
        <f>VLOOKUP($A56,'Return Data'!$B$7:$R$2292,12,0)</f>
        <v>17.5901</v>
      </c>
      <c r="I56" s="66">
        <f t="shared" si="14"/>
        <v>44</v>
      </c>
      <c r="J56" s="65">
        <f>VLOOKUP($A56,'Return Data'!$B$7:$R$2292,13,0)</f>
        <v>17.965900000000001</v>
      </c>
      <c r="K56" s="66">
        <f t="shared" si="15"/>
        <v>37</v>
      </c>
      <c r="L56" s="65">
        <f>VLOOKUP($A56,'Return Data'!$B$7:$R$2292,17,0)</f>
        <v>22.234500000000001</v>
      </c>
      <c r="M56" s="66">
        <f t="shared" si="16"/>
        <v>32</v>
      </c>
      <c r="N56" s="65">
        <f>VLOOKUP($A56,'Return Data'!$B$7:$R$2292,14,0)</f>
        <v>19.046399999999998</v>
      </c>
      <c r="O56" s="66">
        <f t="shared" si="10"/>
        <v>39</v>
      </c>
      <c r="P56" s="65">
        <f>VLOOKUP($A56,'Return Data'!$B$7:$R$2292,15,0)</f>
        <v>13.222899999999999</v>
      </c>
      <c r="Q56" s="66">
        <f>RANK(P56,P$8:P$64,0)</f>
        <v>31</v>
      </c>
      <c r="R56" s="65">
        <f>VLOOKUP($A56,'Return Data'!$B$7:$R$2292,16,0)</f>
        <v>11.825699999999999</v>
      </c>
      <c r="S56" s="67">
        <f t="shared" si="17"/>
        <v>51</v>
      </c>
    </row>
    <row r="57" spans="1:19" x14ac:dyDescent="0.3">
      <c r="A57" s="63" t="s">
        <v>215</v>
      </c>
      <c r="B57" s="64">
        <f>VLOOKUP($A57,'Return Data'!$B$7:$R$2292,3,0)</f>
        <v>44609</v>
      </c>
      <c r="C57" s="65">
        <f>VLOOKUP($A57,'Return Data'!$B$7:$R$2292,4,0)</f>
        <v>23.612200000000001</v>
      </c>
      <c r="D57" s="65">
        <f>VLOOKUP($A57,'Return Data'!$B$7:$R$2292,10,0)</f>
        <v>-3.5095000000000001</v>
      </c>
      <c r="E57" s="66">
        <f t="shared" si="12"/>
        <v>13</v>
      </c>
      <c r="F57" s="65">
        <f>VLOOKUP($A57,'Return Data'!$B$7:$R$2292,11,0)</f>
        <v>4.2931999999999997</v>
      </c>
      <c r="G57" s="66">
        <f t="shared" si="13"/>
        <v>34</v>
      </c>
      <c r="H57" s="65">
        <f>VLOOKUP($A57,'Return Data'!$B$7:$R$2292,12,0)</f>
        <v>17.818899999999999</v>
      </c>
      <c r="I57" s="66">
        <f t="shared" si="14"/>
        <v>42</v>
      </c>
      <c r="J57" s="65">
        <f>VLOOKUP($A57,'Return Data'!$B$7:$R$2292,13,0)</f>
        <v>17.6082</v>
      </c>
      <c r="K57" s="66">
        <f t="shared" si="15"/>
        <v>38</v>
      </c>
      <c r="L57" s="65">
        <f>VLOOKUP($A57,'Return Data'!$B$7:$R$2292,17,0)</f>
        <v>22.060400000000001</v>
      </c>
      <c r="M57" s="66">
        <f t="shared" si="16"/>
        <v>34</v>
      </c>
      <c r="N57" s="65">
        <f>VLOOKUP($A57,'Return Data'!$B$7:$R$2292,14,0)</f>
        <v>19.627800000000001</v>
      </c>
      <c r="O57" s="66">
        <f t="shared" si="10"/>
        <v>38</v>
      </c>
      <c r="P57" s="65">
        <f>VLOOKUP($A57,'Return Data'!$B$7:$R$2292,15,0)</f>
        <v>13.5246</v>
      </c>
      <c r="Q57" s="66">
        <f>RANK(P57,P$8:P$64,0)</f>
        <v>28</v>
      </c>
      <c r="R57" s="65">
        <f>VLOOKUP($A57,'Return Data'!$B$7:$R$2292,16,0)</f>
        <v>15.633100000000001</v>
      </c>
      <c r="S57" s="67">
        <f t="shared" si="17"/>
        <v>29</v>
      </c>
    </row>
    <row r="58" spans="1:19" x14ac:dyDescent="0.3">
      <c r="A58" s="63" t="s">
        <v>216</v>
      </c>
      <c r="B58" s="64">
        <f>VLOOKUP($A58,'Return Data'!$B$7:$R$2292,3,0)</f>
        <v>44609</v>
      </c>
      <c r="C58" s="65">
        <f>VLOOKUP($A58,'Return Data'!$B$7:$R$2292,4,0)</f>
        <v>15.1408</v>
      </c>
      <c r="D58" s="65">
        <f>VLOOKUP($A58,'Return Data'!$B$7:$R$2292,10,0)</f>
        <v>-6.0739000000000001</v>
      </c>
      <c r="E58" s="66">
        <f t="shared" si="12"/>
        <v>41</v>
      </c>
      <c r="F58" s="65">
        <f>VLOOKUP($A58,'Return Data'!$B$7:$R$2292,11,0)</f>
        <v>7.2020999999999997</v>
      </c>
      <c r="G58" s="66">
        <f t="shared" si="13"/>
        <v>11</v>
      </c>
      <c r="H58" s="65">
        <f>VLOOKUP($A58,'Return Data'!$B$7:$R$2292,12,0)</f>
        <v>33.1434</v>
      </c>
      <c r="I58" s="66">
        <f t="shared" si="14"/>
        <v>3</v>
      </c>
      <c r="J58" s="65">
        <f>VLOOKUP($A58,'Return Data'!$B$7:$R$2292,13,0)</f>
        <v>49.029499999999999</v>
      </c>
      <c r="K58" s="66">
        <f t="shared" si="15"/>
        <v>6</v>
      </c>
      <c r="L58" s="65">
        <f>VLOOKUP($A58,'Return Data'!$B$7:$R$2292,17,0)</f>
        <v>33.810699999999997</v>
      </c>
      <c r="M58" s="66">
        <f t="shared" si="16"/>
        <v>12</v>
      </c>
      <c r="N58" s="65">
        <f>VLOOKUP($A58,'Return Data'!$B$7:$R$2292,14,0)</f>
        <v>24.932300000000001</v>
      </c>
      <c r="O58" s="66">
        <f t="shared" si="10"/>
        <v>15</v>
      </c>
      <c r="P58" s="65"/>
      <c r="Q58" s="66"/>
      <c r="R58" s="65">
        <f>VLOOKUP($A58,'Return Data'!$B$7:$R$2292,16,0)</f>
        <v>11.2348</v>
      </c>
      <c r="S58" s="67">
        <f t="shared" si="17"/>
        <v>52</v>
      </c>
    </row>
    <row r="59" spans="1:19" x14ac:dyDescent="0.3">
      <c r="A59" s="63" t="s">
        <v>217</v>
      </c>
      <c r="B59" s="64">
        <f>VLOOKUP($A59,'Return Data'!$B$7:$R$2292,3,0)</f>
        <v>44609</v>
      </c>
      <c r="C59" s="65">
        <f>VLOOKUP($A59,'Return Data'!$B$7:$R$2292,4,0)</f>
        <v>17.37</v>
      </c>
      <c r="D59" s="65">
        <f>VLOOKUP($A59,'Return Data'!$B$7:$R$2292,10,0)</f>
        <v>-6.1391</v>
      </c>
      <c r="E59" s="66">
        <f t="shared" si="12"/>
        <v>42</v>
      </c>
      <c r="F59" s="65">
        <f>VLOOKUP($A59,'Return Data'!$B$7:$R$2292,11,0)</f>
        <v>7.8802000000000003</v>
      </c>
      <c r="G59" s="66">
        <f t="shared" si="13"/>
        <v>8</v>
      </c>
      <c r="H59" s="65">
        <f>VLOOKUP($A59,'Return Data'!$B$7:$R$2292,12,0)</f>
        <v>32.782899999999998</v>
      </c>
      <c r="I59" s="66">
        <f t="shared" si="14"/>
        <v>4</v>
      </c>
      <c r="J59" s="65">
        <f>VLOOKUP($A59,'Return Data'!$B$7:$R$2292,13,0)</f>
        <v>47.004100000000001</v>
      </c>
      <c r="K59" s="66">
        <f t="shared" si="15"/>
        <v>7</v>
      </c>
      <c r="L59" s="65">
        <f>VLOOKUP($A59,'Return Data'!$B$7:$R$2292,17,0)</f>
        <v>34.1678</v>
      </c>
      <c r="M59" s="66">
        <f t="shared" si="16"/>
        <v>11</v>
      </c>
      <c r="N59" s="65">
        <f>VLOOKUP($A59,'Return Data'!$B$7:$R$2292,14,0)</f>
        <v>24.620100000000001</v>
      </c>
      <c r="O59" s="66">
        <f t="shared" si="10"/>
        <v>17</v>
      </c>
      <c r="P59" s="65"/>
      <c r="Q59" s="66"/>
      <c r="R59" s="65">
        <f>VLOOKUP($A59,'Return Data'!$B$7:$R$2292,16,0)</f>
        <v>16.3749</v>
      </c>
      <c r="S59" s="67">
        <f t="shared" si="17"/>
        <v>23</v>
      </c>
    </row>
    <row r="60" spans="1:19" x14ac:dyDescent="0.3">
      <c r="A60" s="63" t="s">
        <v>2001</v>
      </c>
      <c r="B60" s="64">
        <f>VLOOKUP($A60,'Return Data'!$B$7:$R$2292,3,0)</f>
        <v>44609</v>
      </c>
      <c r="C60" s="65">
        <f>VLOOKUP($A60,'Return Data'!$B$7:$R$2292,4,0)</f>
        <v>341.16210000000001</v>
      </c>
      <c r="D60" s="65">
        <f>VLOOKUP($A60,'Return Data'!$B$7:$R$2292,10,0)</f>
        <v>-4.4069000000000003</v>
      </c>
      <c r="E60" s="66">
        <f t="shared" si="12"/>
        <v>24</v>
      </c>
      <c r="F60" s="65">
        <f>VLOOKUP($A60,'Return Data'!$B$7:$R$2292,11,0)</f>
        <v>6.9809000000000001</v>
      </c>
      <c r="G60" s="66">
        <f t="shared" si="13"/>
        <v>14</v>
      </c>
      <c r="H60" s="65">
        <f>VLOOKUP($A60,'Return Data'!$B$7:$R$2292,12,0)</f>
        <v>20.696999999999999</v>
      </c>
      <c r="I60" s="66">
        <f t="shared" si="14"/>
        <v>22</v>
      </c>
      <c r="J60" s="65">
        <f>VLOOKUP($A60,'Return Data'!$B$7:$R$2292,13,0)</f>
        <v>19.7438</v>
      </c>
      <c r="K60" s="66">
        <f t="shared" si="15"/>
        <v>28</v>
      </c>
      <c r="L60" s="65">
        <f>VLOOKUP($A60,'Return Data'!$B$7:$R$2292,17,0)</f>
        <v>25.645800000000001</v>
      </c>
      <c r="M60" s="66">
        <f t="shared" si="16"/>
        <v>22</v>
      </c>
      <c r="N60" s="65">
        <f>VLOOKUP($A60,'Return Data'!$B$7:$R$2292,14,0)</f>
        <v>19.9648</v>
      </c>
      <c r="O60" s="66">
        <f t="shared" si="10"/>
        <v>36</v>
      </c>
      <c r="P60" s="65">
        <f>VLOOKUP($A60,'Return Data'!$B$7:$R$2292,15,0)</f>
        <v>15.133699999999999</v>
      </c>
      <c r="Q60" s="66">
        <f>RANK(P60,P$8:P$64,0)</f>
        <v>20</v>
      </c>
      <c r="R60" s="65">
        <f>VLOOKUP($A60,'Return Data'!$B$7:$R$2292,16,0)</f>
        <v>16.329599999999999</v>
      </c>
      <c r="S60" s="67">
        <f t="shared" si="17"/>
        <v>24</v>
      </c>
    </row>
    <row r="61" spans="1:19" x14ac:dyDescent="0.3">
      <c r="A61" s="63" t="s">
        <v>218</v>
      </c>
      <c r="B61" s="64">
        <f>VLOOKUP($A61,'Return Data'!$B$7:$R$2292,3,0)</f>
        <v>44609</v>
      </c>
      <c r="C61" s="65">
        <f>VLOOKUP($A61,'Return Data'!$B$7:$R$2292,4,0)</f>
        <v>30.5306</v>
      </c>
      <c r="D61" s="65">
        <f>VLOOKUP($A61,'Return Data'!$B$7:$R$2292,10,0)</f>
        <v>-3.2565</v>
      </c>
      <c r="E61" s="66">
        <f t="shared" si="12"/>
        <v>11</v>
      </c>
      <c r="F61" s="65">
        <f>VLOOKUP($A61,'Return Data'!$B$7:$R$2292,11,0)</f>
        <v>6.4577999999999998</v>
      </c>
      <c r="G61" s="66">
        <f t="shared" si="13"/>
        <v>16</v>
      </c>
      <c r="H61" s="65">
        <f>VLOOKUP($A61,'Return Data'!$B$7:$R$2292,12,0)</f>
        <v>19.1145</v>
      </c>
      <c r="I61" s="66">
        <f t="shared" si="14"/>
        <v>31</v>
      </c>
      <c r="J61" s="65">
        <f>VLOOKUP($A61,'Return Data'!$B$7:$R$2292,13,0)</f>
        <v>15.279400000000001</v>
      </c>
      <c r="K61" s="66">
        <f t="shared" si="15"/>
        <v>48</v>
      </c>
      <c r="L61" s="65">
        <f>VLOOKUP($A61,'Return Data'!$B$7:$R$2292,17,0)</f>
        <v>21.176100000000002</v>
      </c>
      <c r="M61" s="66">
        <f t="shared" si="16"/>
        <v>37</v>
      </c>
      <c r="N61" s="65">
        <f>VLOOKUP($A61,'Return Data'!$B$7:$R$2292,14,0)</f>
        <v>20.340499999999999</v>
      </c>
      <c r="O61" s="66">
        <f t="shared" si="10"/>
        <v>33</v>
      </c>
      <c r="P61" s="65">
        <f>VLOOKUP($A61,'Return Data'!$B$7:$R$2292,15,0)</f>
        <v>16.117000000000001</v>
      </c>
      <c r="Q61" s="66">
        <f>RANK(P61,P$8:P$64,0)</f>
        <v>16</v>
      </c>
      <c r="R61" s="65">
        <f>VLOOKUP($A61,'Return Data'!$B$7:$R$2292,16,0)</f>
        <v>16.391100000000002</v>
      </c>
      <c r="S61" s="67">
        <f t="shared" si="17"/>
        <v>20</v>
      </c>
    </row>
    <row r="62" spans="1:19" x14ac:dyDescent="0.3">
      <c r="A62" s="63" t="s">
        <v>219</v>
      </c>
      <c r="B62" s="64">
        <f>VLOOKUP($A62,'Return Data'!$B$7:$R$2292,3,0)</f>
        <v>44609</v>
      </c>
      <c r="C62" s="65">
        <f>VLOOKUP($A62,'Return Data'!$B$7:$R$2292,4,0)</f>
        <v>117.71</v>
      </c>
      <c r="D62" s="65">
        <f>VLOOKUP($A62,'Return Data'!$B$7:$R$2292,10,0)</f>
        <v>-4.2774999999999999</v>
      </c>
      <c r="E62" s="66">
        <f t="shared" si="12"/>
        <v>22</v>
      </c>
      <c r="F62" s="65">
        <f>VLOOKUP($A62,'Return Data'!$B$7:$R$2292,11,0)</f>
        <v>2.3654000000000002</v>
      </c>
      <c r="G62" s="66">
        <f t="shared" si="13"/>
        <v>46</v>
      </c>
      <c r="H62" s="65">
        <f>VLOOKUP($A62,'Return Data'!$B$7:$R$2292,12,0)</f>
        <v>11.795999999999999</v>
      </c>
      <c r="I62" s="66">
        <f t="shared" si="14"/>
        <v>53</v>
      </c>
      <c r="J62" s="65">
        <f>VLOOKUP($A62,'Return Data'!$B$7:$R$2292,13,0)</f>
        <v>12.5227</v>
      </c>
      <c r="K62" s="66">
        <f t="shared" si="15"/>
        <v>52</v>
      </c>
      <c r="L62" s="65">
        <f>VLOOKUP($A62,'Return Data'!$B$7:$R$2292,17,0)</f>
        <v>16.107600000000001</v>
      </c>
      <c r="M62" s="66">
        <f t="shared" si="16"/>
        <v>53</v>
      </c>
      <c r="N62" s="65">
        <f>VLOOKUP($A62,'Return Data'!$B$7:$R$2292,14,0)</f>
        <v>15.247</v>
      </c>
      <c r="O62" s="66">
        <f t="shared" si="10"/>
        <v>52</v>
      </c>
      <c r="P62" s="65">
        <f>VLOOKUP($A62,'Return Data'!$B$7:$R$2292,15,0)</f>
        <v>13.679399999999999</v>
      </c>
      <c r="Q62" s="66">
        <f>RANK(P62,P$8:P$64,0)</f>
        <v>26</v>
      </c>
      <c r="R62" s="65">
        <f>VLOOKUP($A62,'Return Data'!$B$7:$R$2292,16,0)</f>
        <v>12.953900000000001</v>
      </c>
      <c r="S62" s="67">
        <f t="shared" si="17"/>
        <v>49</v>
      </c>
    </row>
    <row r="63" spans="1:19" x14ac:dyDescent="0.3">
      <c r="A63" s="63" t="s">
        <v>220</v>
      </c>
      <c r="B63" s="64">
        <f>VLOOKUP($A63,'Return Data'!$B$7:$R$2292,3,0)</f>
        <v>44609</v>
      </c>
      <c r="C63" s="65">
        <f>VLOOKUP($A63,'Return Data'!$B$7:$R$2292,4,0)</f>
        <v>42.97</v>
      </c>
      <c r="D63" s="65">
        <f>VLOOKUP($A63,'Return Data'!$B$7:$R$2292,10,0)</f>
        <v>-5.9737</v>
      </c>
      <c r="E63" s="66">
        <f t="shared" si="12"/>
        <v>40</v>
      </c>
      <c r="F63" s="65">
        <f>VLOOKUP($A63,'Return Data'!$B$7:$R$2292,11,0)</f>
        <v>4.1696999999999997</v>
      </c>
      <c r="G63" s="66">
        <f t="shared" si="13"/>
        <v>36</v>
      </c>
      <c r="H63" s="65">
        <f>VLOOKUP($A63,'Return Data'!$B$7:$R$2292,12,0)</f>
        <v>21.935300000000002</v>
      </c>
      <c r="I63" s="66">
        <f t="shared" si="14"/>
        <v>18</v>
      </c>
      <c r="J63" s="65">
        <f>VLOOKUP($A63,'Return Data'!$B$7:$R$2292,13,0)</f>
        <v>20.634499999999999</v>
      </c>
      <c r="K63" s="66">
        <f t="shared" si="15"/>
        <v>25</v>
      </c>
      <c r="L63" s="65">
        <f>VLOOKUP($A63,'Return Data'!$B$7:$R$2292,17,0)</f>
        <v>25.259699999999999</v>
      </c>
      <c r="M63" s="66">
        <f t="shared" si="16"/>
        <v>23</v>
      </c>
      <c r="N63" s="65">
        <f>VLOOKUP($A63,'Return Data'!$B$7:$R$2292,14,0)</f>
        <v>22.528500000000001</v>
      </c>
      <c r="O63" s="66">
        <f t="shared" si="10"/>
        <v>23</v>
      </c>
      <c r="P63" s="65">
        <f>VLOOKUP($A63,'Return Data'!$B$7:$R$2292,15,0)</f>
        <v>15.3208</v>
      </c>
      <c r="Q63" s="66">
        <f>RANK(P63,P$8:P$64,0)</f>
        <v>17</v>
      </c>
      <c r="R63" s="65">
        <f>VLOOKUP($A63,'Return Data'!$B$7:$R$2292,16,0)</f>
        <v>13.8598</v>
      </c>
      <c r="S63" s="67">
        <f t="shared" si="17"/>
        <v>45</v>
      </c>
    </row>
    <row r="64" spans="1:19" x14ac:dyDescent="0.3">
      <c r="A64" s="63" t="s">
        <v>226</v>
      </c>
      <c r="B64" s="64">
        <f>VLOOKUP($A64,'Return Data'!$B$7:$R$2292,3,0)</f>
        <v>44609</v>
      </c>
      <c r="C64" s="65">
        <f>VLOOKUP($A64,'Return Data'!$B$7:$R$2292,4,0)</f>
        <v>153.45599999999999</v>
      </c>
      <c r="D64" s="65">
        <f>VLOOKUP($A64,'Return Data'!$B$7:$R$2292,10,0)</f>
        <v>-6.5183999999999997</v>
      </c>
      <c r="E64" s="66">
        <f t="shared" si="12"/>
        <v>46</v>
      </c>
      <c r="F64" s="65">
        <f>VLOOKUP($A64,'Return Data'!$B$7:$R$2292,11,0)</f>
        <v>3.1701000000000001</v>
      </c>
      <c r="G64" s="66">
        <f t="shared" si="13"/>
        <v>45</v>
      </c>
      <c r="H64" s="65">
        <f>VLOOKUP($A64,'Return Data'!$B$7:$R$2292,12,0)</f>
        <v>19.000900000000001</v>
      </c>
      <c r="I64" s="66">
        <f t="shared" si="14"/>
        <v>32</v>
      </c>
      <c r="J64" s="65">
        <f>VLOOKUP($A64,'Return Data'!$B$7:$R$2292,13,0)</f>
        <v>18.8444</v>
      </c>
      <c r="K64" s="66">
        <f t="shared" si="15"/>
        <v>32</v>
      </c>
      <c r="L64" s="65">
        <f>VLOOKUP($A64,'Return Data'!$B$7:$R$2292,17,0)</f>
        <v>23.564599999999999</v>
      </c>
      <c r="M64" s="66">
        <f t="shared" si="16"/>
        <v>26</v>
      </c>
      <c r="N64" s="65">
        <f>VLOOKUP($A64,'Return Data'!$B$7:$R$2292,14,0)</f>
        <v>21.847999999999999</v>
      </c>
      <c r="O64" s="66">
        <f t="shared" si="10"/>
        <v>25</v>
      </c>
      <c r="P64" s="65">
        <f>VLOOKUP($A64,'Return Data'!$B$7:$R$2292,15,0)</f>
        <v>15.2661</v>
      </c>
      <c r="Q64" s="66">
        <f>RANK(P64,P$8:P$64,0)</f>
        <v>18</v>
      </c>
      <c r="R64" s="65">
        <f>VLOOKUP($A64,'Return Data'!$B$7:$R$2292,16,0)</f>
        <v>15.102600000000001</v>
      </c>
      <c r="S64" s="67">
        <f t="shared" si="17"/>
        <v>33</v>
      </c>
    </row>
    <row r="65" spans="1:19" x14ac:dyDescent="0.3">
      <c r="A65" s="69"/>
      <c r="B65" s="70"/>
      <c r="C65" s="70"/>
      <c r="D65" s="71"/>
      <c r="E65" s="70"/>
      <c r="F65" s="71"/>
      <c r="G65" s="70"/>
      <c r="H65" s="71"/>
      <c r="I65" s="70"/>
      <c r="J65" s="71"/>
      <c r="K65" s="70"/>
      <c r="L65" s="71"/>
      <c r="M65" s="70"/>
      <c r="N65" s="71"/>
      <c r="O65" s="70"/>
      <c r="P65" s="71"/>
      <c r="Q65" s="70"/>
      <c r="R65" s="71"/>
      <c r="S65" s="72"/>
    </row>
    <row r="66" spans="1:19" x14ac:dyDescent="0.3">
      <c r="A66" s="73" t="s">
        <v>27</v>
      </c>
      <c r="B66" s="74"/>
      <c r="C66" s="74"/>
      <c r="D66" s="75">
        <f>AVERAGE(D8:D64)</f>
        <v>-4.6640017543859651</v>
      </c>
      <c r="E66" s="74"/>
      <c r="F66" s="75">
        <f>AVERAGE(F8:F64)</f>
        <v>4.9643087719298258</v>
      </c>
      <c r="G66" s="74"/>
      <c r="H66" s="75">
        <f>AVERAGE(H8:H64)</f>
        <v>20.405291228070169</v>
      </c>
      <c r="I66" s="74"/>
      <c r="J66" s="75">
        <f>AVERAGE(J8:J64)</f>
        <v>23.810214035087718</v>
      </c>
      <c r="K66" s="74"/>
      <c r="L66" s="75">
        <f>AVERAGE(L8:L64)</f>
        <v>25.1783403508772</v>
      </c>
      <c r="M66" s="74"/>
      <c r="N66" s="75">
        <f>AVERAGE(N8:N64)</f>
        <v>22.163081818181812</v>
      </c>
      <c r="O66" s="74"/>
      <c r="P66" s="75">
        <f>AVERAGE(P8:P64)</f>
        <v>15.25476428571428</v>
      </c>
      <c r="Q66" s="74"/>
      <c r="R66" s="75">
        <f>AVERAGE(R8:R64)</f>
        <v>15.95357894736842</v>
      </c>
      <c r="S66" s="76"/>
    </row>
    <row r="67" spans="1:19" x14ac:dyDescent="0.3">
      <c r="A67" s="73" t="s">
        <v>28</v>
      </c>
      <c r="B67" s="74"/>
      <c r="C67" s="74"/>
      <c r="D67" s="75">
        <f>MIN(D8:D64)</f>
        <v>-11.1553</v>
      </c>
      <c r="E67" s="74"/>
      <c r="F67" s="75">
        <f>MIN(F8:F64)</f>
        <v>-2.4590999999999998</v>
      </c>
      <c r="G67" s="74"/>
      <c r="H67" s="75">
        <f>MIN(H8:H64)</f>
        <v>3.5173999999999999</v>
      </c>
      <c r="I67" s="74"/>
      <c r="J67" s="75">
        <f>MIN(J8:J64)</f>
        <v>1.6654</v>
      </c>
      <c r="K67" s="74"/>
      <c r="L67" s="75">
        <f>MIN(L8:L64)</f>
        <v>10.1896</v>
      </c>
      <c r="M67" s="74"/>
      <c r="N67" s="75">
        <f>MIN(N8:N64)</f>
        <v>10.7258</v>
      </c>
      <c r="O67" s="74"/>
      <c r="P67" s="75">
        <f>MIN(P8:P64)</f>
        <v>8.6738999999999997</v>
      </c>
      <c r="Q67" s="74"/>
      <c r="R67" s="75">
        <f>MIN(R8:R64)</f>
        <v>8.6852</v>
      </c>
      <c r="S67" s="76"/>
    </row>
    <row r="68" spans="1:19" ht="15" thickBot="1" x14ac:dyDescent="0.35">
      <c r="A68" s="77" t="s">
        <v>29</v>
      </c>
      <c r="B68" s="78"/>
      <c r="C68" s="78"/>
      <c r="D68" s="79">
        <f>MAX(D8:D64)</f>
        <v>2.8643000000000001</v>
      </c>
      <c r="E68" s="78"/>
      <c r="F68" s="79">
        <f>MAX(F8:F64)</f>
        <v>15.964399999999999</v>
      </c>
      <c r="G68" s="78"/>
      <c r="H68" s="79">
        <f>MAX(H8:H64)</f>
        <v>35.253900000000002</v>
      </c>
      <c r="I68" s="78"/>
      <c r="J68" s="79">
        <f>MAX(J8:J64)</f>
        <v>55.722499999999997</v>
      </c>
      <c r="K68" s="78"/>
      <c r="L68" s="79">
        <f>MAX(L8:L64)</f>
        <v>56.091900000000003</v>
      </c>
      <c r="M68" s="78"/>
      <c r="N68" s="79">
        <f>MAX(N8:N64)</f>
        <v>39.959200000000003</v>
      </c>
      <c r="O68" s="78"/>
      <c r="P68" s="79">
        <f>MAX(P8:P64)</f>
        <v>25.4619</v>
      </c>
      <c r="Q68" s="78"/>
      <c r="R68" s="79">
        <f>MAX(R8:R64)</f>
        <v>29.121700000000001</v>
      </c>
      <c r="S68" s="80"/>
    </row>
    <row r="69" spans="1:19" x14ac:dyDescent="0.3">
      <c r="A69" s="112" t="s">
        <v>432</v>
      </c>
    </row>
    <row r="70" spans="1:19" x14ac:dyDescent="0.3">
      <c r="A70" s="14" t="s">
        <v>340</v>
      </c>
    </row>
  </sheetData>
  <sheetProtection algorithmName="SHA-512" hashValue="91D4A9Ayw6Eu9UJE9wEtIOySSxR6iwZf1IucdQaKWkwFn6uu5Vou+2NXfgXoJlg90+RFYBiGhFkVYVPY1egd+g==" saltValue="ySw+Od2jHW0uDpODETzYjQ=="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2"/>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44609</v>
      </c>
      <c r="C8" s="65">
        <f>VLOOKUP($A8,'Return Data'!$B$7:$R$2292,4,0)</f>
        <v>48.96</v>
      </c>
      <c r="D8" s="65">
        <f>VLOOKUP($A8,'Return Data'!$B$7:$R$2292,10,0)</f>
        <v>-7.6401000000000003</v>
      </c>
      <c r="E8" s="66">
        <f t="shared" ref="E8:E39" si="0">RANK(D8,D$8:D$66,0)</f>
        <v>55</v>
      </c>
      <c r="F8" s="65">
        <f>VLOOKUP($A8,'Return Data'!$B$7:$R$2292,11,0)</f>
        <v>-2.1192000000000002</v>
      </c>
      <c r="G8" s="66">
        <f t="shared" ref="G8:G39" si="1">RANK(F8,F$8:F$66,0)</f>
        <v>58</v>
      </c>
      <c r="H8" s="65">
        <f>VLOOKUP($A8,'Return Data'!$B$7:$R$2292,12,0)</f>
        <v>5.2903000000000002</v>
      </c>
      <c r="I8" s="66">
        <f t="shared" ref="I8:I39" si="2">RANK(H8,H$8:H$66,0)</f>
        <v>58</v>
      </c>
      <c r="J8" s="65">
        <f>VLOOKUP($A8,'Return Data'!$B$7:$R$2292,13,0)</f>
        <v>1.0318000000000001</v>
      </c>
      <c r="K8" s="66">
        <f t="shared" ref="K8:K39" si="3">RANK(J8,J$8:J$66,0)</f>
        <v>59</v>
      </c>
      <c r="L8" s="65">
        <f>VLOOKUP($A8,'Return Data'!$B$7:$R$2292,17,0)</f>
        <v>9.4772999999999996</v>
      </c>
      <c r="M8" s="66">
        <f t="shared" ref="M8:M39" si="4">RANK(L8,L$8:L$66,0)</f>
        <v>59</v>
      </c>
      <c r="N8" s="65">
        <f>VLOOKUP($A8,'Return Data'!$B$7:$R$2292,14,0)</f>
        <v>9.9955999999999996</v>
      </c>
      <c r="O8" s="66">
        <f>RANK(N8,N$8:N$66,0)</f>
        <v>57</v>
      </c>
      <c r="P8" s="65">
        <f>VLOOKUP($A8,'Return Data'!$B$7:$R$2292,15,0)</f>
        <v>10.139699999999999</v>
      </c>
      <c r="Q8" s="66">
        <f>RANK(P8,P$8:P$66,0)</f>
        <v>42</v>
      </c>
      <c r="R8" s="65">
        <f>VLOOKUP($A8,'Return Data'!$B$7:$R$2292,16,0)</f>
        <v>10.875299999999999</v>
      </c>
      <c r="S8" s="67">
        <f>RANK(R8,R$8:R$66,0)</f>
        <v>50</v>
      </c>
    </row>
    <row r="9" spans="1:20" x14ac:dyDescent="0.3">
      <c r="A9" s="63" t="s">
        <v>267</v>
      </c>
      <c r="B9" s="64">
        <f>VLOOKUP($A9,'Return Data'!$B$7:$R$2292,3,0)</f>
        <v>44609</v>
      </c>
      <c r="C9" s="65">
        <f>VLOOKUP($A9,'Return Data'!$B$7:$R$2292,4,0)</f>
        <v>40.17</v>
      </c>
      <c r="D9" s="65">
        <f>VLOOKUP($A9,'Return Data'!$B$7:$R$2292,10,0)</f>
        <v>-7.7611999999999997</v>
      </c>
      <c r="E9" s="66">
        <f t="shared" si="0"/>
        <v>56</v>
      </c>
      <c r="F9" s="65">
        <f>VLOOKUP($A9,'Return Data'!$B$7:$R$2292,11,0)</f>
        <v>-2.0005000000000002</v>
      </c>
      <c r="G9" s="66">
        <f t="shared" si="1"/>
        <v>57</v>
      </c>
      <c r="H9" s="65">
        <f>VLOOKUP($A9,'Return Data'!$B$7:$R$2292,12,0)</f>
        <v>5.6271000000000004</v>
      </c>
      <c r="I9" s="66">
        <f t="shared" si="2"/>
        <v>57</v>
      </c>
      <c r="J9" s="65">
        <f>VLOOKUP($A9,'Return Data'!$B$7:$R$2292,13,0)</f>
        <v>1.6447000000000001</v>
      </c>
      <c r="K9" s="66">
        <f t="shared" si="3"/>
        <v>58</v>
      </c>
      <c r="L9" s="65">
        <f>VLOOKUP($A9,'Return Data'!$B$7:$R$2292,17,0)</f>
        <v>10.331899999999999</v>
      </c>
      <c r="M9" s="66">
        <f t="shared" si="4"/>
        <v>58</v>
      </c>
      <c r="N9" s="65">
        <f>VLOOKUP($A9,'Return Data'!$B$7:$R$2292,14,0)</f>
        <v>10.708299999999999</v>
      </c>
      <c r="O9" s="66">
        <f t="shared" ref="O9:O66" si="5">RANK(N9,N$8:N$66,0)</f>
        <v>56</v>
      </c>
      <c r="P9" s="65">
        <f>VLOOKUP($A9,'Return Data'!$B$7:$R$2292,15,0)</f>
        <v>10.7799</v>
      </c>
      <c r="Q9" s="66">
        <f t="shared" ref="Q9:Q66" si="6">RANK(P9,P$8:P$66,0)</f>
        <v>38</v>
      </c>
      <c r="R9" s="65">
        <f>VLOOKUP($A9,'Return Data'!$B$7:$R$2292,16,0)</f>
        <v>10.5768</v>
      </c>
      <c r="S9" s="67">
        <f t="shared" ref="S9:S66" si="7">RANK(R9,R$8:R$66,0)</f>
        <v>51</v>
      </c>
    </row>
    <row r="10" spans="1:20" x14ac:dyDescent="0.3">
      <c r="A10" s="63" t="s">
        <v>268</v>
      </c>
      <c r="B10" s="64">
        <f>VLOOKUP($A10,'Return Data'!$B$7:$R$2292,3,0)</f>
        <v>44609</v>
      </c>
      <c r="C10" s="65">
        <f>VLOOKUP($A10,'Return Data'!$B$7:$R$2292,4,0)</f>
        <v>68.959199999999996</v>
      </c>
      <c r="D10" s="65">
        <f>VLOOKUP($A10,'Return Data'!$B$7:$R$2292,10,0)</f>
        <v>-11.345700000000001</v>
      </c>
      <c r="E10" s="66">
        <f t="shared" si="0"/>
        <v>59</v>
      </c>
      <c r="F10" s="65">
        <f>VLOOKUP($A10,'Return Data'!$B$7:$R$2292,11,0)</f>
        <v>-1.1365000000000001</v>
      </c>
      <c r="G10" s="66">
        <f t="shared" si="1"/>
        <v>55</v>
      </c>
      <c r="H10" s="65">
        <f>VLOOKUP($A10,'Return Data'!$B$7:$R$2292,12,0)</f>
        <v>11.8964</v>
      </c>
      <c r="I10" s="66">
        <f t="shared" si="2"/>
        <v>54</v>
      </c>
      <c r="J10" s="65">
        <f>VLOOKUP($A10,'Return Data'!$B$7:$R$2292,13,0)</f>
        <v>9.4948999999999995</v>
      </c>
      <c r="K10" s="66">
        <f t="shared" si="3"/>
        <v>56</v>
      </c>
      <c r="L10" s="65">
        <f>VLOOKUP($A10,'Return Data'!$B$7:$R$2292,17,0)</f>
        <v>15.5458</v>
      </c>
      <c r="M10" s="66">
        <f t="shared" si="4"/>
        <v>51</v>
      </c>
      <c r="N10" s="65">
        <f>VLOOKUP($A10,'Return Data'!$B$7:$R$2292,14,0)</f>
        <v>19.046099999999999</v>
      </c>
      <c r="O10" s="66">
        <f t="shared" si="5"/>
        <v>35</v>
      </c>
      <c r="P10" s="65">
        <f>VLOOKUP($A10,'Return Data'!$B$7:$R$2292,15,0)</f>
        <v>15.9322</v>
      </c>
      <c r="Q10" s="66">
        <f t="shared" si="6"/>
        <v>12</v>
      </c>
      <c r="R10" s="65">
        <f>VLOOKUP($A10,'Return Data'!$B$7:$R$2292,16,0)</f>
        <v>17.232299999999999</v>
      </c>
      <c r="S10" s="67">
        <f t="shared" si="7"/>
        <v>15</v>
      </c>
    </row>
    <row r="11" spans="1:20" x14ac:dyDescent="0.3">
      <c r="A11" s="63" t="s">
        <v>269</v>
      </c>
      <c r="B11" s="64">
        <f>VLOOKUP($A11,'Return Data'!$B$7:$R$2292,3,0)</f>
        <v>44609</v>
      </c>
      <c r="C11" s="65">
        <f>VLOOKUP($A11,'Return Data'!$B$7:$R$2292,4,0)</f>
        <v>70.260000000000005</v>
      </c>
      <c r="D11" s="65">
        <f>VLOOKUP($A11,'Return Data'!$B$7:$R$2292,10,0)</f>
        <v>-5.6153000000000004</v>
      </c>
      <c r="E11" s="66">
        <f t="shared" si="0"/>
        <v>38</v>
      </c>
      <c r="F11" s="65">
        <f>VLOOKUP($A11,'Return Data'!$B$7:$R$2292,11,0)</f>
        <v>5.67</v>
      </c>
      <c r="G11" s="66">
        <f t="shared" si="1"/>
        <v>19</v>
      </c>
      <c r="H11" s="65">
        <f>VLOOKUP($A11,'Return Data'!$B$7:$R$2292,12,0)</f>
        <v>21.2425</v>
      </c>
      <c r="I11" s="66">
        <f t="shared" si="2"/>
        <v>16</v>
      </c>
      <c r="J11" s="65">
        <f>VLOOKUP($A11,'Return Data'!$B$7:$R$2292,13,0)</f>
        <v>22.939599999999999</v>
      </c>
      <c r="K11" s="66">
        <f t="shared" si="3"/>
        <v>19</v>
      </c>
      <c r="L11" s="65">
        <f>VLOOKUP($A11,'Return Data'!$B$7:$R$2292,17,0)</f>
        <v>23.538499999999999</v>
      </c>
      <c r="M11" s="66">
        <f t="shared" si="4"/>
        <v>25</v>
      </c>
      <c r="N11" s="65">
        <f>VLOOKUP($A11,'Return Data'!$B$7:$R$2292,14,0)</f>
        <v>19.5793</v>
      </c>
      <c r="O11" s="66">
        <f t="shared" si="5"/>
        <v>31</v>
      </c>
      <c r="P11" s="65">
        <f>VLOOKUP($A11,'Return Data'!$B$7:$R$2292,15,0)</f>
        <v>12.1495</v>
      </c>
      <c r="Q11" s="66">
        <f t="shared" si="6"/>
        <v>33</v>
      </c>
      <c r="R11" s="65">
        <f>VLOOKUP($A11,'Return Data'!$B$7:$R$2292,16,0)</f>
        <v>8.8605</v>
      </c>
      <c r="S11" s="67">
        <f t="shared" si="7"/>
        <v>56</v>
      </c>
    </row>
    <row r="12" spans="1:20" x14ac:dyDescent="0.3">
      <c r="A12" s="63" t="s">
        <v>270</v>
      </c>
      <c r="B12" s="64">
        <f>VLOOKUP($A12,'Return Data'!$B$7:$R$2292,3,0)</f>
        <v>44609</v>
      </c>
      <c r="C12" s="65">
        <f>VLOOKUP($A12,'Return Data'!$B$7:$R$2292,4,0)</f>
        <v>59.142000000000003</v>
      </c>
      <c r="D12" s="65">
        <f>VLOOKUP($A12,'Return Data'!$B$7:$R$2292,10,0)</f>
        <v>-5.2378999999999998</v>
      </c>
      <c r="E12" s="66">
        <f t="shared" si="0"/>
        <v>36</v>
      </c>
      <c r="F12" s="65">
        <f>VLOOKUP($A12,'Return Data'!$B$7:$R$2292,11,0)</f>
        <v>2.7538</v>
      </c>
      <c r="G12" s="66">
        <f t="shared" si="1"/>
        <v>45</v>
      </c>
      <c r="H12" s="65">
        <f>VLOOKUP($A12,'Return Data'!$B$7:$R$2292,12,0)</f>
        <v>14.2973</v>
      </c>
      <c r="I12" s="66">
        <f t="shared" si="2"/>
        <v>52</v>
      </c>
      <c r="J12" s="65">
        <f>VLOOKUP($A12,'Return Data'!$B$7:$R$2292,13,0)</f>
        <v>12.892300000000001</v>
      </c>
      <c r="K12" s="66">
        <f t="shared" si="3"/>
        <v>51</v>
      </c>
      <c r="L12" s="65">
        <f>VLOOKUP($A12,'Return Data'!$B$7:$R$2292,17,0)</f>
        <v>17.566099999999999</v>
      </c>
      <c r="M12" s="66">
        <f t="shared" si="4"/>
        <v>45</v>
      </c>
      <c r="N12" s="65">
        <f>VLOOKUP($A12,'Return Data'!$B$7:$R$2292,14,0)</f>
        <v>19.026700000000002</v>
      </c>
      <c r="O12" s="66">
        <f t="shared" si="5"/>
        <v>36</v>
      </c>
      <c r="P12" s="65">
        <f>VLOOKUP($A12,'Return Data'!$B$7:$R$2292,15,0)</f>
        <v>13.8606</v>
      </c>
      <c r="Q12" s="66">
        <f t="shared" si="6"/>
        <v>21</v>
      </c>
      <c r="R12" s="65">
        <f>VLOOKUP($A12,'Return Data'!$B$7:$R$2292,16,0)</f>
        <v>11.649900000000001</v>
      </c>
      <c r="S12" s="67">
        <f t="shared" si="7"/>
        <v>46</v>
      </c>
    </row>
    <row r="13" spans="1:20" x14ac:dyDescent="0.3">
      <c r="A13" s="63" t="s">
        <v>271</v>
      </c>
      <c r="B13" s="64">
        <f>VLOOKUP($A13,'Return Data'!$B$7:$R$2292,3,0)</f>
        <v>44609</v>
      </c>
      <c r="C13" s="65">
        <f>VLOOKUP($A13,'Return Data'!$B$7:$R$2292,4,0)</f>
        <v>16.510000000000002</v>
      </c>
      <c r="D13" s="65">
        <f>VLOOKUP($A13,'Return Data'!$B$7:$R$2292,10,0)</f>
        <v>-7.1951000000000001</v>
      </c>
      <c r="E13" s="66">
        <f t="shared" si="0"/>
        <v>54</v>
      </c>
      <c r="F13" s="65">
        <f>VLOOKUP($A13,'Return Data'!$B$7:$R$2292,11,0)</f>
        <v>-0.18140000000000001</v>
      </c>
      <c r="G13" s="66">
        <f t="shared" si="1"/>
        <v>52</v>
      </c>
      <c r="H13" s="65">
        <f>VLOOKUP($A13,'Return Data'!$B$7:$R$2292,12,0)</f>
        <v>20.072700000000001</v>
      </c>
      <c r="I13" s="66">
        <f t="shared" si="2"/>
        <v>23</v>
      </c>
      <c r="J13" s="65">
        <f>VLOOKUP($A13,'Return Data'!$B$7:$R$2292,13,0)</f>
        <v>27.195699999999999</v>
      </c>
      <c r="K13" s="66">
        <f t="shared" si="3"/>
        <v>15</v>
      </c>
      <c r="L13" s="65">
        <f>VLOOKUP($A13,'Return Data'!$B$7:$R$2292,17,0)</f>
        <v>29.6174</v>
      </c>
      <c r="M13" s="66">
        <f t="shared" si="4"/>
        <v>16</v>
      </c>
      <c r="N13" s="65">
        <f>VLOOKUP($A13,'Return Data'!$B$7:$R$2292,14,0)</f>
        <v>28.3629</v>
      </c>
      <c r="O13" s="66">
        <f t="shared" si="5"/>
        <v>7</v>
      </c>
      <c r="P13" s="65"/>
      <c r="Q13" s="66"/>
      <c r="R13" s="65">
        <f>VLOOKUP($A13,'Return Data'!$B$7:$R$2292,16,0)</f>
        <v>13.3637</v>
      </c>
      <c r="S13" s="67">
        <f t="shared" si="7"/>
        <v>37</v>
      </c>
    </row>
    <row r="14" spans="1:20" x14ac:dyDescent="0.3">
      <c r="A14" s="63" t="s">
        <v>272</v>
      </c>
      <c r="B14" s="64">
        <f>VLOOKUP($A14,'Return Data'!$B$7:$R$2292,3,0)</f>
        <v>44609</v>
      </c>
      <c r="C14" s="65">
        <f>VLOOKUP($A14,'Return Data'!$B$7:$R$2292,4,0)</f>
        <v>19.77</v>
      </c>
      <c r="D14" s="65">
        <f>VLOOKUP($A14,'Return Data'!$B$7:$R$2292,10,0)</f>
        <v>-6.8771000000000004</v>
      </c>
      <c r="E14" s="66">
        <f t="shared" si="0"/>
        <v>52</v>
      </c>
      <c r="F14" s="65">
        <f>VLOOKUP($A14,'Return Data'!$B$7:$R$2292,11,0)</f>
        <v>-1.4947999999999999</v>
      </c>
      <c r="G14" s="66">
        <f t="shared" si="1"/>
        <v>56</v>
      </c>
      <c r="H14" s="65">
        <f>VLOOKUP($A14,'Return Data'!$B$7:$R$2292,12,0)</f>
        <v>18.1004</v>
      </c>
      <c r="I14" s="66">
        <f t="shared" si="2"/>
        <v>33</v>
      </c>
      <c r="J14" s="65">
        <f>VLOOKUP($A14,'Return Data'!$B$7:$R$2292,13,0)</f>
        <v>25.0474</v>
      </c>
      <c r="K14" s="66">
        <f t="shared" si="3"/>
        <v>17</v>
      </c>
      <c r="L14" s="65">
        <f>VLOOKUP($A14,'Return Data'!$B$7:$R$2292,17,0)</f>
        <v>26.024699999999999</v>
      </c>
      <c r="M14" s="66">
        <f t="shared" si="4"/>
        <v>20</v>
      </c>
      <c r="N14" s="65">
        <f>VLOOKUP($A14,'Return Data'!$B$7:$R$2292,14,0)</f>
        <v>25.680599999999998</v>
      </c>
      <c r="O14" s="66">
        <f t="shared" si="5"/>
        <v>10</v>
      </c>
      <c r="P14" s="65"/>
      <c r="Q14" s="66"/>
      <c r="R14" s="65">
        <f>VLOOKUP($A14,'Return Data'!$B$7:$R$2292,16,0)</f>
        <v>22.681100000000001</v>
      </c>
      <c r="S14" s="67">
        <f t="shared" si="7"/>
        <v>6</v>
      </c>
    </row>
    <row r="15" spans="1:20" x14ac:dyDescent="0.3">
      <c r="A15" s="63" t="s">
        <v>273</v>
      </c>
      <c r="B15" s="64">
        <f>VLOOKUP($A15,'Return Data'!$B$7:$R$2292,3,0)</f>
        <v>44609</v>
      </c>
      <c r="C15" s="65">
        <f>VLOOKUP($A15,'Return Data'!$B$7:$R$2292,4,0)</f>
        <v>95.96</v>
      </c>
      <c r="D15" s="65">
        <f>VLOOKUP($A15,'Return Data'!$B$7:$R$2292,10,0)</f>
        <v>-7.7839999999999998</v>
      </c>
      <c r="E15" s="66">
        <f t="shared" si="0"/>
        <v>57</v>
      </c>
      <c r="F15" s="65">
        <f>VLOOKUP($A15,'Return Data'!$B$7:$R$2292,11,0)</f>
        <v>-0.80630000000000002</v>
      </c>
      <c r="G15" s="66">
        <f t="shared" si="1"/>
        <v>54</v>
      </c>
      <c r="H15" s="65">
        <f>VLOOKUP($A15,'Return Data'!$B$7:$R$2292,12,0)</f>
        <v>17.0244</v>
      </c>
      <c r="I15" s="66">
        <f t="shared" si="2"/>
        <v>44</v>
      </c>
      <c r="J15" s="65">
        <f>VLOOKUP($A15,'Return Data'!$B$7:$R$2292,13,0)</f>
        <v>21.024100000000001</v>
      </c>
      <c r="K15" s="66">
        <f t="shared" si="3"/>
        <v>23</v>
      </c>
      <c r="L15" s="65">
        <f>VLOOKUP($A15,'Return Data'!$B$7:$R$2292,17,0)</f>
        <v>27.060199999999998</v>
      </c>
      <c r="M15" s="66">
        <f t="shared" si="4"/>
        <v>18</v>
      </c>
      <c r="N15" s="65">
        <f>VLOOKUP($A15,'Return Data'!$B$7:$R$2292,14,0)</f>
        <v>27.901900000000001</v>
      </c>
      <c r="O15" s="66">
        <f t="shared" si="5"/>
        <v>9</v>
      </c>
      <c r="P15" s="65">
        <f>VLOOKUP($A15,'Return Data'!$B$7:$R$2292,15,0)</f>
        <v>18.649699999999999</v>
      </c>
      <c r="Q15" s="66">
        <f t="shared" si="6"/>
        <v>5</v>
      </c>
      <c r="R15" s="65">
        <f>VLOOKUP($A15,'Return Data'!$B$7:$R$2292,16,0)</f>
        <v>19.0214</v>
      </c>
      <c r="S15" s="67">
        <f t="shared" si="7"/>
        <v>11</v>
      </c>
    </row>
    <row r="16" spans="1:20" x14ac:dyDescent="0.3">
      <c r="A16" s="63" t="s">
        <v>274</v>
      </c>
      <c r="B16" s="64">
        <f>VLOOKUP($A16,'Return Data'!$B$7:$R$2292,3,0)</f>
        <v>44609</v>
      </c>
      <c r="C16" s="65">
        <f>VLOOKUP($A16,'Return Data'!$B$7:$R$2292,4,0)</f>
        <v>114.45</v>
      </c>
      <c r="D16" s="65">
        <f>VLOOKUP($A16,'Return Data'!$B$7:$R$2292,10,0)</f>
        <v>-4.9497999999999998</v>
      </c>
      <c r="E16" s="66">
        <f t="shared" si="0"/>
        <v>30</v>
      </c>
      <c r="F16" s="65">
        <f>VLOOKUP($A16,'Return Data'!$B$7:$R$2292,11,0)</f>
        <v>3.7248999999999999</v>
      </c>
      <c r="G16" s="66">
        <f t="shared" si="1"/>
        <v>38</v>
      </c>
      <c r="H16" s="65">
        <f>VLOOKUP($A16,'Return Data'!$B$7:$R$2292,12,0)</f>
        <v>18.417000000000002</v>
      </c>
      <c r="I16" s="66">
        <f t="shared" si="2"/>
        <v>30</v>
      </c>
      <c r="J16" s="65">
        <f>VLOOKUP($A16,'Return Data'!$B$7:$R$2292,13,0)</f>
        <v>16.666699999999999</v>
      </c>
      <c r="K16" s="66">
        <f t="shared" si="3"/>
        <v>39</v>
      </c>
      <c r="L16" s="65">
        <f>VLOOKUP($A16,'Return Data'!$B$7:$R$2292,17,0)</f>
        <v>25.396799999999999</v>
      </c>
      <c r="M16" s="66">
        <f t="shared" si="4"/>
        <v>21</v>
      </c>
      <c r="N16" s="65">
        <f>VLOOKUP($A16,'Return Data'!$B$7:$R$2292,14,0)</f>
        <v>23.980399999999999</v>
      </c>
      <c r="O16" s="66">
        <f t="shared" si="5"/>
        <v>17</v>
      </c>
      <c r="P16" s="65">
        <f>VLOOKUP($A16,'Return Data'!$B$7:$R$2292,15,0)</f>
        <v>18.474799999999998</v>
      </c>
      <c r="Q16" s="66">
        <f t="shared" si="6"/>
        <v>6</v>
      </c>
      <c r="R16" s="65">
        <f>VLOOKUP($A16,'Return Data'!$B$7:$R$2292,16,0)</f>
        <v>20.1586</v>
      </c>
      <c r="S16" s="67">
        <f t="shared" si="7"/>
        <v>8</v>
      </c>
    </row>
    <row r="17" spans="1:19" x14ac:dyDescent="0.3">
      <c r="A17" s="63" t="s">
        <v>275</v>
      </c>
      <c r="B17" s="64">
        <f>VLOOKUP($A17,'Return Data'!$B$7:$R$2292,3,0)</f>
        <v>44609</v>
      </c>
      <c r="C17" s="65">
        <f>VLOOKUP($A17,'Return Data'!$B$7:$R$2292,4,0)</f>
        <v>79.73</v>
      </c>
      <c r="D17" s="65">
        <f>VLOOKUP($A17,'Return Data'!$B$7:$R$2292,10,0)</f>
        <v>-4.2351000000000001</v>
      </c>
      <c r="E17" s="66">
        <f t="shared" si="0"/>
        <v>19</v>
      </c>
      <c r="F17" s="65">
        <f>VLOOKUP($A17,'Return Data'!$B$7:$R$2292,11,0)</f>
        <v>1.3642000000000001</v>
      </c>
      <c r="G17" s="66">
        <f t="shared" si="1"/>
        <v>50</v>
      </c>
      <c r="H17" s="65">
        <f>VLOOKUP($A17,'Return Data'!$B$7:$R$2292,12,0)</f>
        <v>16.055299999999999</v>
      </c>
      <c r="I17" s="66">
        <f t="shared" si="2"/>
        <v>49</v>
      </c>
      <c r="J17" s="65">
        <f>VLOOKUP($A17,'Return Data'!$B$7:$R$2292,13,0)</f>
        <v>20.6312</v>
      </c>
      <c r="K17" s="66">
        <f t="shared" si="3"/>
        <v>24</v>
      </c>
      <c r="L17" s="65">
        <f>VLOOKUP($A17,'Return Data'!$B$7:$R$2292,17,0)</f>
        <v>23.435199999999998</v>
      </c>
      <c r="M17" s="66">
        <f t="shared" si="4"/>
        <v>26</v>
      </c>
      <c r="N17" s="65">
        <f>VLOOKUP($A17,'Return Data'!$B$7:$R$2292,14,0)</f>
        <v>22.700099999999999</v>
      </c>
      <c r="O17" s="66">
        <f t="shared" si="5"/>
        <v>20</v>
      </c>
      <c r="P17" s="65">
        <f>VLOOKUP($A17,'Return Data'!$B$7:$R$2292,15,0)</f>
        <v>15.2798</v>
      </c>
      <c r="Q17" s="66">
        <f t="shared" si="6"/>
        <v>15</v>
      </c>
      <c r="R17" s="65">
        <f>VLOOKUP($A17,'Return Data'!$B$7:$R$2292,16,0)</f>
        <v>14.745900000000001</v>
      </c>
      <c r="S17" s="67">
        <f t="shared" si="7"/>
        <v>31</v>
      </c>
    </row>
    <row r="18" spans="1:19" x14ac:dyDescent="0.3">
      <c r="A18" s="63" t="s">
        <v>276</v>
      </c>
      <c r="B18" s="64">
        <f>VLOOKUP($A18,'Return Data'!$B$7:$R$2292,3,0)</f>
        <v>44609</v>
      </c>
      <c r="C18" s="65">
        <f>VLOOKUP($A18,'Return Data'!$B$7:$R$2292,4,0)</f>
        <v>70.03</v>
      </c>
      <c r="D18" s="65">
        <f>VLOOKUP($A18,'Return Data'!$B$7:$R$2292,10,0)</f>
        <v>-3.5001000000000002</v>
      </c>
      <c r="E18" s="66">
        <f t="shared" si="0"/>
        <v>11</v>
      </c>
      <c r="F18" s="65">
        <f>VLOOKUP($A18,'Return Data'!$B$7:$R$2292,11,0)</f>
        <v>3.5181</v>
      </c>
      <c r="G18" s="66">
        <f t="shared" si="1"/>
        <v>39</v>
      </c>
      <c r="H18" s="65">
        <f>VLOOKUP($A18,'Return Data'!$B$7:$R$2292,12,0)</f>
        <v>17.2639</v>
      </c>
      <c r="I18" s="66">
        <f t="shared" si="2"/>
        <v>43</v>
      </c>
      <c r="J18" s="65">
        <f>VLOOKUP($A18,'Return Data'!$B$7:$R$2292,13,0)</f>
        <v>15.0863</v>
      </c>
      <c r="K18" s="66">
        <f t="shared" si="3"/>
        <v>47</v>
      </c>
      <c r="L18" s="65">
        <f>VLOOKUP($A18,'Return Data'!$B$7:$R$2292,17,0)</f>
        <v>18.331499999999998</v>
      </c>
      <c r="M18" s="66">
        <f t="shared" si="4"/>
        <v>44</v>
      </c>
      <c r="N18" s="65">
        <f>VLOOKUP($A18,'Return Data'!$B$7:$R$2292,14,0)</f>
        <v>17.637699999999999</v>
      </c>
      <c r="O18" s="66">
        <f t="shared" si="5"/>
        <v>43</v>
      </c>
      <c r="P18" s="65">
        <f>VLOOKUP($A18,'Return Data'!$B$7:$R$2292,15,0)</f>
        <v>12.3095</v>
      </c>
      <c r="Q18" s="66">
        <f t="shared" si="6"/>
        <v>32</v>
      </c>
      <c r="R18" s="65">
        <f>VLOOKUP($A18,'Return Data'!$B$7:$R$2292,16,0)</f>
        <v>15.962400000000001</v>
      </c>
      <c r="S18" s="67">
        <f t="shared" si="7"/>
        <v>21</v>
      </c>
    </row>
    <row r="19" spans="1:19" x14ac:dyDescent="0.3">
      <c r="A19" s="63" t="s">
        <v>278</v>
      </c>
      <c r="B19" s="64">
        <f>VLOOKUP($A19,'Return Data'!$B$7:$R$2292,3,0)</f>
        <v>44609</v>
      </c>
      <c r="C19" s="65">
        <f>VLOOKUP($A19,'Return Data'!$B$7:$R$2292,4,0)</f>
        <v>857.47770000000003</v>
      </c>
      <c r="D19" s="65">
        <f>VLOOKUP($A19,'Return Data'!$B$7:$R$2292,10,0)</f>
        <v>-4.6565000000000003</v>
      </c>
      <c r="E19" s="66">
        <f t="shared" si="0"/>
        <v>27</v>
      </c>
      <c r="F19" s="65">
        <f>VLOOKUP($A19,'Return Data'!$B$7:$R$2292,11,0)</f>
        <v>6.1947000000000001</v>
      </c>
      <c r="G19" s="66">
        <f t="shared" si="1"/>
        <v>16</v>
      </c>
      <c r="H19" s="65">
        <f>VLOOKUP($A19,'Return Data'!$B$7:$R$2292,12,0)</f>
        <v>18.982800000000001</v>
      </c>
      <c r="I19" s="66">
        <f t="shared" si="2"/>
        <v>28</v>
      </c>
      <c r="J19" s="65">
        <f>VLOOKUP($A19,'Return Data'!$B$7:$R$2292,13,0)</f>
        <v>19.139700000000001</v>
      </c>
      <c r="K19" s="66">
        <f t="shared" si="3"/>
        <v>28</v>
      </c>
      <c r="L19" s="65">
        <f>VLOOKUP($A19,'Return Data'!$B$7:$R$2292,17,0)</f>
        <v>21.977599999999999</v>
      </c>
      <c r="M19" s="66">
        <f t="shared" si="4"/>
        <v>32</v>
      </c>
      <c r="N19" s="65">
        <f>VLOOKUP($A19,'Return Data'!$B$7:$R$2292,14,0)</f>
        <v>17.899699999999999</v>
      </c>
      <c r="O19" s="66">
        <f t="shared" si="5"/>
        <v>41</v>
      </c>
      <c r="P19" s="65">
        <f>VLOOKUP($A19,'Return Data'!$B$7:$R$2292,15,0)</f>
        <v>12.405799999999999</v>
      </c>
      <c r="Q19" s="66">
        <f t="shared" si="6"/>
        <v>30</v>
      </c>
      <c r="R19" s="65">
        <f>VLOOKUP($A19,'Return Data'!$B$7:$R$2292,16,0)</f>
        <v>21.4832</v>
      </c>
      <c r="S19" s="67">
        <f t="shared" si="7"/>
        <v>7</v>
      </c>
    </row>
    <row r="20" spans="1:19" x14ac:dyDescent="0.3">
      <c r="A20" s="63" t="s">
        <v>280</v>
      </c>
      <c r="B20" s="64">
        <f>VLOOKUP($A20,'Return Data'!$B$7:$R$2292,3,0)</f>
        <v>44609</v>
      </c>
      <c r="C20" s="65">
        <f>VLOOKUP($A20,'Return Data'!$B$7:$R$2292,4,0)</f>
        <v>2352.9420533569901</v>
      </c>
      <c r="D20" s="65">
        <f>VLOOKUP($A20,'Return Data'!$B$7:$R$2292,10,0)</f>
        <v>-4.7862999999999998</v>
      </c>
      <c r="E20" s="66">
        <f t="shared" si="0"/>
        <v>29</v>
      </c>
      <c r="F20" s="65">
        <f>VLOOKUP($A20,'Return Data'!$B$7:$R$2292,11,0)</f>
        <v>5.3693</v>
      </c>
      <c r="G20" s="66">
        <f t="shared" si="1"/>
        <v>22</v>
      </c>
      <c r="H20" s="65">
        <f>VLOOKUP($A20,'Return Data'!$B$7:$R$2292,12,0)</f>
        <v>20.890999999999998</v>
      </c>
      <c r="I20" s="66">
        <f t="shared" si="2"/>
        <v>18</v>
      </c>
      <c r="J20" s="65">
        <f>VLOOKUP($A20,'Return Data'!$B$7:$R$2292,13,0)</f>
        <v>19.676400000000001</v>
      </c>
      <c r="K20" s="66">
        <f t="shared" si="3"/>
        <v>26</v>
      </c>
      <c r="L20" s="65">
        <f>VLOOKUP($A20,'Return Data'!$B$7:$R$2292,17,0)</f>
        <v>19.773900000000001</v>
      </c>
      <c r="M20" s="66">
        <f t="shared" si="4"/>
        <v>39</v>
      </c>
      <c r="N20" s="65">
        <f>VLOOKUP($A20,'Return Data'!$B$7:$R$2292,14,0)</f>
        <v>14.962999999999999</v>
      </c>
      <c r="O20" s="66">
        <f t="shared" si="5"/>
        <v>52</v>
      </c>
      <c r="P20" s="65">
        <f>VLOOKUP($A20,'Return Data'!$B$7:$R$2292,15,0)</f>
        <v>10.157299999999999</v>
      </c>
      <c r="Q20" s="66">
        <f t="shared" si="6"/>
        <v>41</v>
      </c>
      <c r="R20" s="65">
        <f>VLOOKUP($A20,'Return Data'!$B$7:$R$2292,16,0)</f>
        <v>23.470500000000001</v>
      </c>
      <c r="S20" s="67">
        <f t="shared" si="7"/>
        <v>5</v>
      </c>
    </row>
    <row r="21" spans="1:19" x14ac:dyDescent="0.3">
      <c r="A21" s="63" t="s">
        <v>281</v>
      </c>
      <c r="B21" s="64">
        <f>VLOOKUP($A21,'Return Data'!$B$7:$R$2292,3,0)</f>
        <v>44609</v>
      </c>
      <c r="C21" s="65">
        <f>VLOOKUP($A21,'Return Data'!$B$7:$R$2292,4,0)</f>
        <v>55.900300000000001</v>
      </c>
      <c r="D21" s="65">
        <f>VLOOKUP($A21,'Return Data'!$B$7:$R$2292,10,0)</f>
        <v>-3.8570000000000002</v>
      </c>
      <c r="E21" s="66">
        <f t="shared" si="0"/>
        <v>17</v>
      </c>
      <c r="F21" s="65">
        <f>VLOOKUP($A21,'Return Data'!$B$7:$R$2292,11,0)</f>
        <v>5.5208000000000004</v>
      </c>
      <c r="G21" s="66">
        <f t="shared" si="1"/>
        <v>21</v>
      </c>
      <c r="H21" s="65">
        <f>VLOOKUP($A21,'Return Data'!$B$7:$R$2292,12,0)</f>
        <v>21.526399999999999</v>
      </c>
      <c r="I21" s="66">
        <f t="shared" si="2"/>
        <v>13</v>
      </c>
      <c r="J21" s="65">
        <f>VLOOKUP($A21,'Return Data'!$B$7:$R$2292,13,0)</f>
        <v>18.054400000000001</v>
      </c>
      <c r="K21" s="66">
        <f t="shared" si="3"/>
        <v>32</v>
      </c>
      <c r="L21" s="65">
        <f>VLOOKUP($A21,'Return Data'!$B$7:$R$2292,17,0)</f>
        <v>18.9832</v>
      </c>
      <c r="M21" s="66">
        <f t="shared" si="4"/>
        <v>42</v>
      </c>
      <c r="N21" s="65">
        <f>VLOOKUP($A21,'Return Data'!$B$7:$R$2292,14,0)</f>
        <v>19.251300000000001</v>
      </c>
      <c r="O21" s="66">
        <f t="shared" si="5"/>
        <v>34</v>
      </c>
      <c r="P21" s="65">
        <f>VLOOKUP($A21,'Return Data'!$B$7:$R$2292,15,0)</f>
        <v>12.3901</v>
      </c>
      <c r="Q21" s="66">
        <f t="shared" si="6"/>
        <v>31</v>
      </c>
      <c r="R21" s="65">
        <f>VLOOKUP($A21,'Return Data'!$B$7:$R$2292,16,0)</f>
        <v>12.047800000000001</v>
      </c>
      <c r="S21" s="67">
        <f t="shared" si="7"/>
        <v>45</v>
      </c>
    </row>
    <row r="22" spans="1:19" x14ac:dyDescent="0.3">
      <c r="A22" s="63" t="s">
        <v>282</v>
      </c>
      <c r="B22" s="64">
        <f>VLOOKUP($A22,'Return Data'!$B$7:$R$2292,3,0)</f>
        <v>44609</v>
      </c>
      <c r="C22" s="65">
        <f>VLOOKUP($A22,'Return Data'!$B$7:$R$2292,4,0)</f>
        <v>585.91999999999996</v>
      </c>
      <c r="D22" s="65">
        <f>VLOOKUP($A22,'Return Data'!$B$7:$R$2292,10,0)</f>
        <v>-5.0110999999999999</v>
      </c>
      <c r="E22" s="66">
        <f t="shared" si="0"/>
        <v>31</v>
      </c>
      <c r="F22" s="65">
        <f>VLOOKUP($A22,'Return Data'!$B$7:$R$2292,11,0)</f>
        <v>4.0914000000000001</v>
      </c>
      <c r="G22" s="66">
        <f t="shared" si="1"/>
        <v>32</v>
      </c>
      <c r="H22" s="65">
        <f>VLOOKUP($A22,'Return Data'!$B$7:$R$2292,12,0)</f>
        <v>19.087</v>
      </c>
      <c r="I22" s="66">
        <f t="shared" si="2"/>
        <v>27</v>
      </c>
      <c r="J22" s="65">
        <f>VLOOKUP($A22,'Return Data'!$B$7:$R$2292,13,0)</f>
        <v>18.833400000000001</v>
      </c>
      <c r="K22" s="66">
        <f t="shared" si="3"/>
        <v>30</v>
      </c>
      <c r="L22" s="65">
        <f>VLOOKUP($A22,'Return Data'!$B$7:$R$2292,17,0)</f>
        <v>22.623000000000001</v>
      </c>
      <c r="M22" s="66">
        <f t="shared" si="4"/>
        <v>27</v>
      </c>
      <c r="N22" s="65">
        <f>VLOOKUP($A22,'Return Data'!$B$7:$R$2292,14,0)</f>
        <v>19.8386</v>
      </c>
      <c r="O22" s="66">
        <f t="shared" si="5"/>
        <v>28</v>
      </c>
      <c r="P22" s="65">
        <f>VLOOKUP($A22,'Return Data'!$B$7:$R$2292,15,0)</f>
        <v>13.8537</v>
      </c>
      <c r="Q22" s="66">
        <f t="shared" si="6"/>
        <v>22</v>
      </c>
      <c r="R22" s="65">
        <f>VLOOKUP($A22,'Return Data'!$B$7:$R$2292,16,0)</f>
        <v>19.8169</v>
      </c>
      <c r="S22" s="67">
        <f t="shared" si="7"/>
        <v>10</v>
      </c>
    </row>
    <row r="23" spans="1:19" x14ac:dyDescent="0.3">
      <c r="A23" s="63" t="s">
        <v>283</v>
      </c>
      <c r="B23" s="64">
        <f>VLOOKUP($A23,'Return Data'!$B$7:$R$2292,3,0)</f>
        <v>44609</v>
      </c>
      <c r="C23" s="65">
        <f>VLOOKUP($A23,'Return Data'!$B$7:$R$2292,4,0)</f>
        <v>15.95</v>
      </c>
      <c r="D23" s="65">
        <f>VLOOKUP($A23,'Return Data'!$B$7:$R$2292,10,0)</f>
        <v>-4.7760999999999996</v>
      </c>
      <c r="E23" s="66">
        <f t="shared" si="0"/>
        <v>28</v>
      </c>
      <c r="F23" s="65">
        <f>VLOOKUP($A23,'Return Data'!$B$7:$R$2292,11,0)</f>
        <v>10.151899999999999</v>
      </c>
      <c r="G23" s="66">
        <f t="shared" si="1"/>
        <v>4</v>
      </c>
      <c r="H23" s="65">
        <f>VLOOKUP($A23,'Return Data'!$B$7:$R$2292,12,0)</f>
        <v>20.377400000000002</v>
      </c>
      <c r="I23" s="66">
        <f t="shared" si="2"/>
        <v>20</v>
      </c>
      <c r="J23" s="65">
        <f>VLOOKUP($A23,'Return Data'!$B$7:$R$2292,13,0)</f>
        <v>14.913500000000001</v>
      </c>
      <c r="K23" s="66">
        <f t="shared" si="3"/>
        <v>48</v>
      </c>
      <c r="L23" s="65">
        <f>VLOOKUP($A23,'Return Data'!$B$7:$R$2292,17,0)</f>
        <v>16.386299999999999</v>
      </c>
      <c r="M23" s="66">
        <f t="shared" si="4"/>
        <v>48</v>
      </c>
      <c r="N23" s="65">
        <f>VLOOKUP($A23,'Return Data'!$B$7:$R$2292,14,0)</f>
        <v>17.736000000000001</v>
      </c>
      <c r="O23" s="66">
        <f t="shared" si="5"/>
        <v>42</v>
      </c>
      <c r="P23" s="65"/>
      <c r="Q23" s="66"/>
      <c r="R23" s="65">
        <f>VLOOKUP($A23,'Return Data'!$B$7:$R$2292,16,0)</f>
        <v>12.683999999999999</v>
      </c>
      <c r="S23" s="67">
        <f t="shared" si="7"/>
        <v>41</v>
      </c>
    </row>
    <row r="24" spans="1:19" x14ac:dyDescent="0.3">
      <c r="A24" s="63" t="s">
        <v>284</v>
      </c>
      <c r="B24" s="64">
        <f>VLOOKUP($A24,'Return Data'!$B$7:$R$2292,3,0)</f>
        <v>44609</v>
      </c>
      <c r="C24" s="65">
        <f>VLOOKUP($A24,'Return Data'!$B$7:$R$2292,4,0)</f>
        <v>37.85</v>
      </c>
      <c r="D24" s="65">
        <f>VLOOKUP($A24,'Return Data'!$B$7:$R$2292,10,0)</f>
        <v>-4.5156000000000001</v>
      </c>
      <c r="E24" s="66">
        <f t="shared" si="0"/>
        <v>24</v>
      </c>
      <c r="F24" s="65">
        <f>VLOOKUP($A24,'Return Data'!$B$7:$R$2292,11,0)</f>
        <v>4.8475999999999999</v>
      </c>
      <c r="G24" s="66">
        <f t="shared" si="1"/>
        <v>26</v>
      </c>
      <c r="H24" s="65">
        <f>VLOOKUP($A24,'Return Data'!$B$7:$R$2292,12,0)</f>
        <v>17.876100000000001</v>
      </c>
      <c r="I24" s="66">
        <f t="shared" si="2"/>
        <v>35</v>
      </c>
      <c r="J24" s="65">
        <f>VLOOKUP($A24,'Return Data'!$B$7:$R$2292,13,0)</f>
        <v>15.4315</v>
      </c>
      <c r="K24" s="66">
        <f t="shared" si="3"/>
        <v>45</v>
      </c>
      <c r="L24" s="65">
        <f>VLOOKUP($A24,'Return Data'!$B$7:$R$2292,17,0)</f>
        <v>15.3409</v>
      </c>
      <c r="M24" s="66">
        <f t="shared" si="4"/>
        <v>53</v>
      </c>
      <c r="N24" s="65">
        <f>VLOOKUP($A24,'Return Data'!$B$7:$R$2292,14,0)</f>
        <v>15.5252</v>
      </c>
      <c r="O24" s="66">
        <f t="shared" si="5"/>
        <v>48</v>
      </c>
      <c r="P24" s="65">
        <f>VLOOKUP($A24,'Return Data'!$B$7:$R$2292,15,0)</f>
        <v>11.8447</v>
      </c>
      <c r="Q24" s="66">
        <f t="shared" si="6"/>
        <v>34</v>
      </c>
      <c r="R24" s="65">
        <f>VLOOKUP($A24,'Return Data'!$B$7:$R$2292,16,0)</f>
        <v>17.073899999999998</v>
      </c>
      <c r="S24" s="67">
        <f t="shared" si="7"/>
        <v>16</v>
      </c>
    </row>
    <row r="25" spans="1:19" x14ac:dyDescent="0.3">
      <c r="A25" s="63" t="s">
        <v>285</v>
      </c>
      <c r="B25" s="64">
        <f>VLOOKUP($A25,'Return Data'!$B$7:$R$2292,3,0)</f>
        <v>44609</v>
      </c>
      <c r="C25" s="65">
        <f>VLOOKUP($A25,'Return Data'!$B$7:$R$2292,4,0)</f>
        <v>96.29</v>
      </c>
      <c r="D25" s="65">
        <f>VLOOKUP($A25,'Return Data'!$B$7:$R$2292,10,0)</f>
        <v>-2.9335</v>
      </c>
      <c r="E25" s="66">
        <f t="shared" si="0"/>
        <v>6</v>
      </c>
      <c r="F25" s="65">
        <f>VLOOKUP($A25,'Return Data'!$B$7:$R$2292,11,0)</f>
        <v>7.4545000000000003</v>
      </c>
      <c r="G25" s="66">
        <f t="shared" si="1"/>
        <v>10</v>
      </c>
      <c r="H25" s="65">
        <f>VLOOKUP($A25,'Return Data'!$B$7:$R$2292,12,0)</f>
        <v>21.104299999999999</v>
      </c>
      <c r="I25" s="66">
        <f t="shared" si="2"/>
        <v>17</v>
      </c>
      <c r="J25" s="65">
        <f>VLOOKUP($A25,'Return Data'!$B$7:$R$2292,13,0)</f>
        <v>27.182700000000001</v>
      </c>
      <c r="K25" s="66">
        <f t="shared" si="3"/>
        <v>16</v>
      </c>
      <c r="L25" s="65">
        <f>VLOOKUP($A25,'Return Data'!$B$7:$R$2292,17,0)</f>
        <v>30.753699999999998</v>
      </c>
      <c r="M25" s="66">
        <f t="shared" si="4"/>
        <v>14</v>
      </c>
      <c r="N25" s="65">
        <f>VLOOKUP($A25,'Return Data'!$B$7:$R$2292,14,0)</f>
        <v>24.1752</v>
      </c>
      <c r="O25" s="66">
        <f t="shared" si="5"/>
        <v>16</v>
      </c>
      <c r="P25" s="65">
        <f>VLOOKUP($A25,'Return Data'!$B$7:$R$2292,15,0)</f>
        <v>17.271000000000001</v>
      </c>
      <c r="Q25" s="66">
        <f t="shared" si="6"/>
        <v>9</v>
      </c>
      <c r="R25" s="65">
        <f>VLOOKUP($A25,'Return Data'!$B$7:$R$2292,16,0)</f>
        <v>18.789400000000001</v>
      </c>
      <c r="S25" s="67">
        <f t="shared" si="7"/>
        <v>12</v>
      </c>
    </row>
    <row r="26" spans="1:19" x14ac:dyDescent="0.3">
      <c r="A26" s="63" t="s">
        <v>286</v>
      </c>
      <c r="B26" s="64">
        <f>VLOOKUP($A26,'Return Data'!$B$7:$R$2292,3,0)</f>
        <v>44609</v>
      </c>
      <c r="C26" s="65">
        <f>VLOOKUP($A26,'Return Data'!$B$7:$R$2292,4,0)</f>
        <v>13.16</v>
      </c>
      <c r="D26" s="65">
        <f>VLOOKUP($A26,'Return Data'!$B$7:$R$2292,10,0)</f>
        <v>-5.1189999999999998</v>
      </c>
      <c r="E26" s="66">
        <f t="shared" si="0"/>
        <v>33</v>
      </c>
      <c r="F26" s="65">
        <f>VLOOKUP($A26,'Return Data'!$B$7:$R$2292,11,0)</f>
        <v>2.8125</v>
      </c>
      <c r="G26" s="66">
        <f t="shared" si="1"/>
        <v>44</v>
      </c>
      <c r="H26" s="65">
        <f>VLOOKUP($A26,'Return Data'!$B$7:$R$2292,12,0)</f>
        <v>15.035</v>
      </c>
      <c r="I26" s="66">
        <f t="shared" si="2"/>
        <v>50</v>
      </c>
      <c r="J26" s="65">
        <f>VLOOKUP($A26,'Return Data'!$B$7:$R$2292,13,0)</f>
        <v>12.2867</v>
      </c>
      <c r="K26" s="66">
        <f t="shared" si="3"/>
        <v>52</v>
      </c>
      <c r="L26" s="65">
        <f>VLOOKUP($A26,'Return Data'!$B$7:$R$2292,17,0)</f>
        <v>14.353400000000001</v>
      </c>
      <c r="M26" s="66">
        <f t="shared" si="4"/>
        <v>55</v>
      </c>
      <c r="N26" s="65">
        <f>VLOOKUP($A26,'Return Data'!$B$7:$R$2292,14,0)</f>
        <v>13.8002</v>
      </c>
      <c r="O26" s="66">
        <f t="shared" si="5"/>
        <v>54</v>
      </c>
      <c r="P26" s="65"/>
      <c r="Q26" s="66"/>
      <c r="R26" s="65">
        <f>VLOOKUP($A26,'Return Data'!$B$7:$R$2292,16,0)</f>
        <v>6.8535000000000004</v>
      </c>
      <c r="S26" s="67">
        <f t="shared" si="7"/>
        <v>59</v>
      </c>
    </row>
    <row r="27" spans="1:19" x14ac:dyDescent="0.3">
      <c r="A27" s="63" t="s">
        <v>287</v>
      </c>
      <c r="B27" s="64">
        <f>VLOOKUP($A27,'Return Data'!$B$7:$R$2292,3,0)</f>
        <v>44609</v>
      </c>
      <c r="C27" s="65">
        <f>VLOOKUP($A27,'Return Data'!$B$7:$R$2292,4,0)</f>
        <v>80.81</v>
      </c>
      <c r="D27" s="65">
        <f>VLOOKUP($A27,'Return Data'!$B$7:$R$2292,10,0)</f>
        <v>-6.4916</v>
      </c>
      <c r="E27" s="66">
        <f t="shared" si="0"/>
        <v>46</v>
      </c>
      <c r="F27" s="65">
        <f>VLOOKUP($A27,'Return Data'!$B$7:$R$2292,11,0)</f>
        <v>2.7332999999999998</v>
      </c>
      <c r="G27" s="66">
        <f t="shared" si="1"/>
        <v>46</v>
      </c>
      <c r="H27" s="65">
        <f>VLOOKUP($A27,'Return Data'!$B$7:$R$2292,12,0)</f>
        <v>17.644500000000001</v>
      </c>
      <c r="I27" s="66">
        <f t="shared" si="2"/>
        <v>38</v>
      </c>
      <c r="J27" s="65">
        <f>VLOOKUP($A27,'Return Data'!$B$7:$R$2292,13,0)</f>
        <v>15.906499999999999</v>
      </c>
      <c r="K27" s="66">
        <f t="shared" si="3"/>
        <v>41</v>
      </c>
      <c r="L27" s="65">
        <f>VLOOKUP($A27,'Return Data'!$B$7:$R$2292,17,0)</f>
        <v>20.096299999999999</v>
      </c>
      <c r="M27" s="66">
        <f t="shared" si="4"/>
        <v>38</v>
      </c>
      <c r="N27" s="65">
        <f>VLOOKUP($A27,'Return Data'!$B$7:$R$2292,14,0)</f>
        <v>19.639099999999999</v>
      </c>
      <c r="O27" s="66">
        <f t="shared" si="5"/>
        <v>30</v>
      </c>
      <c r="P27" s="65">
        <f>VLOOKUP($A27,'Return Data'!$B$7:$R$2292,15,0)</f>
        <v>15.476000000000001</v>
      </c>
      <c r="Q27" s="66">
        <f t="shared" si="6"/>
        <v>13</v>
      </c>
      <c r="R27" s="65">
        <f>VLOOKUP($A27,'Return Data'!$B$7:$R$2292,16,0)</f>
        <v>14.790699999999999</v>
      </c>
      <c r="S27" s="67">
        <f t="shared" si="7"/>
        <v>30</v>
      </c>
    </row>
    <row r="28" spans="1:19" x14ac:dyDescent="0.3">
      <c r="A28" s="63" t="s">
        <v>288</v>
      </c>
      <c r="B28" s="64">
        <f>VLOOKUP($A28,'Return Data'!$B$7:$R$2292,3,0)</f>
        <v>44609</v>
      </c>
      <c r="C28" s="65">
        <f>VLOOKUP($A28,'Return Data'!$B$7:$R$2292,4,0)</f>
        <v>13.561</v>
      </c>
      <c r="D28" s="65">
        <f>VLOOKUP($A28,'Return Data'!$B$7:$R$2292,10,0)</f>
        <v>-9.8458000000000006</v>
      </c>
      <c r="E28" s="66">
        <f t="shared" si="0"/>
        <v>58</v>
      </c>
      <c r="F28" s="65">
        <f>VLOOKUP($A28,'Return Data'!$B$7:$R$2292,11,0)</f>
        <v>-3.4893999999999998</v>
      </c>
      <c r="G28" s="66">
        <f t="shared" si="1"/>
        <v>59</v>
      </c>
      <c r="H28" s="65">
        <f>VLOOKUP($A28,'Return Data'!$B$7:$R$2292,12,0)</f>
        <v>1.8574999999999999</v>
      </c>
      <c r="I28" s="66">
        <f t="shared" si="2"/>
        <v>59</v>
      </c>
      <c r="J28" s="65">
        <f>VLOOKUP($A28,'Return Data'!$B$7:$R$2292,13,0)</f>
        <v>4.9905999999999997</v>
      </c>
      <c r="K28" s="66">
        <f t="shared" si="3"/>
        <v>57</v>
      </c>
      <c r="L28" s="65">
        <f>VLOOKUP($A28,'Return Data'!$B$7:$R$2292,17,0)</f>
        <v>13.346500000000001</v>
      </c>
      <c r="M28" s="66">
        <f t="shared" si="4"/>
        <v>57</v>
      </c>
      <c r="N28" s="65"/>
      <c r="O28" s="66"/>
      <c r="P28" s="65"/>
      <c r="Q28" s="66"/>
      <c r="R28" s="65">
        <f>VLOOKUP($A28,'Return Data'!$B$7:$R$2292,16,0)</f>
        <v>13.9221</v>
      </c>
      <c r="S28" s="67">
        <f t="shared" si="7"/>
        <v>35</v>
      </c>
    </row>
    <row r="29" spans="1:19" x14ac:dyDescent="0.3">
      <c r="A29" s="63" t="s">
        <v>289</v>
      </c>
      <c r="B29" s="64">
        <f>VLOOKUP($A29,'Return Data'!$B$7:$R$2292,3,0)</f>
        <v>44609</v>
      </c>
      <c r="C29" s="65">
        <f>VLOOKUP($A29,'Return Data'!$B$7:$R$2292,4,0)</f>
        <v>28.0275</v>
      </c>
      <c r="D29" s="65">
        <f>VLOOKUP($A29,'Return Data'!$B$7:$R$2292,10,0)</f>
        <v>-6.7599</v>
      </c>
      <c r="E29" s="66">
        <f t="shared" si="0"/>
        <v>49</v>
      </c>
      <c r="F29" s="65">
        <f>VLOOKUP($A29,'Return Data'!$B$7:$R$2292,11,0)</f>
        <v>6.0077999999999996</v>
      </c>
      <c r="G29" s="66">
        <f t="shared" si="1"/>
        <v>17</v>
      </c>
      <c r="H29" s="65">
        <f>VLOOKUP($A29,'Return Data'!$B$7:$R$2292,12,0)</f>
        <v>19.596800000000002</v>
      </c>
      <c r="I29" s="66">
        <f t="shared" si="2"/>
        <v>26</v>
      </c>
      <c r="J29" s="65">
        <f>VLOOKUP($A29,'Return Data'!$B$7:$R$2292,13,0)</f>
        <v>17.100300000000001</v>
      </c>
      <c r="K29" s="66">
        <f t="shared" si="3"/>
        <v>38</v>
      </c>
      <c r="L29" s="65">
        <f>VLOOKUP($A29,'Return Data'!$B$7:$R$2292,17,0)</f>
        <v>21.3245</v>
      </c>
      <c r="M29" s="66">
        <f t="shared" si="4"/>
        <v>34</v>
      </c>
      <c r="N29" s="65">
        <f>VLOOKUP($A29,'Return Data'!$B$7:$R$2292,14,0)</f>
        <v>21.786100000000001</v>
      </c>
      <c r="O29" s="66">
        <f t="shared" si="5"/>
        <v>23</v>
      </c>
      <c r="P29" s="65">
        <f>VLOOKUP($A29,'Return Data'!$B$7:$R$2292,15,0)</f>
        <v>16.338000000000001</v>
      </c>
      <c r="Q29" s="66">
        <f t="shared" si="6"/>
        <v>11</v>
      </c>
      <c r="R29" s="65">
        <f>VLOOKUP($A29,'Return Data'!$B$7:$R$2292,16,0)</f>
        <v>7.7000999999999999</v>
      </c>
      <c r="S29" s="67">
        <f t="shared" si="7"/>
        <v>58</v>
      </c>
    </row>
    <row r="30" spans="1:19" x14ac:dyDescent="0.3">
      <c r="A30" s="63" t="s">
        <v>290</v>
      </c>
      <c r="B30" s="64">
        <f>VLOOKUP($A30,'Return Data'!$B$7:$R$2292,3,0)</f>
        <v>44609</v>
      </c>
      <c r="C30" s="65">
        <f>VLOOKUP($A30,'Return Data'!$B$7:$R$2292,4,0)</f>
        <v>70.721000000000004</v>
      </c>
      <c r="D30" s="65">
        <f>VLOOKUP($A30,'Return Data'!$B$7:$R$2292,10,0)</f>
        <v>-4.4775999999999998</v>
      </c>
      <c r="E30" s="66">
        <f t="shared" si="0"/>
        <v>23</v>
      </c>
      <c r="F30" s="65">
        <f>VLOOKUP($A30,'Return Data'!$B$7:$R$2292,11,0)</f>
        <v>4.4762000000000004</v>
      </c>
      <c r="G30" s="66">
        <f t="shared" si="1"/>
        <v>28</v>
      </c>
      <c r="H30" s="65">
        <f>VLOOKUP($A30,'Return Data'!$B$7:$R$2292,12,0)</f>
        <v>17.502099999999999</v>
      </c>
      <c r="I30" s="66">
        <f t="shared" si="2"/>
        <v>40</v>
      </c>
      <c r="J30" s="65">
        <f>VLOOKUP($A30,'Return Data'!$B$7:$R$2292,13,0)</f>
        <v>19.5136</v>
      </c>
      <c r="K30" s="66">
        <f t="shared" si="3"/>
        <v>27</v>
      </c>
      <c r="L30" s="65">
        <f>VLOOKUP($A30,'Return Data'!$B$7:$R$2292,17,0)</f>
        <v>20.5794</v>
      </c>
      <c r="M30" s="66">
        <f t="shared" si="4"/>
        <v>36</v>
      </c>
      <c r="N30" s="65">
        <f>VLOOKUP($A30,'Return Data'!$B$7:$R$2292,14,0)</f>
        <v>20.709399999999999</v>
      </c>
      <c r="O30" s="66">
        <f t="shared" si="5"/>
        <v>27</v>
      </c>
      <c r="P30" s="65">
        <f>VLOOKUP($A30,'Return Data'!$B$7:$R$2292,15,0)</f>
        <v>14.718500000000001</v>
      </c>
      <c r="Q30" s="66">
        <f t="shared" si="6"/>
        <v>16</v>
      </c>
      <c r="R30" s="65">
        <f>VLOOKUP($A30,'Return Data'!$B$7:$R$2292,16,0)</f>
        <v>12.795299999999999</v>
      </c>
      <c r="S30" s="67">
        <f t="shared" si="7"/>
        <v>40</v>
      </c>
    </row>
    <row r="31" spans="1:19" x14ac:dyDescent="0.3">
      <c r="A31" s="63" t="s">
        <v>291</v>
      </c>
      <c r="B31" s="64">
        <f>VLOOKUP($A31,'Return Data'!$B$7:$R$2292,3,0)</f>
        <v>44609</v>
      </c>
      <c r="C31" s="65">
        <f>VLOOKUP($A31,'Return Data'!$B$7:$R$2292,4,0)</f>
        <v>77.731999999999999</v>
      </c>
      <c r="D31" s="65">
        <f>VLOOKUP($A31,'Return Data'!$B$7:$R$2292,10,0)</f>
        <v>-5.5791000000000004</v>
      </c>
      <c r="E31" s="66">
        <f t="shared" si="0"/>
        <v>37</v>
      </c>
      <c r="F31" s="65">
        <f>VLOOKUP($A31,'Return Data'!$B$7:$R$2292,11,0)</f>
        <v>1.8955</v>
      </c>
      <c r="G31" s="66">
        <f t="shared" si="1"/>
        <v>49</v>
      </c>
      <c r="H31" s="65">
        <f>VLOOKUP($A31,'Return Data'!$B$7:$R$2292,12,0)</f>
        <v>12.9579</v>
      </c>
      <c r="I31" s="66">
        <f t="shared" si="2"/>
        <v>53</v>
      </c>
      <c r="J31" s="65">
        <f>VLOOKUP($A31,'Return Data'!$B$7:$R$2292,13,0)</f>
        <v>15.6898</v>
      </c>
      <c r="K31" s="66">
        <f t="shared" si="3"/>
        <v>43</v>
      </c>
      <c r="L31" s="65">
        <f>VLOOKUP($A31,'Return Data'!$B$7:$R$2292,17,0)</f>
        <v>17.322299999999998</v>
      </c>
      <c r="M31" s="66">
        <f t="shared" si="4"/>
        <v>47</v>
      </c>
      <c r="N31" s="65">
        <f>VLOOKUP($A31,'Return Data'!$B$7:$R$2292,14,0)</f>
        <v>16.407499999999999</v>
      </c>
      <c r="O31" s="66">
        <f t="shared" si="5"/>
        <v>46</v>
      </c>
      <c r="P31" s="65">
        <f>VLOOKUP($A31,'Return Data'!$B$7:$R$2292,15,0)</f>
        <v>11.7857</v>
      </c>
      <c r="Q31" s="66">
        <f t="shared" si="6"/>
        <v>35</v>
      </c>
      <c r="R31" s="65">
        <f>VLOOKUP($A31,'Return Data'!$B$7:$R$2292,16,0)</f>
        <v>13.689299999999999</v>
      </c>
      <c r="S31" s="67">
        <f t="shared" si="7"/>
        <v>36</v>
      </c>
    </row>
    <row r="32" spans="1:19" x14ac:dyDescent="0.3">
      <c r="A32" s="63" t="s">
        <v>1976</v>
      </c>
      <c r="B32" s="64">
        <f>VLOOKUP($A32,'Return Data'!$B$7:$R$2292,3,0)</f>
        <v>44609</v>
      </c>
      <c r="C32" s="65">
        <f>VLOOKUP($A32,'Return Data'!$B$7:$R$2292,4,0)</f>
        <v>98.004000000000005</v>
      </c>
      <c r="D32" s="65">
        <f>VLOOKUP($A32,'Return Data'!$B$7:$R$2292,10,0)</f>
        <v>-5.0811000000000002</v>
      </c>
      <c r="E32" s="66">
        <f t="shared" si="0"/>
        <v>32</v>
      </c>
      <c r="F32" s="65">
        <f>VLOOKUP($A32,'Return Data'!$B$7:$R$2292,11,0)</f>
        <v>2.8254999999999999</v>
      </c>
      <c r="G32" s="66">
        <f t="shared" si="1"/>
        <v>43</v>
      </c>
      <c r="H32" s="65">
        <f>VLOOKUP($A32,'Return Data'!$B$7:$R$2292,12,0)</f>
        <v>18.1999</v>
      </c>
      <c r="I32" s="66">
        <f t="shared" si="2"/>
        <v>31</v>
      </c>
      <c r="J32" s="65">
        <f>VLOOKUP($A32,'Return Data'!$B$7:$R$2292,13,0)</f>
        <v>17.158300000000001</v>
      </c>
      <c r="K32" s="66">
        <f t="shared" si="3"/>
        <v>37</v>
      </c>
      <c r="L32" s="65">
        <f>VLOOKUP($A32,'Return Data'!$B$7:$R$2292,17,0)</f>
        <v>14.2273</v>
      </c>
      <c r="M32" s="66">
        <f t="shared" si="4"/>
        <v>56</v>
      </c>
      <c r="N32" s="65">
        <f>VLOOKUP($A32,'Return Data'!$B$7:$R$2292,14,0)</f>
        <v>16.617999999999999</v>
      </c>
      <c r="O32" s="66">
        <f t="shared" si="5"/>
        <v>44</v>
      </c>
      <c r="P32" s="65">
        <f>VLOOKUP($A32,'Return Data'!$B$7:$R$2292,15,0)</f>
        <v>13.309900000000001</v>
      </c>
      <c r="Q32" s="66">
        <f t="shared" si="6"/>
        <v>23</v>
      </c>
      <c r="R32" s="65">
        <f>VLOOKUP($A32,'Return Data'!$B$7:$R$2292,16,0)</f>
        <v>9.8707999999999991</v>
      </c>
      <c r="S32" s="67">
        <f t="shared" si="7"/>
        <v>53</v>
      </c>
    </row>
    <row r="33" spans="1:19" x14ac:dyDescent="0.3">
      <c r="A33" s="63" t="s">
        <v>435</v>
      </c>
      <c r="B33" s="64">
        <f>VLOOKUP($A33,'Return Data'!$B$7:$R$2292,3,0)</f>
        <v>44609</v>
      </c>
      <c r="C33" s="65">
        <f>VLOOKUP($A33,'Return Data'!$B$7:$R$2292,4,0)</f>
        <v>18.4511</v>
      </c>
      <c r="D33" s="65">
        <f>VLOOKUP($A33,'Return Data'!$B$7:$R$2292,10,0)</f>
        <v>-3.4308000000000001</v>
      </c>
      <c r="E33" s="66">
        <f t="shared" si="0"/>
        <v>10</v>
      </c>
      <c r="F33" s="65">
        <f>VLOOKUP($A33,'Return Data'!$B$7:$R$2292,11,0)</f>
        <v>3.9821</v>
      </c>
      <c r="G33" s="66">
        <f t="shared" si="1"/>
        <v>33</v>
      </c>
      <c r="H33" s="65">
        <f>VLOOKUP($A33,'Return Data'!$B$7:$R$2292,12,0)</f>
        <v>20.672699999999999</v>
      </c>
      <c r="I33" s="66">
        <f t="shared" si="2"/>
        <v>19</v>
      </c>
      <c r="J33" s="65">
        <f>VLOOKUP($A33,'Return Data'!$B$7:$R$2292,13,0)</f>
        <v>22.163599999999999</v>
      </c>
      <c r="K33" s="66">
        <f t="shared" si="3"/>
        <v>20</v>
      </c>
      <c r="L33" s="65">
        <f>VLOOKUP($A33,'Return Data'!$B$7:$R$2292,17,0)</f>
        <v>24.309200000000001</v>
      </c>
      <c r="M33" s="66">
        <f t="shared" si="4"/>
        <v>24</v>
      </c>
      <c r="N33" s="65">
        <f>VLOOKUP($A33,'Return Data'!$B$7:$R$2292,14,0)</f>
        <v>19.711200000000002</v>
      </c>
      <c r="O33" s="66">
        <f t="shared" si="5"/>
        <v>29</v>
      </c>
      <c r="P33" s="65">
        <f>VLOOKUP($A33,'Return Data'!$B$7:$R$2292,15,0)</f>
        <v>11.5549</v>
      </c>
      <c r="Q33" s="66">
        <f t="shared" si="6"/>
        <v>36</v>
      </c>
      <c r="R33" s="65">
        <f>VLOOKUP($A33,'Return Data'!$B$7:$R$2292,16,0)</f>
        <v>12.161799999999999</v>
      </c>
      <c r="S33" s="67">
        <f t="shared" si="7"/>
        <v>43</v>
      </c>
    </row>
    <row r="34" spans="1:19" x14ac:dyDescent="0.3">
      <c r="A34" s="63" t="s">
        <v>294</v>
      </c>
      <c r="B34" s="64">
        <f>VLOOKUP($A34,'Return Data'!$B$7:$R$2292,3,0)</f>
        <v>44609</v>
      </c>
      <c r="C34" s="65">
        <f>VLOOKUP($A34,'Return Data'!$B$7:$R$2292,4,0)</f>
        <v>30.56</v>
      </c>
      <c r="D34" s="65">
        <f>VLOOKUP($A34,'Return Data'!$B$7:$R$2292,10,0)</f>
        <v>-5.2168000000000001</v>
      </c>
      <c r="E34" s="66">
        <f t="shared" si="0"/>
        <v>35</v>
      </c>
      <c r="F34" s="65">
        <f>VLOOKUP($A34,'Return Data'!$B$7:$R$2292,11,0)</f>
        <v>3.0205000000000002</v>
      </c>
      <c r="G34" s="66">
        <f t="shared" si="1"/>
        <v>42</v>
      </c>
      <c r="H34" s="65">
        <f>VLOOKUP($A34,'Return Data'!$B$7:$R$2292,12,0)</f>
        <v>16.605599999999999</v>
      </c>
      <c r="I34" s="66">
        <f t="shared" si="2"/>
        <v>47</v>
      </c>
      <c r="J34" s="65">
        <f>VLOOKUP($A34,'Return Data'!$B$7:$R$2292,13,0)</f>
        <v>17.696899999999999</v>
      </c>
      <c r="K34" s="66">
        <f t="shared" si="3"/>
        <v>35</v>
      </c>
      <c r="L34" s="65">
        <f>VLOOKUP($A34,'Return Data'!$B$7:$R$2292,17,0)</f>
        <v>26.662500000000001</v>
      </c>
      <c r="M34" s="66">
        <f t="shared" si="4"/>
        <v>19</v>
      </c>
      <c r="N34" s="65">
        <f>VLOOKUP($A34,'Return Data'!$B$7:$R$2292,14,0)</f>
        <v>23.552499999999998</v>
      </c>
      <c r="O34" s="66">
        <f t="shared" si="5"/>
        <v>19</v>
      </c>
      <c r="P34" s="65">
        <f>VLOOKUP($A34,'Return Data'!$B$7:$R$2292,15,0)</f>
        <v>19.070799999999998</v>
      </c>
      <c r="Q34" s="66">
        <f t="shared" si="6"/>
        <v>4</v>
      </c>
      <c r="R34" s="65">
        <f>VLOOKUP($A34,'Return Data'!$B$7:$R$2292,16,0)</f>
        <v>19.935600000000001</v>
      </c>
      <c r="S34" s="67">
        <f t="shared" si="7"/>
        <v>9</v>
      </c>
    </row>
    <row r="35" spans="1:19" x14ac:dyDescent="0.3">
      <c r="A35" s="63" t="s">
        <v>295</v>
      </c>
      <c r="B35" s="64">
        <f>VLOOKUP($A35,'Return Data'!$B$7:$R$2292,3,0)</f>
        <v>44609</v>
      </c>
      <c r="C35" s="65">
        <f>VLOOKUP($A35,'Return Data'!$B$7:$R$2292,4,0)</f>
        <v>26.185600000000001</v>
      </c>
      <c r="D35" s="65">
        <f>VLOOKUP($A35,'Return Data'!$B$7:$R$2292,10,0)</f>
        <v>-5.7323000000000004</v>
      </c>
      <c r="E35" s="66">
        <f t="shared" si="0"/>
        <v>40</v>
      </c>
      <c r="F35" s="65">
        <f>VLOOKUP($A35,'Return Data'!$B$7:$R$2292,11,0)</f>
        <v>-9.8400000000000001E-2</v>
      </c>
      <c r="G35" s="66">
        <f t="shared" si="1"/>
        <v>51</v>
      </c>
      <c r="H35" s="65">
        <f>VLOOKUP($A35,'Return Data'!$B$7:$R$2292,12,0)</f>
        <v>17.290099999999999</v>
      </c>
      <c r="I35" s="66">
        <f t="shared" si="2"/>
        <v>42</v>
      </c>
      <c r="J35" s="65">
        <f>VLOOKUP($A35,'Return Data'!$B$7:$R$2292,13,0)</f>
        <v>15.1228</v>
      </c>
      <c r="K35" s="66">
        <f t="shared" si="3"/>
        <v>46</v>
      </c>
      <c r="L35" s="65">
        <f>VLOOKUP($A35,'Return Data'!$B$7:$R$2292,17,0)</f>
        <v>16.2529</v>
      </c>
      <c r="M35" s="66">
        <f t="shared" si="4"/>
        <v>49</v>
      </c>
      <c r="N35" s="65">
        <f>VLOOKUP($A35,'Return Data'!$B$7:$R$2292,14,0)</f>
        <v>18.725300000000001</v>
      </c>
      <c r="O35" s="66">
        <f t="shared" si="5"/>
        <v>38</v>
      </c>
      <c r="P35" s="65">
        <f>VLOOKUP($A35,'Return Data'!$B$7:$R$2292,15,0)</f>
        <v>13.1793</v>
      </c>
      <c r="Q35" s="66">
        <f t="shared" si="6"/>
        <v>24</v>
      </c>
      <c r="R35" s="65">
        <f>VLOOKUP($A35,'Return Data'!$B$7:$R$2292,16,0)</f>
        <v>14.565300000000001</v>
      </c>
      <c r="S35" s="67">
        <f t="shared" si="7"/>
        <v>33</v>
      </c>
    </row>
    <row r="36" spans="1:19" x14ac:dyDescent="0.3">
      <c r="A36" s="63" t="s">
        <v>1961</v>
      </c>
      <c r="B36" s="64">
        <f>VLOOKUP($A36,'Return Data'!$B$7:$R$2292,3,0)</f>
        <v>44609</v>
      </c>
      <c r="C36" s="65">
        <f>VLOOKUP($A36,'Return Data'!$B$7:$R$2292,4,0)</f>
        <v>20.250800000000002</v>
      </c>
      <c r="D36" s="65">
        <f>VLOOKUP($A36,'Return Data'!$B$7:$R$2292,10,0)</f>
        <v>-5.7093999999999996</v>
      </c>
      <c r="E36" s="66">
        <f t="shared" si="0"/>
        <v>39</v>
      </c>
      <c r="F36" s="65">
        <f>VLOOKUP($A36,'Return Data'!$B$7:$R$2292,11,0)</f>
        <v>4.3118999999999996</v>
      </c>
      <c r="G36" s="66">
        <f t="shared" si="1"/>
        <v>30</v>
      </c>
      <c r="H36" s="65">
        <f>VLOOKUP($A36,'Return Data'!$B$7:$R$2292,12,0)</f>
        <v>17.0228</v>
      </c>
      <c r="I36" s="66">
        <f t="shared" si="2"/>
        <v>45</v>
      </c>
      <c r="J36" s="65">
        <f>VLOOKUP($A36,'Return Data'!$B$7:$R$2292,13,0)</f>
        <v>13.607699999999999</v>
      </c>
      <c r="K36" s="66">
        <f t="shared" si="3"/>
        <v>50</v>
      </c>
      <c r="L36" s="65">
        <f>VLOOKUP($A36,'Return Data'!$B$7:$R$2292,17,0)</f>
        <v>15.4246</v>
      </c>
      <c r="M36" s="66">
        <f t="shared" si="4"/>
        <v>52</v>
      </c>
      <c r="N36" s="65">
        <f>VLOOKUP($A36,'Return Data'!$B$7:$R$2292,14,0)</f>
        <v>14.9826</v>
      </c>
      <c r="O36" s="66">
        <f t="shared" si="5"/>
        <v>51</v>
      </c>
      <c r="P36" s="65">
        <f>VLOOKUP($A36,'Return Data'!$B$7:$R$2292,15,0)</f>
        <v>11.113200000000001</v>
      </c>
      <c r="Q36" s="66">
        <f t="shared" si="6"/>
        <v>37</v>
      </c>
      <c r="R36" s="65">
        <f>VLOOKUP($A36,'Return Data'!$B$7:$R$2292,16,0)</f>
        <v>12.179</v>
      </c>
      <c r="S36" s="67">
        <f t="shared" si="7"/>
        <v>42</v>
      </c>
    </row>
    <row r="37" spans="1:19" x14ac:dyDescent="0.3">
      <c r="A37" s="63" t="s">
        <v>296</v>
      </c>
      <c r="B37" s="64">
        <f>VLOOKUP($A37,'Return Data'!$B$7:$R$2292,3,0)</f>
        <v>44609</v>
      </c>
      <c r="C37" s="65">
        <f>VLOOKUP($A37,'Return Data'!$B$7:$R$2292,4,0)</f>
        <v>76.297399999999996</v>
      </c>
      <c r="D37" s="65">
        <f>VLOOKUP($A37,'Return Data'!$B$7:$R$2292,10,0)</f>
        <v>-3.694</v>
      </c>
      <c r="E37" s="66">
        <f t="shared" si="0"/>
        <v>15</v>
      </c>
      <c r="F37" s="65">
        <f>VLOOKUP($A37,'Return Data'!$B$7:$R$2292,11,0)</f>
        <v>5.2084999999999999</v>
      </c>
      <c r="G37" s="66">
        <f t="shared" si="1"/>
        <v>24</v>
      </c>
      <c r="H37" s="65">
        <f>VLOOKUP($A37,'Return Data'!$B$7:$R$2292,12,0)</f>
        <v>18.945399999999999</v>
      </c>
      <c r="I37" s="66">
        <f t="shared" si="2"/>
        <v>29</v>
      </c>
      <c r="J37" s="65">
        <f>VLOOKUP($A37,'Return Data'!$B$7:$R$2292,13,0)</f>
        <v>21.396999999999998</v>
      </c>
      <c r="K37" s="66">
        <f t="shared" si="3"/>
        <v>21</v>
      </c>
      <c r="L37" s="65">
        <f>VLOOKUP($A37,'Return Data'!$B$7:$R$2292,17,0)</f>
        <v>19.011299999999999</v>
      </c>
      <c r="M37" s="66">
        <f t="shared" si="4"/>
        <v>41</v>
      </c>
      <c r="N37" s="65">
        <f>VLOOKUP($A37,'Return Data'!$B$7:$R$2292,14,0)</f>
        <v>15.417999999999999</v>
      </c>
      <c r="O37" s="66">
        <f t="shared" si="5"/>
        <v>49</v>
      </c>
      <c r="P37" s="65">
        <f>VLOOKUP($A37,'Return Data'!$B$7:$R$2292,15,0)</f>
        <v>7.8053999999999997</v>
      </c>
      <c r="Q37" s="66">
        <f t="shared" si="6"/>
        <v>44</v>
      </c>
      <c r="R37" s="65">
        <f>VLOOKUP($A37,'Return Data'!$B$7:$R$2292,16,0)</f>
        <v>13.1745</v>
      </c>
      <c r="S37" s="67">
        <f t="shared" si="7"/>
        <v>39</v>
      </c>
    </row>
    <row r="38" spans="1:19" x14ac:dyDescent="0.3">
      <c r="A38" s="63" t="s">
        <v>297</v>
      </c>
      <c r="B38" s="64">
        <f>VLOOKUP($A38,'Return Data'!$B$7:$R$2292,3,0)</f>
        <v>44609</v>
      </c>
      <c r="C38" s="65">
        <f>VLOOKUP($A38,'Return Data'!$B$7:$R$2292,4,0)</f>
        <v>18.695799999999998</v>
      </c>
      <c r="D38" s="65">
        <f>VLOOKUP($A38,'Return Data'!$B$7:$R$2292,10,0)</f>
        <v>-1.6745000000000001</v>
      </c>
      <c r="E38" s="66">
        <f t="shared" si="0"/>
        <v>5</v>
      </c>
      <c r="F38" s="65">
        <f>VLOOKUP($A38,'Return Data'!$B$7:$R$2292,11,0)</f>
        <v>9.5756999999999994</v>
      </c>
      <c r="G38" s="66">
        <f t="shared" si="1"/>
        <v>5</v>
      </c>
      <c r="H38" s="65">
        <f>VLOOKUP($A38,'Return Data'!$B$7:$R$2292,12,0)</f>
        <v>21.499099999999999</v>
      </c>
      <c r="I38" s="66">
        <f t="shared" si="2"/>
        <v>14</v>
      </c>
      <c r="J38" s="65">
        <f>VLOOKUP($A38,'Return Data'!$B$7:$R$2292,13,0)</f>
        <v>27.998200000000001</v>
      </c>
      <c r="K38" s="66">
        <f t="shared" si="3"/>
        <v>14</v>
      </c>
      <c r="L38" s="65">
        <f>VLOOKUP($A38,'Return Data'!$B$7:$R$2292,17,0)</f>
        <v>30.056699999999999</v>
      </c>
      <c r="M38" s="66">
        <f t="shared" si="4"/>
        <v>15</v>
      </c>
      <c r="N38" s="65"/>
      <c r="O38" s="66"/>
      <c r="P38" s="65"/>
      <c r="Q38" s="66"/>
      <c r="R38" s="65">
        <f>VLOOKUP($A38,'Return Data'!$B$7:$R$2292,16,0)</f>
        <v>27.5352</v>
      </c>
      <c r="S38" s="67">
        <f t="shared" si="7"/>
        <v>1</v>
      </c>
    </row>
    <row r="39" spans="1:19" x14ac:dyDescent="0.3">
      <c r="A39" s="63" t="s">
        <v>2022</v>
      </c>
      <c r="B39" s="64">
        <f>VLOOKUP($A39,'Return Data'!$B$7:$R$2292,3,0)</f>
        <v>44609</v>
      </c>
      <c r="C39" s="65">
        <f>VLOOKUP($A39,'Return Data'!$B$7:$R$2292,4,0)</f>
        <v>23.54</v>
      </c>
      <c r="D39" s="65">
        <f>VLOOKUP($A39,'Return Data'!$B$7:$R$2292,10,0)</f>
        <v>-1.6297999999999999</v>
      </c>
      <c r="E39" s="66">
        <f t="shared" si="0"/>
        <v>4</v>
      </c>
      <c r="F39" s="65">
        <f>VLOOKUP($A39,'Return Data'!$B$7:$R$2292,11,0)</f>
        <v>6.4195000000000002</v>
      </c>
      <c r="G39" s="66">
        <f t="shared" si="1"/>
        <v>15</v>
      </c>
      <c r="H39" s="65">
        <f>VLOOKUP($A39,'Return Data'!$B$7:$R$2292,12,0)</f>
        <v>19.796399999999998</v>
      </c>
      <c r="I39" s="66">
        <f t="shared" si="2"/>
        <v>25</v>
      </c>
      <c r="J39" s="65">
        <f>VLOOKUP($A39,'Return Data'!$B$7:$R$2292,13,0)</f>
        <v>24.090699999999998</v>
      </c>
      <c r="K39" s="66">
        <f t="shared" si="3"/>
        <v>18</v>
      </c>
      <c r="L39" s="65">
        <f>VLOOKUP($A39,'Return Data'!$B$7:$R$2292,17,0)</f>
        <v>27.197299999999998</v>
      </c>
      <c r="M39" s="66">
        <f t="shared" si="4"/>
        <v>17</v>
      </c>
      <c r="N39" s="65">
        <f>VLOOKUP($A39,'Return Data'!$B$7:$R$2292,14,0)</f>
        <v>20.990600000000001</v>
      </c>
      <c r="O39" s="66">
        <f t="shared" si="5"/>
        <v>24</v>
      </c>
      <c r="P39" s="65">
        <f>VLOOKUP($A39,'Return Data'!$B$7:$R$2292,15,0)</f>
        <v>15.455399999999999</v>
      </c>
      <c r="Q39" s="66">
        <f t="shared" si="6"/>
        <v>14</v>
      </c>
      <c r="R39" s="65">
        <f>VLOOKUP($A39,'Return Data'!$B$7:$R$2292,16,0)</f>
        <v>14.828200000000001</v>
      </c>
      <c r="S39" s="67">
        <f t="shared" si="7"/>
        <v>29</v>
      </c>
    </row>
    <row r="40" spans="1:19" x14ac:dyDescent="0.3">
      <c r="A40" s="63" t="s">
        <v>301</v>
      </c>
      <c r="B40" s="64">
        <f>VLOOKUP($A40,'Return Data'!$B$7:$R$2292,3,0)</f>
        <v>44609</v>
      </c>
      <c r="C40" s="65">
        <f>VLOOKUP($A40,'Return Data'!$B$7:$R$2292,4,0)</f>
        <v>219.91059999999999</v>
      </c>
      <c r="D40" s="65">
        <f>VLOOKUP($A40,'Return Data'!$B$7:$R$2292,10,0)</f>
        <v>-3.1057999999999999</v>
      </c>
      <c r="E40" s="66">
        <f t="shared" ref="E40:E66" si="8">RANK(D40,D$8:D$66,0)</f>
        <v>8</v>
      </c>
      <c r="F40" s="65">
        <f>VLOOKUP($A40,'Return Data'!$B$7:$R$2292,11,0)</f>
        <v>8.9914000000000005</v>
      </c>
      <c r="G40" s="66">
        <f t="shared" ref="G40:G66" si="9">RANK(F40,F$8:F$66,0)</f>
        <v>6</v>
      </c>
      <c r="H40" s="65">
        <f>VLOOKUP($A40,'Return Data'!$B$7:$R$2292,12,0)</f>
        <v>20.271100000000001</v>
      </c>
      <c r="I40" s="66">
        <f t="shared" ref="I40:I66" si="10">RANK(H40,H$8:H$66,0)</f>
        <v>21</v>
      </c>
      <c r="J40" s="65">
        <f>VLOOKUP($A40,'Return Data'!$B$7:$R$2292,13,0)</f>
        <v>46.188000000000002</v>
      </c>
      <c r="K40" s="66">
        <f t="shared" ref="K40:K66" si="11">RANK(J40,J$8:J$66,0)</f>
        <v>7</v>
      </c>
      <c r="L40" s="65">
        <f>VLOOKUP($A40,'Return Data'!$B$7:$R$2292,17,0)</f>
        <v>53.000500000000002</v>
      </c>
      <c r="M40" s="66">
        <f t="shared" ref="M40:M66" si="12">RANK(L40,L$8:L$66,0)</f>
        <v>1</v>
      </c>
      <c r="N40" s="65">
        <f>VLOOKUP($A40,'Return Data'!$B$7:$R$2292,14,0)</f>
        <v>37.493400000000001</v>
      </c>
      <c r="O40" s="66">
        <f t="shared" si="5"/>
        <v>2</v>
      </c>
      <c r="P40" s="65">
        <f>VLOOKUP($A40,'Return Data'!$B$7:$R$2292,15,0)</f>
        <v>23.452100000000002</v>
      </c>
      <c r="Q40" s="66">
        <f t="shared" si="6"/>
        <v>2</v>
      </c>
      <c r="R40" s="65">
        <f>VLOOKUP($A40,'Return Data'!$B$7:$R$2292,16,0)</f>
        <v>15.1579</v>
      </c>
      <c r="S40" s="67">
        <f t="shared" si="7"/>
        <v>26</v>
      </c>
    </row>
    <row r="41" spans="1:19" x14ac:dyDescent="0.3">
      <c r="A41" s="63" t="s">
        <v>302</v>
      </c>
      <c r="B41" s="64">
        <f>VLOOKUP($A41,'Return Data'!$B$7:$R$2292,3,0)</f>
        <v>44609</v>
      </c>
      <c r="C41" s="65">
        <f>VLOOKUP($A41,'Return Data'!$B$7:$R$2292,4,0)</f>
        <v>74.260000000000005</v>
      </c>
      <c r="D41" s="65">
        <f>VLOOKUP($A41,'Return Data'!$B$7:$R$2292,10,0)</f>
        <v>-5.1596000000000002</v>
      </c>
      <c r="E41" s="66">
        <f t="shared" si="8"/>
        <v>34</v>
      </c>
      <c r="F41" s="65">
        <f>VLOOKUP($A41,'Return Data'!$B$7:$R$2292,11,0)</f>
        <v>-0.53580000000000005</v>
      </c>
      <c r="G41" s="66">
        <f t="shared" si="9"/>
        <v>53</v>
      </c>
      <c r="H41" s="65">
        <f>VLOOKUP($A41,'Return Data'!$B$7:$R$2292,12,0)</f>
        <v>10.0311</v>
      </c>
      <c r="I41" s="66">
        <f t="shared" si="10"/>
        <v>56</v>
      </c>
      <c r="J41" s="65">
        <f>VLOOKUP($A41,'Return Data'!$B$7:$R$2292,13,0)</f>
        <v>10.0474</v>
      </c>
      <c r="K41" s="66">
        <f t="shared" si="11"/>
        <v>55</v>
      </c>
      <c r="L41" s="65">
        <f>VLOOKUP($A41,'Return Data'!$B$7:$R$2292,17,0)</f>
        <v>20.3429</v>
      </c>
      <c r="M41" s="66">
        <f t="shared" si="12"/>
        <v>37</v>
      </c>
      <c r="N41" s="65">
        <f>VLOOKUP($A41,'Return Data'!$B$7:$R$2292,14,0)</f>
        <v>13.1129</v>
      </c>
      <c r="O41" s="66">
        <f t="shared" si="5"/>
        <v>55</v>
      </c>
      <c r="P41" s="65">
        <f>VLOOKUP($A41,'Return Data'!$B$7:$R$2292,15,0)</f>
        <v>9.6585999999999999</v>
      </c>
      <c r="Q41" s="66">
        <f t="shared" si="6"/>
        <v>43</v>
      </c>
      <c r="R41" s="65">
        <f>VLOOKUP($A41,'Return Data'!$B$7:$R$2292,16,0)</f>
        <v>16.2714</v>
      </c>
      <c r="S41" s="67">
        <f t="shared" si="7"/>
        <v>18</v>
      </c>
    </row>
    <row r="42" spans="1:19" x14ac:dyDescent="0.3">
      <c r="A42" s="63" t="s">
        <v>373</v>
      </c>
      <c r="B42" s="64">
        <f>VLOOKUP($A42,'Return Data'!$B$7:$R$2292,3,0)</f>
        <v>44609</v>
      </c>
      <c r="C42" s="65">
        <f>VLOOKUP($A42,'Return Data'!$B$7:$R$2292,4,0)</f>
        <v>677.44524432755497</v>
      </c>
      <c r="D42" s="65">
        <f>VLOOKUP($A42,'Return Data'!$B$7:$R$2292,10,0)</f>
        <v>-6.3300999999999998</v>
      </c>
      <c r="E42" s="66">
        <f t="shared" si="8"/>
        <v>45</v>
      </c>
      <c r="F42" s="65">
        <f>VLOOKUP($A42,'Return Data'!$B$7:$R$2292,11,0)</f>
        <v>3.8763000000000001</v>
      </c>
      <c r="G42" s="66">
        <f t="shared" si="9"/>
        <v>35</v>
      </c>
      <c r="H42" s="65">
        <f>VLOOKUP($A42,'Return Data'!$B$7:$R$2292,12,0)</f>
        <v>16.194800000000001</v>
      </c>
      <c r="I42" s="66">
        <f t="shared" si="10"/>
        <v>48</v>
      </c>
      <c r="J42" s="65">
        <f>VLOOKUP($A42,'Return Data'!$B$7:$R$2292,13,0)</f>
        <v>16.430900000000001</v>
      </c>
      <c r="K42" s="66">
        <f t="shared" si="11"/>
        <v>40</v>
      </c>
      <c r="L42" s="65">
        <f>VLOOKUP($A42,'Return Data'!$B$7:$R$2292,17,0)</f>
        <v>22.594200000000001</v>
      </c>
      <c r="M42" s="66">
        <f t="shared" si="12"/>
        <v>28</v>
      </c>
      <c r="N42" s="65">
        <f>VLOOKUP($A42,'Return Data'!$B$7:$R$2292,14,0)</f>
        <v>18.0791</v>
      </c>
      <c r="O42" s="66">
        <f t="shared" si="5"/>
        <v>40</v>
      </c>
      <c r="P42" s="65">
        <f>VLOOKUP($A42,'Return Data'!$B$7:$R$2292,15,0)</f>
        <v>12.482200000000001</v>
      </c>
      <c r="Q42" s="66">
        <f t="shared" si="6"/>
        <v>29</v>
      </c>
      <c r="R42" s="65">
        <f>VLOOKUP($A42,'Return Data'!$B$7:$R$2292,16,0)</f>
        <v>15.7026</v>
      </c>
      <c r="S42" s="67">
        <f t="shared" si="7"/>
        <v>22</v>
      </c>
    </row>
    <row r="43" spans="1:19" x14ac:dyDescent="0.3">
      <c r="A43" s="63" t="s">
        <v>304</v>
      </c>
      <c r="B43" s="64">
        <f>VLOOKUP($A43,'Return Data'!$B$7:$R$2292,3,0)</f>
        <v>44609</v>
      </c>
      <c r="C43" s="65">
        <f>VLOOKUP($A43,'Return Data'!$B$7:$R$2292,4,0)</f>
        <v>26.289899999999999</v>
      </c>
      <c r="D43" s="65">
        <f>VLOOKUP($A43,'Return Data'!$B$7:$R$2292,10,0)</f>
        <v>2.7475000000000001</v>
      </c>
      <c r="E43" s="66">
        <f t="shared" si="8"/>
        <v>1</v>
      </c>
      <c r="F43" s="65">
        <f>VLOOKUP($A43,'Return Data'!$B$7:$R$2292,11,0)</f>
        <v>15.7014</v>
      </c>
      <c r="G43" s="66">
        <f t="shared" si="9"/>
        <v>1</v>
      </c>
      <c r="H43" s="65">
        <f>VLOOKUP($A43,'Return Data'!$B$7:$R$2292,12,0)</f>
        <v>28.343599999999999</v>
      </c>
      <c r="I43" s="66">
        <f t="shared" si="10"/>
        <v>8</v>
      </c>
      <c r="J43" s="65">
        <f>VLOOKUP($A43,'Return Data'!$B$7:$R$2292,13,0)</f>
        <v>37.118000000000002</v>
      </c>
      <c r="K43" s="66">
        <f t="shared" si="11"/>
        <v>9</v>
      </c>
      <c r="L43" s="65">
        <f>VLOOKUP($A43,'Return Data'!$B$7:$R$2292,17,0)</f>
        <v>35.883800000000001</v>
      </c>
      <c r="M43" s="66">
        <f t="shared" si="12"/>
        <v>8</v>
      </c>
      <c r="N43" s="65">
        <f>VLOOKUP($A43,'Return Data'!$B$7:$R$2292,14,0)</f>
        <v>29.2986</v>
      </c>
      <c r="O43" s="66">
        <f t="shared" si="5"/>
        <v>5</v>
      </c>
      <c r="P43" s="65">
        <f>VLOOKUP($A43,'Return Data'!$B$7:$R$2292,15,0)</f>
        <v>17.744499999999999</v>
      </c>
      <c r="Q43" s="66">
        <f t="shared" si="6"/>
        <v>7</v>
      </c>
      <c r="R43" s="65">
        <f>VLOOKUP($A43,'Return Data'!$B$7:$R$2292,16,0)</f>
        <v>17.841899999999999</v>
      </c>
      <c r="S43" s="67">
        <f t="shared" si="7"/>
        <v>14</v>
      </c>
    </row>
    <row r="44" spans="1:19" x14ac:dyDescent="0.3">
      <c r="A44" s="63" t="s">
        <v>305</v>
      </c>
      <c r="B44" s="64">
        <f>VLOOKUP($A44,'Return Data'!$B$7:$R$2292,3,0)</f>
        <v>44609</v>
      </c>
      <c r="C44" s="65">
        <f>VLOOKUP($A44,'Return Data'!$B$7:$R$2292,4,0)</f>
        <v>27.015000000000001</v>
      </c>
      <c r="D44" s="65">
        <f>VLOOKUP($A44,'Return Data'!$B$7:$R$2292,10,0)</f>
        <v>1.893</v>
      </c>
      <c r="E44" s="66">
        <f t="shared" si="8"/>
        <v>3</v>
      </c>
      <c r="F44" s="65">
        <f>VLOOKUP($A44,'Return Data'!$B$7:$R$2292,11,0)</f>
        <v>14.2486</v>
      </c>
      <c r="G44" s="66">
        <f t="shared" si="9"/>
        <v>3</v>
      </c>
      <c r="H44" s="65">
        <f>VLOOKUP($A44,'Return Data'!$B$7:$R$2292,12,0)</f>
        <v>27.571899999999999</v>
      </c>
      <c r="I44" s="66">
        <f t="shared" si="10"/>
        <v>10</v>
      </c>
      <c r="J44" s="65">
        <f>VLOOKUP($A44,'Return Data'!$B$7:$R$2292,13,0)</f>
        <v>35.409500000000001</v>
      </c>
      <c r="K44" s="66">
        <f t="shared" si="11"/>
        <v>11</v>
      </c>
      <c r="L44" s="65">
        <f>VLOOKUP($A44,'Return Data'!$B$7:$R$2292,17,0)</f>
        <v>35.640599999999999</v>
      </c>
      <c r="M44" s="66">
        <f t="shared" si="12"/>
        <v>10</v>
      </c>
      <c r="N44" s="65">
        <f>VLOOKUP($A44,'Return Data'!$B$7:$R$2292,14,0)</f>
        <v>28.942299999999999</v>
      </c>
      <c r="O44" s="66">
        <f t="shared" si="5"/>
        <v>6</v>
      </c>
      <c r="P44" s="65">
        <f>VLOOKUP($A44,'Return Data'!$B$7:$R$2292,15,0)</f>
        <v>17.367699999999999</v>
      </c>
      <c r="Q44" s="66">
        <f t="shared" si="6"/>
        <v>8</v>
      </c>
      <c r="R44" s="65">
        <f>VLOOKUP($A44,'Return Data'!$B$7:$R$2292,16,0)</f>
        <v>15.481299999999999</v>
      </c>
      <c r="S44" s="67">
        <f t="shared" si="7"/>
        <v>23</v>
      </c>
    </row>
    <row r="45" spans="1:19" x14ac:dyDescent="0.3">
      <c r="A45" s="63" t="s">
        <v>306</v>
      </c>
      <c r="B45" s="64">
        <f>VLOOKUP($A45,'Return Data'!$B$7:$R$2292,3,0)</f>
        <v>44609</v>
      </c>
      <c r="C45" s="65">
        <f>VLOOKUP($A45,'Return Data'!$B$7:$R$2292,4,0)</f>
        <v>25.624300000000002</v>
      </c>
      <c r="D45" s="65">
        <f>VLOOKUP($A45,'Return Data'!$B$7:$R$2292,10,0)</f>
        <v>2.5299999999999998</v>
      </c>
      <c r="E45" s="66">
        <f t="shared" si="8"/>
        <v>2</v>
      </c>
      <c r="F45" s="65">
        <f>VLOOKUP($A45,'Return Data'!$B$7:$R$2292,11,0)</f>
        <v>15.415900000000001</v>
      </c>
      <c r="G45" s="66">
        <f t="shared" si="9"/>
        <v>2</v>
      </c>
      <c r="H45" s="65">
        <f>VLOOKUP($A45,'Return Data'!$B$7:$R$2292,12,0)</f>
        <v>27.960899999999999</v>
      </c>
      <c r="I45" s="66">
        <f t="shared" si="10"/>
        <v>9</v>
      </c>
      <c r="J45" s="65">
        <f>VLOOKUP($A45,'Return Data'!$B$7:$R$2292,13,0)</f>
        <v>36.596600000000002</v>
      </c>
      <c r="K45" s="66">
        <f t="shared" si="11"/>
        <v>10</v>
      </c>
      <c r="L45" s="65">
        <f>VLOOKUP($A45,'Return Data'!$B$7:$R$2292,17,0)</f>
        <v>35.090400000000002</v>
      </c>
      <c r="M45" s="66">
        <f t="shared" si="12"/>
        <v>11</v>
      </c>
      <c r="N45" s="65">
        <f>VLOOKUP($A45,'Return Data'!$B$7:$R$2292,14,0)</f>
        <v>28.1629</v>
      </c>
      <c r="O45" s="66">
        <f t="shared" si="5"/>
        <v>8</v>
      </c>
      <c r="P45" s="65">
        <f>VLOOKUP($A45,'Return Data'!$B$7:$R$2292,15,0)</f>
        <v>16.574100000000001</v>
      </c>
      <c r="Q45" s="66">
        <f t="shared" si="6"/>
        <v>10</v>
      </c>
      <c r="R45" s="65">
        <f>VLOOKUP($A45,'Return Data'!$B$7:$R$2292,16,0)</f>
        <v>14.4008</v>
      </c>
      <c r="S45" s="67">
        <f t="shared" si="7"/>
        <v>34</v>
      </c>
    </row>
    <row r="46" spans="1:19" x14ac:dyDescent="0.3">
      <c r="A46" s="63" t="s">
        <v>307</v>
      </c>
      <c r="B46" s="64">
        <f>VLOOKUP($A46,'Return Data'!$B$7:$R$2292,3,0)</f>
        <v>44609</v>
      </c>
      <c r="C46" s="65">
        <f>VLOOKUP($A46,'Return Data'!$B$7:$R$2292,4,0)</f>
        <v>29.404699999999998</v>
      </c>
      <c r="D46" s="65">
        <f>VLOOKUP($A46,'Return Data'!$B$7:$R$2292,10,0)</f>
        <v>-4.2987000000000002</v>
      </c>
      <c r="E46" s="66">
        <f t="shared" si="8"/>
        <v>20</v>
      </c>
      <c r="F46" s="65">
        <f>VLOOKUP($A46,'Return Data'!$B$7:$R$2292,11,0)</f>
        <v>7.1497999999999999</v>
      </c>
      <c r="G46" s="66">
        <f t="shared" si="9"/>
        <v>11</v>
      </c>
      <c r="H46" s="65">
        <f>VLOOKUP($A46,'Return Data'!$B$7:$R$2292,12,0)</f>
        <v>33.080599999999997</v>
      </c>
      <c r="I46" s="66">
        <f t="shared" si="10"/>
        <v>2</v>
      </c>
      <c r="J46" s="65">
        <f>VLOOKUP($A46,'Return Data'!$B$7:$R$2292,13,0)</f>
        <v>43.8262</v>
      </c>
      <c r="K46" s="66">
        <f t="shared" si="11"/>
        <v>8</v>
      </c>
      <c r="L46" s="65">
        <f>VLOOKUP($A46,'Return Data'!$B$7:$R$2292,17,0)</f>
        <v>38.614600000000003</v>
      </c>
      <c r="M46" s="66">
        <f t="shared" si="12"/>
        <v>2</v>
      </c>
      <c r="N46" s="65">
        <f>VLOOKUP($A46,'Return Data'!$B$7:$R$2292,14,0)</f>
        <v>36.988199999999999</v>
      </c>
      <c r="O46" s="66">
        <f t="shared" si="5"/>
        <v>3</v>
      </c>
      <c r="P46" s="65"/>
      <c r="Q46" s="66"/>
      <c r="R46" s="65">
        <f>VLOOKUP($A46,'Return Data'!$B$7:$R$2292,16,0)</f>
        <v>24.691400000000002</v>
      </c>
      <c r="S46" s="67">
        <f t="shared" si="7"/>
        <v>3</v>
      </c>
    </row>
    <row r="47" spans="1:19" x14ac:dyDescent="0.3">
      <c r="A47" s="63" t="s">
        <v>308</v>
      </c>
      <c r="B47" s="64">
        <f>VLOOKUP($A47,'Return Data'!$B$7:$R$2292,3,0)</f>
        <v>44609</v>
      </c>
      <c r="C47" s="65">
        <f>VLOOKUP($A47,'Return Data'!$B$7:$R$2292,4,0)</f>
        <v>17.3781</v>
      </c>
      <c r="D47" s="65">
        <f>VLOOKUP($A47,'Return Data'!$B$7:$R$2292,10,0)</f>
        <v>-3.9129999999999998</v>
      </c>
      <c r="E47" s="66">
        <f t="shared" si="8"/>
        <v>18</v>
      </c>
      <c r="F47" s="65">
        <f>VLOOKUP($A47,'Return Data'!$B$7:$R$2292,11,0)</f>
        <v>4.3372999999999999</v>
      </c>
      <c r="G47" s="66">
        <f t="shared" si="9"/>
        <v>29</v>
      </c>
      <c r="H47" s="65">
        <f>VLOOKUP($A47,'Return Data'!$B$7:$R$2292,12,0)</f>
        <v>16.705200000000001</v>
      </c>
      <c r="I47" s="66">
        <f t="shared" si="10"/>
        <v>46</v>
      </c>
      <c r="J47" s="65">
        <f>VLOOKUP($A47,'Return Data'!$B$7:$R$2292,13,0)</f>
        <v>18.291599999999999</v>
      </c>
      <c r="K47" s="66">
        <f t="shared" si="11"/>
        <v>31</v>
      </c>
      <c r="L47" s="65">
        <f>VLOOKUP($A47,'Return Data'!$B$7:$R$2292,17,0)</f>
        <v>22.034600000000001</v>
      </c>
      <c r="M47" s="66">
        <f t="shared" si="12"/>
        <v>31</v>
      </c>
      <c r="N47" s="65">
        <f>VLOOKUP($A47,'Return Data'!$B$7:$R$2292,14,0)</f>
        <v>22.521000000000001</v>
      </c>
      <c r="O47" s="66">
        <f t="shared" si="5"/>
        <v>21</v>
      </c>
      <c r="P47" s="65"/>
      <c r="Q47" s="66"/>
      <c r="R47" s="65">
        <f>VLOOKUP($A47,'Return Data'!$B$7:$R$2292,16,0)</f>
        <v>16.6326</v>
      </c>
      <c r="S47" s="67">
        <f t="shared" si="7"/>
        <v>17</v>
      </c>
    </row>
    <row r="48" spans="1:19" x14ac:dyDescent="0.3">
      <c r="A48" s="63" t="s">
        <v>309</v>
      </c>
      <c r="B48" s="64">
        <f>VLOOKUP($A48,'Return Data'!$B$7:$R$2292,3,0)</f>
        <v>44609</v>
      </c>
      <c r="C48" s="65">
        <f>VLOOKUP($A48,'Return Data'!$B$7:$R$2292,4,0)</f>
        <v>16.298300000000001</v>
      </c>
      <c r="D48" s="65">
        <f>VLOOKUP($A48,'Return Data'!$B$7:$R$2292,10,0)</f>
        <v>-2.9342999999999999</v>
      </c>
      <c r="E48" s="66">
        <f t="shared" si="8"/>
        <v>7</v>
      </c>
      <c r="F48" s="65">
        <f>VLOOKUP($A48,'Return Data'!$B$7:$R$2292,11,0)</f>
        <v>7.6178999999999997</v>
      </c>
      <c r="G48" s="66">
        <f t="shared" si="9"/>
        <v>9</v>
      </c>
      <c r="H48" s="65">
        <f>VLOOKUP($A48,'Return Data'!$B$7:$R$2292,12,0)</f>
        <v>20.029299999999999</v>
      </c>
      <c r="I48" s="66">
        <f t="shared" si="10"/>
        <v>24</v>
      </c>
      <c r="J48" s="65">
        <f>VLOOKUP($A48,'Return Data'!$B$7:$R$2292,13,0)</f>
        <v>21.0321</v>
      </c>
      <c r="K48" s="66">
        <f t="shared" si="11"/>
        <v>22</v>
      </c>
      <c r="L48" s="65">
        <f>VLOOKUP($A48,'Return Data'!$B$7:$R$2292,17,0)</f>
        <v>21.055099999999999</v>
      </c>
      <c r="M48" s="66">
        <f t="shared" si="12"/>
        <v>35</v>
      </c>
      <c r="N48" s="65">
        <f>VLOOKUP($A48,'Return Data'!$B$7:$R$2292,14,0)</f>
        <v>20.8291</v>
      </c>
      <c r="O48" s="66">
        <f t="shared" si="5"/>
        <v>25</v>
      </c>
      <c r="P48" s="65"/>
      <c r="Q48" s="66"/>
      <c r="R48" s="65">
        <f>VLOOKUP($A48,'Return Data'!$B$7:$R$2292,16,0)</f>
        <v>13.3482</v>
      </c>
      <c r="S48" s="67">
        <f t="shared" si="7"/>
        <v>38</v>
      </c>
    </row>
    <row r="49" spans="1:19" x14ac:dyDescent="0.3">
      <c r="A49" s="63" t="s">
        <v>310</v>
      </c>
      <c r="B49" s="64">
        <f>VLOOKUP($A49,'Return Data'!$B$7:$R$2292,3,0)</f>
        <v>44609</v>
      </c>
      <c r="C49" s="65">
        <f>VLOOKUP($A49,'Return Data'!$B$7:$R$2292,4,0)</f>
        <v>80.759</v>
      </c>
      <c r="D49" s="65">
        <f>VLOOKUP($A49,'Return Data'!$B$7:$R$2292,10,0)</f>
        <v>-4.4221000000000004</v>
      </c>
      <c r="E49" s="66">
        <f t="shared" si="8"/>
        <v>21</v>
      </c>
      <c r="F49" s="65">
        <f>VLOOKUP($A49,'Return Data'!$B$7:$R$2292,11,0)</f>
        <v>8.6144999999999996</v>
      </c>
      <c r="G49" s="66">
        <f t="shared" si="9"/>
        <v>7</v>
      </c>
      <c r="H49" s="65">
        <f>VLOOKUP($A49,'Return Data'!$B$7:$R$2292,12,0)</f>
        <v>26.363</v>
      </c>
      <c r="I49" s="66">
        <f t="shared" si="10"/>
        <v>11</v>
      </c>
      <c r="J49" s="65">
        <f>VLOOKUP($A49,'Return Data'!$B$7:$R$2292,13,0)</f>
        <v>34.480200000000004</v>
      </c>
      <c r="K49" s="66">
        <f t="shared" si="11"/>
        <v>12</v>
      </c>
      <c r="L49" s="65">
        <f>VLOOKUP($A49,'Return Data'!$B$7:$R$2292,17,0)</f>
        <v>36.428199999999997</v>
      </c>
      <c r="M49" s="66">
        <f t="shared" si="12"/>
        <v>7</v>
      </c>
      <c r="N49" s="65">
        <f>VLOOKUP($A49,'Return Data'!$B$7:$R$2292,14,0)</f>
        <v>36.427399999999999</v>
      </c>
      <c r="O49" s="66">
        <f t="shared" si="5"/>
        <v>4</v>
      </c>
      <c r="P49" s="65">
        <f>VLOOKUP($A49,'Return Data'!$B$7:$R$2292,15,0)</f>
        <v>22.872299999999999</v>
      </c>
      <c r="Q49" s="66">
        <f t="shared" si="6"/>
        <v>3</v>
      </c>
      <c r="R49" s="65">
        <f>VLOOKUP($A49,'Return Data'!$B$7:$R$2292,16,0)</f>
        <v>23.501899999999999</v>
      </c>
      <c r="S49" s="67">
        <f t="shared" si="7"/>
        <v>4</v>
      </c>
    </row>
    <row r="50" spans="1:19" x14ac:dyDescent="0.3">
      <c r="A50" s="63" t="s">
        <v>311</v>
      </c>
      <c r="B50" s="64">
        <f>VLOOKUP($A50,'Return Data'!$B$7:$R$2292,3,0)</f>
        <v>44609</v>
      </c>
      <c r="C50" s="65">
        <f>VLOOKUP($A50,'Return Data'!$B$7:$R$2292,4,0)</f>
        <v>57.235199999999999</v>
      </c>
      <c r="D50" s="65">
        <f>VLOOKUP($A50,'Return Data'!$B$7:$R$2292,10,0)</f>
        <v>-3.6267999999999998</v>
      </c>
      <c r="E50" s="66">
        <f t="shared" si="8"/>
        <v>14</v>
      </c>
      <c r="F50" s="65">
        <f>VLOOKUP($A50,'Return Data'!$B$7:$R$2292,11,0)</f>
        <v>6.7670000000000003</v>
      </c>
      <c r="G50" s="66">
        <f t="shared" si="9"/>
        <v>13</v>
      </c>
      <c r="H50" s="65">
        <f>VLOOKUP($A50,'Return Data'!$B$7:$R$2292,12,0)</f>
        <v>25.834199999999999</v>
      </c>
      <c r="I50" s="66">
        <f t="shared" si="10"/>
        <v>12</v>
      </c>
      <c r="J50" s="65">
        <f>VLOOKUP($A50,'Return Data'!$B$7:$R$2292,13,0)</f>
        <v>33.100200000000001</v>
      </c>
      <c r="K50" s="66">
        <f t="shared" si="11"/>
        <v>13</v>
      </c>
      <c r="L50" s="65">
        <f>VLOOKUP($A50,'Return Data'!$B$7:$R$2292,17,0)</f>
        <v>37.442999999999998</v>
      </c>
      <c r="M50" s="66">
        <f t="shared" si="12"/>
        <v>4</v>
      </c>
      <c r="N50" s="65">
        <f>VLOOKUP($A50,'Return Data'!$B$7:$R$2292,14,0)</f>
        <v>38.491799999999998</v>
      </c>
      <c r="O50" s="66">
        <f t="shared" si="5"/>
        <v>1</v>
      </c>
      <c r="P50" s="65">
        <f>VLOOKUP($A50,'Return Data'!$B$7:$R$2292,15,0)</f>
        <v>24.785599999999999</v>
      </c>
      <c r="Q50" s="66">
        <f t="shared" si="6"/>
        <v>1</v>
      </c>
      <c r="R50" s="65">
        <f>VLOOKUP($A50,'Return Data'!$B$7:$R$2292,16,0)</f>
        <v>24.7163</v>
      </c>
      <c r="S50" s="67">
        <f t="shared" si="7"/>
        <v>2</v>
      </c>
    </row>
    <row r="51" spans="1:19" x14ac:dyDescent="0.3">
      <c r="A51" s="63" t="s">
        <v>312</v>
      </c>
      <c r="B51" s="64">
        <f>VLOOKUP($A51,'Return Data'!$B$7:$R$2292,3,0)</f>
        <v>44609</v>
      </c>
      <c r="C51" s="65">
        <f>VLOOKUP($A51,'Return Data'!$B$7:$R$2292,4,0)</f>
        <v>15.198600000000001</v>
      </c>
      <c r="D51" s="65">
        <f>VLOOKUP($A51,'Return Data'!$B$7:$R$2292,10,0)</f>
        <v>-6.2283999999999997</v>
      </c>
      <c r="E51" s="66">
        <f t="shared" si="8"/>
        <v>44</v>
      </c>
      <c r="F51" s="65">
        <f>VLOOKUP($A51,'Return Data'!$B$7:$R$2292,11,0)</f>
        <v>3.077</v>
      </c>
      <c r="G51" s="66">
        <f t="shared" si="9"/>
        <v>41</v>
      </c>
      <c r="H51" s="65">
        <f>VLOOKUP($A51,'Return Data'!$B$7:$R$2292,12,0)</f>
        <v>14.7584</v>
      </c>
      <c r="I51" s="66">
        <f t="shared" si="10"/>
        <v>51</v>
      </c>
      <c r="J51" s="65">
        <f>VLOOKUP($A51,'Return Data'!$B$7:$R$2292,13,0)</f>
        <v>11.7593</v>
      </c>
      <c r="K51" s="66">
        <f t="shared" si="11"/>
        <v>53</v>
      </c>
      <c r="L51" s="65">
        <f>VLOOKUP($A51,'Return Data'!$B$7:$R$2292,17,0)</f>
        <v>15.9397</v>
      </c>
      <c r="M51" s="66">
        <f t="shared" si="12"/>
        <v>50</v>
      </c>
      <c r="N51" s="65">
        <f>VLOOKUP($A51,'Return Data'!$B$7:$R$2292,14,0)</f>
        <v>15.3315</v>
      </c>
      <c r="O51" s="66">
        <f t="shared" si="5"/>
        <v>50</v>
      </c>
      <c r="P51" s="65"/>
      <c r="Q51" s="66"/>
      <c r="R51" s="65">
        <f>VLOOKUP($A51,'Return Data'!$B$7:$R$2292,16,0)</f>
        <v>14.630800000000001</v>
      </c>
      <c r="S51" s="67">
        <f t="shared" si="7"/>
        <v>32</v>
      </c>
    </row>
    <row r="52" spans="1:19" x14ac:dyDescent="0.3">
      <c r="A52" s="63" t="s">
        <v>313</v>
      </c>
      <c r="B52" s="64">
        <f>VLOOKUP($A52,'Return Data'!$B$7:$R$2292,3,0)</f>
        <v>44609</v>
      </c>
      <c r="C52" s="65">
        <f>VLOOKUP($A52,'Return Data'!$B$7:$R$2292,4,0)</f>
        <v>144.5641</v>
      </c>
      <c r="D52" s="65">
        <f>VLOOKUP($A52,'Return Data'!$B$7:$R$2292,10,0)</f>
        <v>-4.5448000000000004</v>
      </c>
      <c r="E52" s="66">
        <f t="shared" si="8"/>
        <v>25</v>
      </c>
      <c r="F52" s="65">
        <f>VLOOKUP($A52,'Return Data'!$B$7:$R$2292,11,0)</f>
        <v>3.242</v>
      </c>
      <c r="G52" s="66">
        <f t="shared" si="9"/>
        <v>40</v>
      </c>
      <c r="H52" s="65">
        <f>VLOOKUP($A52,'Return Data'!$B$7:$R$2292,12,0)</f>
        <v>17.628299999999999</v>
      </c>
      <c r="I52" s="66">
        <f t="shared" si="10"/>
        <v>39</v>
      </c>
      <c r="J52" s="65">
        <f>VLOOKUP($A52,'Return Data'!$B$7:$R$2292,13,0)</f>
        <v>15.7369</v>
      </c>
      <c r="K52" s="66">
        <f t="shared" si="11"/>
        <v>42</v>
      </c>
      <c r="L52" s="65">
        <f>VLOOKUP($A52,'Return Data'!$B$7:$R$2292,17,0)</f>
        <v>17.512599999999999</v>
      </c>
      <c r="M52" s="66">
        <f t="shared" si="12"/>
        <v>46</v>
      </c>
      <c r="N52" s="65">
        <f>VLOOKUP($A52,'Return Data'!$B$7:$R$2292,14,0)</f>
        <v>16.164200000000001</v>
      </c>
      <c r="O52" s="66">
        <f t="shared" si="5"/>
        <v>47</v>
      </c>
      <c r="P52" s="65">
        <f>VLOOKUP($A52,'Return Data'!$B$7:$R$2292,15,0)</f>
        <v>10.603</v>
      </c>
      <c r="Q52" s="66">
        <f t="shared" si="6"/>
        <v>39</v>
      </c>
      <c r="R52" s="65">
        <f>VLOOKUP($A52,'Return Data'!$B$7:$R$2292,16,0)</f>
        <v>15.301500000000001</v>
      </c>
      <c r="S52" s="67">
        <f t="shared" si="7"/>
        <v>24</v>
      </c>
    </row>
    <row r="53" spans="1:19" x14ac:dyDescent="0.3">
      <c r="A53" s="63" t="s">
        <v>314</v>
      </c>
      <c r="B53" s="64">
        <f>VLOOKUP($A53,'Return Data'!$B$7:$R$2292,3,0)</f>
        <v>44609</v>
      </c>
      <c r="C53" s="65">
        <f>VLOOKUP($A53,'Return Data'!$B$7:$R$2292,4,0)</f>
        <v>17.7896</v>
      </c>
      <c r="D53" s="65">
        <f>VLOOKUP($A53,'Return Data'!$B$7:$R$2292,10,0)</f>
        <v>-6.5244999999999997</v>
      </c>
      <c r="E53" s="66">
        <f t="shared" si="8"/>
        <v>47</v>
      </c>
      <c r="F53" s="65">
        <f>VLOOKUP($A53,'Return Data'!$B$7:$R$2292,11,0)</f>
        <v>5.3361999999999998</v>
      </c>
      <c r="G53" s="66">
        <f t="shared" si="9"/>
        <v>23</v>
      </c>
      <c r="H53" s="65">
        <f>VLOOKUP($A53,'Return Data'!$B$7:$R$2292,12,0)</f>
        <v>32.298099999999998</v>
      </c>
      <c r="I53" s="66">
        <f t="shared" si="10"/>
        <v>6</v>
      </c>
      <c r="J53" s="65">
        <f>VLOOKUP($A53,'Return Data'!$B$7:$R$2292,13,0)</f>
        <v>49.824800000000003</v>
      </c>
      <c r="K53" s="66">
        <f t="shared" si="11"/>
        <v>4</v>
      </c>
      <c r="L53" s="65">
        <f>VLOOKUP($A53,'Return Data'!$B$7:$R$2292,17,0)</f>
        <v>35.844700000000003</v>
      </c>
      <c r="M53" s="66">
        <f t="shared" si="12"/>
        <v>9</v>
      </c>
      <c r="N53" s="65">
        <f>VLOOKUP($A53,'Return Data'!$B$7:$R$2292,14,0)</f>
        <v>23.636700000000001</v>
      </c>
      <c r="O53" s="66">
        <f t="shared" si="5"/>
        <v>18</v>
      </c>
      <c r="P53" s="65">
        <f>VLOOKUP($A53,'Return Data'!$B$7:$R$2292,15,0)</f>
        <v>10.509499999999999</v>
      </c>
      <c r="Q53" s="66">
        <f t="shared" si="6"/>
        <v>40</v>
      </c>
      <c r="R53" s="65">
        <f>VLOOKUP($A53,'Return Data'!$B$7:$R$2292,16,0)</f>
        <v>11.591699999999999</v>
      </c>
      <c r="S53" s="67">
        <f t="shared" si="7"/>
        <v>47</v>
      </c>
    </row>
    <row r="54" spans="1:19" x14ac:dyDescent="0.3">
      <c r="A54" s="63" t="s">
        <v>315</v>
      </c>
      <c r="B54" s="64">
        <f>VLOOKUP($A54,'Return Data'!$B$7:$R$2292,3,0)</f>
        <v>44609</v>
      </c>
      <c r="C54" s="65">
        <f>VLOOKUP($A54,'Return Data'!$B$7:$R$2292,4,0)</f>
        <v>15.343</v>
      </c>
      <c r="D54" s="65">
        <f>VLOOKUP($A54,'Return Data'!$B$7:$R$2292,10,0)</f>
        <v>-6.7305999999999999</v>
      </c>
      <c r="E54" s="66">
        <f t="shared" si="8"/>
        <v>48</v>
      </c>
      <c r="F54" s="65">
        <f>VLOOKUP($A54,'Return Data'!$B$7:$R$2292,11,0)</f>
        <v>5.5975000000000001</v>
      </c>
      <c r="G54" s="66">
        <f t="shared" si="9"/>
        <v>20</v>
      </c>
      <c r="H54" s="65">
        <f>VLOOKUP($A54,'Return Data'!$B$7:$R$2292,12,0)</f>
        <v>32.499099999999999</v>
      </c>
      <c r="I54" s="66">
        <f t="shared" si="10"/>
        <v>5</v>
      </c>
      <c r="J54" s="65">
        <f>VLOOKUP($A54,'Return Data'!$B$7:$R$2292,13,0)</f>
        <v>50.761499999999998</v>
      </c>
      <c r="K54" s="66">
        <f t="shared" si="11"/>
        <v>3</v>
      </c>
      <c r="L54" s="65">
        <f>VLOOKUP($A54,'Return Data'!$B$7:$R$2292,17,0)</f>
        <v>36.613900000000001</v>
      </c>
      <c r="M54" s="66">
        <f t="shared" si="12"/>
        <v>6</v>
      </c>
      <c r="N54" s="65">
        <f>VLOOKUP($A54,'Return Data'!$B$7:$R$2292,14,0)</f>
        <v>24.449100000000001</v>
      </c>
      <c r="O54" s="66">
        <f t="shared" si="5"/>
        <v>14</v>
      </c>
      <c r="P54" s="65"/>
      <c r="Q54" s="66"/>
      <c r="R54" s="65">
        <f>VLOOKUP($A54,'Return Data'!$B$7:$R$2292,16,0)</f>
        <v>9.1158999999999999</v>
      </c>
      <c r="S54" s="67">
        <f t="shared" si="7"/>
        <v>55</v>
      </c>
    </row>
    <row r="55" spans="1:19" x14ac:dyDescent="0.3">
      <c r="A55" s="63" t="s">
        <v>316</v>
      </c>
      <c r="B55" s="64">
        <f>VLOOKUP($A55,'Return Data'!$B$7:$R$2292,3,0)</f>
        <v>44609</v>
      </c>
      <c r="C55" s="65">
        <f>VLOOKUP($A55,'Return Data'!$B$7:$R$2292,4,0)</f>
        <v>14.2475</v>
      </c>
      <c r="D55" s="65">
        <f>VLOOKUP($A55,'Return Data'!$B$7:$R$2292,10,0)</f>
        <v>-6.9751000000000003</v>
      </c>
      <c r="E55" s="66">
        <f t="shared" si="8"/>
        <v>53</v>
      </c>
      <c r="F55" s="65">
        <f>VLOOKUP($A55,'Return Data'!$B$7:$R$2292,11,0)</f>
        <v>5.1375000000000002</v>
      </c>
      <c r="G55" s="66">
        <f t="shared" si="9"/>
        <v>25</v>
      </c>
      <c r="H55" s="65">
        <f>VLOOKUP($A55,'Return Data'!$B$7:$R$2292,12,0)</f>
        <v>35.069200000000002</v>
      </c>
      <c r="I55" s="66">
        <f t="shared" si="10"/>
        <v>1</v>
      </c>
      <c r="J55" s="65">
        <f>VLOOKUP($A55,'Return Data'!$B$7:$R$2292,13,0)</f>
        <v>55.421599999999998</v>
      </c>
      <c r="K55" s="66">
        <f t="shared" si="11"/>
        <v>1</v>
      </c>
      <c r="L55" s="65">
        <f>VLOOKUP($A55,'Return Data'!$B$7:$R$2292,17,0)</f>
        <v>37.902000000000001</v>
      </c>
      <c r="M55" s="66">
        <f t="shared" si="12"/>
        <v>3</v>
      </c>
      <c r="N55" s="65">
        <f>VLOOKUP($A55,'Return Data'!$B$7:$R$2292,14,0)</f>
        <v>24.8841</v>
      </c>
      <c r="O55" s="66">
        <f t="shared" si="5"/>
        <v>11</v>
      </c>
      <c r="P55" s="65"/>
      <c r="Q55" s="66"/>
      <c r="R55" s="65">
        <f>VLOOKUP($A55,'Return Data'!$B$7:$R$2292,16,0)</f>
        <v>8.3941999999999997</v>
      </c>
      <c r="S55" s="67">
        <f t="shared" si="7"/>
        <v>57</v>
      </c>
    </row>
    <row r="56" spans="1:19" x14ac:dyDescent="0.3">
      <c r="A56" s="63" t="s">
        <v>317</v>
      </c>
      <c r="B56" s="64">
        <f>VLOOKUP($A56,'Return Data'!$B$7:$R$2292,3,0)</f>
        <v>44609</v>
      </c>
      <c r="C56" s="65">
        <f>VLOOKUP($A56,'Return Data'!$B$7:$R$2292,4,0)</f>
        <v>15.1769</v>
      </c>
      <c r="D56" s="65">
        <f>VLOOKUP($A56,'Return Data'!$B$7:$R$2292,10,0)</f>
        <v>-6.8079000000000001</v>
      </c>
      <c r="E56" s="66">
        <f t="shared" si="8"/>
        <v>51</v>
      </c>
      <c r="F56" s="65">
        <f>VLOOKUP($A56,'Return Data'!$B$7:$R$2292,11,0)</f>
        <v>4.7796000000000003</v>
      </c>
      <c r="G56" s="66">
        <f t="shared" si="9"/>
        <v>27</v>
      </c>
      <c r="H56" s="65">
        <f>VLOOKUP($A56,'Return Data'!$B$7:$R$2292,12,0)</f>
        <v>31.706199999999999</v>
      </c>
      <c r="I56" s="66">
        <f t="shared" si="10"/>
        <v>7</v>
      </c>
      <c r="J56" s="65">
        <f>VLOOKUP($A56,'Return Data'!$B$7:$R$2292,13,0)</f>
        <v>52.1265</v>
      </c>
      <c r="K56" s="66">
        <f t="shared" si="11"/>
        <v>2</v>
      </c>
      <c r="L56" s="65">
        <f>VLOOKUP($A56,'Return Data'!$B$7:$R$2292,17,0)</f>
        <v>37.1661</v>
      </c>
      <c r="M56" s="66">
        <f t="shared" si="12"/>
        <v>5</v>
      </c>
      <c r="N56" s="65">
        <f>VLOOKUP($A56,'Return Data'!$B$7:$R$2292,14,0)</f>
        <v>24.8127</v>
      </c>
      <c r="O56" s="66">
        <f t="shared" si="5"/>
        <v>12</v>
      </c>
      <c r="P56" s="65"/>
      <c r="Q56" s="66"/>
      <c r="R56" s="65">
        <f>VLOOKUP($A56,'Return Data'!$B$7:$R$2292,16,0)</f>
        <v>9.4404000000000003</v>
      </c>
      <c r="S56" s="67">
        <f t="shared" si="7"/>
        <v>54</v>
      </c>
    </row>
    <row r="57" spans="1:19" x14ac:dyDescent="0.3">
      <c r="A57" s="63" t="s">
        <v>318</v>
      </c>
      <c r="B57" s="64">
        <f>VLOOKUP($A57,'Return Data'!$B$7:$R$2292,3,0)</f>
        <v>44609</v>
      </c>
      <c r="C57" s="65">
        <f>VLOOKUP($A57,'Return Data'!$B$7:$R$2292,4,0)</f>
        <v>14.7714</v>
      </c>
      <c r="D57" s="65">
        <f>VLOOKUP($A57,'Return Data'!$B$7:$R$2292,10,0)</f>
        <v>-6.1680999999999999</v>
      </c>
      <c r="E57" s="66">
        <f t="shared" si="8"/>
        <v>43</v>
      </c>
      <c r="F57" s="65">
        <f>VLOOKUP($A57,'Return Data'!$B$7:$R$2292,11,0)</f>
        <v>6.9863999999999997</v>
      </c>
      <c r="G57" s="66">
        <f t="shared" si="9"/>
        <v>12</v>
      </c>
      <c r="H57" s="65">
        <f>VLOOKUP($A57,'Return Data'!$B$7:$R$2292,12,0)</f>
        <v>32.8005</v>
      </c>
      <c r="I57" s="66">
        <f t="shared" si="10"/>
        <v>3</v>
      </c>
      <c r="J57" s="65">
        <f>VLOOKUP($A57,'Return Data'!$B$7:$R$2292,13,0)</f>
        <v>48.590699999999998</v>
      </c>
      <c r="K57" s="66">
        <f t="shared" si="11"/>
        <v>5</v>
      </c>
      <c r="L57" s="65">
        <f>VLOOKUP($A57,'Return Data'!$B$7:$R$2292,17,0)</f>
        <v>33.472000000000001</v>
      </c>
      <c r="M57" s="66">
        <f t="shared" si="12"/>
        <v>13</v>
      </c>
      <c r="N57" s="65">
        <f>VLOOKUP($A57,'Return Data'!$B$7:$R$2292,14,0)</f>
        <v>24.557300000000001</v>
      </c>
      <c r="O57" s="66">
        <f t="shared" si="5"/>
        <v>13</v>
      </c>
      <c r="P57" s="65"/>
      <c r="Q57" s="66"/>
      <c r="R57" s="65">
        <f>VLOOKUP($A57,'Return Data'!$B$7:$R$2292,16,0)</f>
        <v>10.5318</v>
      </c>
      <c r="S57" s="67">
        <f t="shared" si="7"/>
        <v>52</v>
      </c>
    </row>
    <row r="58" spans="1:19" x14ac:dyDescent="0.3">
      <c r="A58" s="63" t="s">
        <v>319</v>
      </c>
      <c r="B58" s="64">
        <f>VLOOKUP($A58,'Return Data'!$B$7:$R$2292,3,0)</f>
        <v>44609</v>
      </c>
      <c r="C58" s="65">
        <f>VLOOKUP($A58,'Return Data'!$B$7:$R$2292,4,0)</f>
        <v>23.069299999999998</v>
      </c>
      <c r="D58" s="65">
        <f>VLOOKUP($A58,'Return Data'!$B$7:$R$2292,10,0)</f>
        <v>-3.5531999999999999</v>
      </c>
      <c r="E58" s="66">
        <f t="shared" si="8"/>
        <v>12</v>
      </c>
      <c r="F58" s="65">
        <f>VLOOKUP($A58,'Return Data'!$B$7:$R$2292,11,0)</f>
        <v>4.1982999999999997</v>
      </c>
      <c r="G58" s="66">
        <f t="shared" si="9"/>
        <v>31</v>
      </c>
      <c r="H58" s="65">
        <f>VLOOKUP($A58,'Return Data'!$B$7:$R$2292,12,0)</f>
        <v>17.6615</v>
      </c>
      <c r="I58" s="66">
        <f t="shared" si="10"/>
        <v>37</v>
      </c>
      <c r="J58" s="65">
        <f>VLOOKUP($A58,'Return Data'!$B$7:$R$2292,13,0)</f>
        <v>17.404</v>
      </c>
      <c r="K58" s="66">
        <f t="shared" si="11"/>
        <v>36</v>
      </c>
      <c r="L58" s="65">
        <f>VLOOKUP($A58,'Return Data'!$B$7:$R$2292,17,0)</f>
        <v>21.844799999999999</v>
      </c>
      <c r="M58" s="66">
        <f t="shared" si="12"/>
        <v>33</v>
      </c>
      <c r="N58" s="65">
        <f>VLOOKUP($A58,'Return Data'!$B$7:$R$2292,14,0)</f>
        <v>19.366099999999999</v>
      </c>
      <c r="O58" s="66">
        <f t="shared" si="5"/>
        <v>32</v>
      </c>
      <c r="P58" s="65">
        <f>VLOOKUP($A58,'Return Data'!$B$7:$R$2292,15,0)</f>
        <v>13.0678</v>
      </c>
      <c r="Q58" s="66">
        <f t="shared" si="6"/>
        <v>25</v>
      </c>
      <c r="R58" s="65">
        <f>VLOOKUP($A58,'Return Data'!$B$7:$R$2292,16,0)</f>
        <v>15.1793</v>
      </c>
      <c r="S58" s="67">
        <f t="shared" si="7"/>
        <v>25</v>
      </c>
    </row>
    <row r="59" spans="1:19" x14ac:dyDescent="0.3">
      <c r="A59" s="63" t="s">
        <v>320</v>
      </c>
      <c r="B59" s="64">
        <f>VLOOKUP($A59,'Return Data'!$B$7:$R$2292,3,0)</f>
        <v>44609</v>
      </c>
      <c r="C59" s="65">
        <f>VLOOKUP($A59,'Return Data'!$B$7:$R$2292,4,0)</f>
        <v>21.132100000000001</v>
      </c>
      <c r="D59" s="65">
        <f>VLOOKUP($A59,'Return Data'!$B$7:$R$2292,10,0)</f>
        <v>-3.3607999999999998</v>
      </c>
      <c r="E59" s="66">
        <f t="shared" si="8"/>
        <v>9</v>
      </c>
      <c r="F59" s="65">
        <f>VLOOKUP($A59,'Return Data'!$B$7:$R$2292,11,0)</f>
        <v>3.7296</v>
      </c>
      <c r="G59" s="66">
        <f t="shared" si="9"/>
        <v>37</v>
      </c>
      <c r="H59" s="65">
        <f>VLOOKUP($A59,'Return Data'!$B$7:$R$2292,12,0)</f>
        <v>17.3308</v>
      </c>
      <c r="I59" s="66">
        <f t="shared" si="10"/>
        <v>41</v>
      </c>
      <c r="J59" s="65">
        <f>VLOOKUP($A59,'Return Data'!$B$7:$R$2292,13,0)</f>
        <v>17.721699999999998</v>
      </c>
      <c r="K59" s="66">
        <f t="shared" si="11"/>
        <v>33</v>
      </c>
      <c r="L59" s="65">
        <f>VLOOKUP($A59,'Return Data'!$B$7:$R$2292,17,0)</f>
        <v>22.0547</v>
      </c>
      <c r="M59" s="66">
        <f t="shared" si="12"/>
        <v>30</v>
      </c>
      <c r="N59" s="65">
        <f>VLOOKUP($A59,'Return Data'!$B$7:$R$2292,14,0)</f>
        <v>18.766500000000001</v>
      </c>
      <c r="O59" s="66">
        <f t="shared" si="5"/>
        <v>37</v>
      </c>
      <c r="P59" s="65">
        <f>VLOOKUP($A59,'Return Data'!$B$7:$R$2292,15,0)</f>
        <v>12.905099999999999</v>
      </c>
      <c r="Q59" s="66">
        <f t="shared" si="6"/>
        <v>27</v>
      </c>
      <c r="R59" s="65">
        <f>VLOOKUP($A59,'Return Data'!$B$7:$R$2292,16,0)</f>
        <v>11.446199999999999</v>
      </c>
      <c r="S59" s="67">
        <f t="shared" si="7"/>
        <v>49</v>
      </c>
    </row>
    <row r="60" spans="1:19" x14ac:dyDescent="0.3">
      <c r="A60" s="63" t="s">
        <v>321</v>
      </c>
      <c r="B60" s="64">
        <f>VLOOKUP($A60,'Return Data'!$B$7:$R$2292,3,0)</f>
        <v>44609</v>
      </c>
      <c r="C60" s="65">
        <f>VLOOKUP($A60,'Return Data'!$B$7:$R$2292,4,0)</f>
        <v>17.1585</v>
      </c>
      <c r="D60" s="65">
        <f>VLOOKUP($A60,'Return Data'!$B$7:$R$2292,10,0)</f>
        <v>-6.1675000000000004</v>
      </c>
      <c r="E60" s="66">
        <f t="shared" si="8"/>
        <v>42</v>
      </c>
      <c r="F60" s="65">
        <f>VLOOKUP($A60,'Return Data'!$B$7:$R$2292,11,0)</f>
        <v>7.8025000000000002</v>
      </c>
      <c r="G60" s="66">
        <f t="shared" si="9"/>
        <v>8</v>
      </c>
      <c r="H60" s="65">
        <f>VLOOKUP($A60,'Return Data'!$B$7:$R$2292,12,0)</f>
        <v>32.555399999999999</v>
      </c>
      <c r="I60" s="66">
        <f t="shared" si="10"/>
        <v>4</v>
      </c>
      <c r="J60" s="65">
        <f>VLOOKUP($A60,'Return Data'!$B$7:$R$2292,13,0)</f>
        <v>46.648800000000001</v>
      </c>
      <c r="K60" s="66">
        <f t="shared" si="11"/>
        <v>6</v>
      </c>
      <c r="L60" s="65">
        <f>VLOOKUP($A60,'Return Data'!$B$7:$R$2292,17,0)</f>
        <v>33.811900000000001</v>
      </c>
      <c r="M60" s="66">
        <f t="shared" si="12"/>
        <v>12</v>
      </c>
      <c r="N60" s="65">
        <f>VLOOKUP($A60,'Return Data'!$B$7:$R$2292,14,0)</f>
        <v>24.265999999999998</v>
      </c>
      <c r="O60" s="66">
        <f t="shared" si="5"/>
        <v>15</v>
      </c>
      <c r="P60" s="65"/>
      <c r="Q60" s="66"/>
      <c r="R60" s="65">
        <f>VLOOKUP($A60,'Return Data'!$B$7:$R$2292,16,0)</f>
        <v>15.984</v>
      </c>
      <c r="S60" s="67">
        <f t="shared" si="7"/>
        <v>20</v>
      </c>
    </row>
    <row r="61" spans="1:19" x14ac:dyDescent="0.3">
      <c r="A61" s="63" t="s">
        <v>2002</v>
      </c>
      <c r="B61" s="64">
        <f>VLOOKUP($A61,'Return Data'!$B$7:$R$2292,3,0)</f>
        <v>44609</v>
      </c>
      <c r="C61" s="65">
        <f>VLOOKUP($A61,'Return Data'!$B$7:$R$2292,4,0)</f>
        <v>490.738445319562</v>
      </c>
      <c r="D61" s="65">
        <f>VLOOKUP($A61,'Return Data'!$B$7:$R$2292,10,0)</f>
        <v>-4.5461999999999998</v>
      </c>
      <c r="E61" s="66">
        <f t="shared" si="8"/>
        <v>26</v>
      </c>
      <c r="F61" s="65">
        <f>VLOOKUP($A61,'Return Data'!$B$7:$R$2292,11,0)</f>
        <v>6.6855000000000002</v>
      </c>
      <c r="G61" s="66">
        <f t="shared" si="9"/>
        <v>14</v>
      </c>
      <c r="H61" s="65">
        <f>VLOOKUP($A61,'Return Data'!$B$7:$R$2292,12,0)</f>
        <v>20.1981</v>
      </c>
      <c r="I61" s="66">
        <f t="shared" si="10"/>
        <v>22</v>
      </c>
      <c r="J61" s="65">
        <f>VLOOKUP($A61,'Return Data'!$B$7:$R$2292,13,0)</f>
        <v>19.097999999999999</v>
      </c>
      <c r="K61" s="66">
        <f t="shared" si="11"/>
        <v>29</v>
      </c>
      <c r="L61" s="65">
        <f>VLOOKUP($A61,'Return Data'!$B$7:$R$2292,17,0)</f>
        <v>24.9925</v>
      </c>
      <c r="M61" s="66">
        <f t="shared" si="12"/>
        <v>22</v>
      </c>
      <c r="N61" s="65">
        <f>VLOOKUP($A61,'Return Data'!$B$7:$R$2292,14,0)</f>
        <v>19.3596</v>
      </c>
      <c r="O61" s="66">
        <f t="shared" si="5"/>
        <v>33</v>
      </c>
      <c r="P61" s="65">
        <f>VLOOKUP($A61,'Return Data'!$B$7:$R$2292,15,0)</f>
        <v>14.507</v>
      </c>
      <c r="Q61" s="66">
        <f t="shared" si="6"/>
        <v>19</v>
      </c>
      <c r="R61" s="65">
        <f>VLOOKUP($A61,'Return Data'!$B$7:$R$2292,16,0)</f>
        <v>16.219899999999999</v>
      </c>
      <c r="S61" s="67">
        <f t="shared" si="7"/>
        <v>19</v>
      </c>
    </row>
    <row r="62" spans="1:19" x14ac:dyDescent="0.3">
      <c r="A62" s="63" t="s">
        <v>322</v>
      </c>
      <c r="B62" s="64">
        <f>VLOOKUP($A62,'Return Data'!$B$7:$R$2292,3,0)</f>
        <v>44609</v>
      </c>
      <c r="C62" s="65">
        <f>VLOOKUP($A62,'Return Data'!$B$7:$R$2292,4,0)</f>
        <v>27.744199999999999</v>
      </c>
      <c r="D62" s="65">
        <f>VLOOKUP($A62,'Return Data'!$B$7:$R$2292,10,0)</f>
        <v>-3.5605000000000002</v>
      </c>
      <c r="E62" s="66">
        <f t="shared" si="8"/>
        <v>13</v>
      </c>
      <c r="F62" s="65">
        <f>VLOOKUP($A62,'Return Data'!$B$7:$R$2292,11,0)</f>
        <v>5.7973999999999997</v>
      </c>
      <c r="G62" s="66">
        <f t="shared" si="9"/>
        <v>18</v>
      </c>
      <c r="H62" s="65">
        <f>VLOOKUP($A62,'Return Data'!$B$7:$R$2292,12,0)</f>
        <v>18.011700000000001</v>
      </c>
      <c r="I62" s="66">
        <f t="shared" si="10"/>
        <v>34</v>
      </c>
      <c r="J62" s="65">
        <f>VLOOKUP($A62,'Return Data'!$B$7:$R$2292,13,0)</f>
        <v>13.8406</v>
      </c>
      <c r="K62" s="66">
        <f t="shared" si="11"/>
        <v>49</v>
      </c>
      <c r="L62" s="65">
        <f>VLOOKUP($A62,'Return Data'!$B$7:$R$2292,17,0)</f>
        <v>19.560199999999998</v>
      </c>
      <c r="M62" s="66">
        <f t="shared" si="12"/>
        <v>40</v>
      </c>
      <c r="N62" s="65">
        <f>VLOOKUP($A62,'Return Data'!$B$7:$R$2292,14,0)</f>
        <v>18.6159</v>
      </c>
      <c r="O62" s="66">
        <f t="shared" si="5"/>
        <v>39</v>
      </c>
      <c r="P62" s="65">
        <f>VLOOKUP($A62,'Return Data'!$B$7:$R$2292,15,0)</f>
        <v>14.582000000000001</v>
      </c>
      <c r="Q62" s="66">
        <f t="shared" si="6"/>
        <v>18</v>
      </c>
      <c r="R62" s="65">
        <f>VLOOKUP($A62,'Return Data'!$B$7:$R$2292,16,0)</f>
        <v>14.886100000000001</v>
      </c>
      <c r="S62" s="67">
        <f t="shared" si="7"/>
        <v>27</v>
      </c>
    </row>
    <row r="63" spans="1:19" x14ac:dyDescent="0.3">
      <c r="A63" s="63" t="s">
        <v>323</v>
      </c>
      <c r="B63" s="64">
        <f>VLOOKUP($A63,'Return Data'!$B$7:$R$2292,3,0)</f>
        <v>44609</v>
      </c>
      <c r="C63" s="65">
        <f>VLOOKUP($A63,'Return Data'!$B$7:$R$2292,4,0)</f>
        <v>167.62347022831301</v>
      </c>
      <c r="D63" s="65">
        <f>VLOOKUP($A63,'Return Data'!$B$7:$R$2292,10,0)</f>
        <v>-4.4493999999999998</v>
      </c>
      <c r="E63" s="66">
        <f t="shared" si="8"/>
        <v>22</v>
      </c>
      <c r="F63" s="65">
        <f>VLOOKUP($A63,'Return Data'!$B$7:$R$2292,11,0)</f>
        <v>1.9864999999999999</v>
      </c>
      <c r="G63" s="66">
        <f t="shared" si="9"/>
        <v>48</v>
      </c>
      <c r="H63" s="65">
        <f>VLOOKUP($A63,'Return Data'!$B$7:$R$2292,12,0)</f>
        <v>11.1693</v>
      </c>
      <c r="I63" s="66">
        <f t="shared" si="10"/>
        <v>55</v>
      </c>
      <c r="J63" s="65">
        <f>VLOOKUP($A63,'Return Data'!$B$7:$R$2292,13,0)</f>
        <v>11.709300000000001</v>
      </c>
      <c r="K63" s="66">
        <f t="shared" si="11"/>
        <v>54</v>
      </c>
      <c r="L63" s="65">
        <f>VLOOKUP($A63,'Return Data'!$B$7:$R$2292,17,0)</f>
        <v>15.2079</v>
      </c>
      <c r="M63" s="66">
        <f t="shared" si="12"/>
        <v>54</v>
      </c>
      <c r="N63" s="65">
        <f>VLOOKUP($A63,'Return Data'!$B$7:$R$2292,14,0)</f>
        <v>14.411899999999999</v>
      </c>
      <c r="O63" s="66">
        <f t="shared" si="5"/>
        <v>53</v>
      </c>
      <c r="P63" s="65">
        <f>VLOOKUP($A63,'Return Data'!$B$7:$R$2292,15,0)</f>
        <v>12.9359</v>
      </c>
      <c r="Q63" s="66">
        <f t="shared" si="6"/>
        <v>26</v>
      </c>
      <c r="R63" s="65">
        <f>VLOOKUP($A63,'Return Data'!$B$7:$R$2292,16,0)</f>
        <v>11.4985</v>
      </c>
      <c r="S63" s="67">
        <f t="shared" si="7"/>
        <v>48</v>
      </c>
    </row>
    <row r="64" spans="1:19" x14ac:dyDescent="0.3">
      <c r="A64" s="63" t="s">
        <v>324</v>
      </c>
      <c r="B64" s="64">
        <f>VLOOKUP($A64,'Return Data'!$B$7:$R$2292,3,0)</f>
        <v>44609</v>
      </c>
      <c r="C64" s="65">
        <f>VLOOKUP($A64,'Return Data'!$B$7:$R$2292,4,0)</f>
        <v>40.79</v>
      </c>
      <c r="D64" s="65">
        <f>VLOOKUP($A64,'Return Data'!$B$7:$R$2292,10,0)</f>
        <v>-6.1651999999999996</v>
      </c>
      <c r="E64" s="66">
        <f t="shared" si="8"/>
        <v>41</v>
      </c>
      <c r="F64" s="65">
        <f>VLOOKUP($A64,'Return Data'!$B$7:$R$2292,11,0)</f>
        <v>3.8178000000000001</v>
      </c>
      <c r="G64" s="66">
        <f t="shared" si="9"/>
        <v>36</v>
      </c>
      <c r="H64" s="65">
        <f>VLOOKUP($A64,'Return Data'!$B$7:$R$2292,12,0)</f>
        <v>21.290500000000002</v>
      </c>
      <c r="I64" s="66">
        <f t="shared" si="10"/>
        <v>15</v>
      </c>
      <c r="J64" s="65">
        <f>VLOOKUP($A64,'Return Data'!$B$7:$R$2292,13,0)</f>
        <v>19.864799999999999</v>
      </c>
      <c r="K64" s="66">
        <f t="shared" si="11"/>
        <v>25</v>
      </c>
      <c r="L64" s="65">
        <f>VLOOKUP($A64,'Return Data'!$B$7:$R$2292,17,0)</f>
        <v>24.5471</v>
      </c>
      <c r="M64" s="66">
        <f t="shared" si="12"/>
        <v>23</v>
      </c>
      <c r="N64" s="65">
        <f>VLOOKUP($A64,'Return Data'!$B$7:$R$2292,14,0)</f>
        <v>21.939800000000002</v>
      </c>
      <c r="O64" s="66">
        <f t="shared" si="5"/>
        <v>22</v>
      </c>
      <c r="P64" s="65">
        <f>VLOOKUP($A64,'Return Data'!$B$7:$R$2292,15,0)</f>
        <v>14.654</v>
      </c>
      <c r="Q64" s="66">
        <f t="shared" si="6"/>
        <v>17</v>
      </c>
      <c r="R64" s="65">
        <f>VLOOKUP($A64,'Return Data'!$B$7:$R$2292,16,0)</f>
        <v>14.8376</v>
      </c>
      <c r="S64" s="67">
        <f t="shared" si="7"/>
        <v>28</v>
      </c>
    </row>
    <row r="65" spans="1:19" x14ac:dyDescent="0.3">
      <c r="A65" s="63" t="s">
        <v>330</v>
      </c>
      <c r="B65" s="64">
        <f>VLOOKUP($A65,'Return Data'!$B$7:$R$2292,3,0)</f>
        <v>44609</v>
      </c>
      <c r="C65" s="65">
        <f>VLOOKUP($A65,'Return Data'!$B$7:$R$2292,4,0)</f>
        <v>141.9032</v>
      </c>
      <c r="D65" s="65">
        <f>VLOOKUP($A65,'Return Data'!$B$7:$R$2292,10,0)</f>
        <v>-6.7765000000000004</v>
      </c>
      <c r="E65" s="66">
        <f t="shared" si="8"/>
        <v>50</v>
      </c>
      <c r="F65" s="65">
        <f>VLOOKUP($A65,'Return Data'!$B$7:$R$2292,11,0)</f>
        <v>2.6499000000000001</v>
      </c>
      <c r="G65" s="66">
        <f t="shared" si="9"/>
        <v>47</v>
      </c>
      <c r="H65" s="65">
        <f>VLOOKUP($A65,'Return Data'!$B$7:$R$2292,12,0)</f>
        <v>18.139099999999999</v>
      </c>
      <c r="I65" s="66">
        <f t="shared" si="10"/>
        <v>32</v>
      </c>
      <c r="J65" s="65">
        <f>VLOOKUP($A65,'Return Data'!$B$7:$R$2292,13,0)</f>
        <v>17.702500000000001</v>
      </c>
      <c r="K65" s="66">
        <f t="shared" si="11"/>
        <v>34</v>
      </c>
      <c r="L65" s="65">
        <f>VLOOKUP($A65,'Return Data'!$B$7:$R$2292,17,0)</f>
        <v>22.398</v>
      </c>
      <c r="M65" s="66">
        <f t="shared" si="12"/>
        <v>29</v>
      </c>
      <c r="N65" s="65">
        <f>VLOOKUP($A65,'Return Data'!$B$7:$R$2292,14,0)</f>
        <v>20.712900000000001</v>
      </c>
      <c r="O65" s="66">
        <f t="shared" si="5"/>
        <v>26</v>
      </c>
      <c r="P65" s="65">
        <f>VLOOKUP($A65,'Return Data'!$B$7:$R$2292,15,0)</f>
        <v>14.216100000000001</v>
      </c>
      <c r="Q65" s="66">
        <f t="shared" si="6"/>
        <v>20</v>
      </c>
      <c r="R65" s="65">
        <f>VLOOKUP($A65,'Return Data'!$B$7:$R$2292,16,0)</f>
        <v>12.1279</v>
      </c>
      <c r="S65" s="67">
        <f t="shared" si="7"/>
        <v>44</v>
      </c>
    </row>
    <row r="66" spans="1:19" x14ac:dyDescent="0.3">
      <c r="A66" s="63" t="s">
        <v>331</v>
      </c>
      <c r="B66" s="64">
        <f>VLOOKUP($A66,'Return Data'!$B$7:$R$2292,3,0)</f>
        <v>44609</v>
      </c>
      <c r="C66" s="65">
        <f>VLOOKUP($A66,'Return Data'!$B$7:$R$2292,4,0)</f>
        <v>225.88031023858599</v>
      </c>
      <c r="D66" s="65">
        <f>VLOOKUP($A66,'Return Data'!$B$7:$R$2292,10,0)</f>
        <v>-3.8199000000000001</v>
      </c>
      <c r="E66" s="66">
        <f t="shared" si="8"/>
        <v>16</v>
      </c>
      <c r="F66" s="65">
        <f>VLOOKUP($A66,'Return Data'!$B$7:$R$2292,11,0)</f>
        <v>3.9203000000000001</v>
      </c>
      <c r="G66" s="66">
        <f t="shared" si="9"/>
        <v>34</v>
      </c>
      <c r="H66" s="65">
        <f>VLOOKUP($A66,'Return Data'!$B$7:$R$2292,12,0)</f>
        <v>17.667899999999999</v>
      </c>
      <c r="I66" s="66">
        <f t="shared" si="10"/>
        <v>36</v>
      </c>
      <c r="J66" s="65">
        <f>VLOOKUP($A66,'Return Data'!$B$7:$R$2292,13,0)</f>
        <v>15.6341</v>
      </c>
      <c r="K66" s="66">
        <f t="shared" si="11"/>
        <v>44</v>
      </c>
      <c r="L66" s="65">
        <f>VLOOKUP($A66,'Return Data'!$B$7:$R$2292,17,0)</f>
        <v>18.499400000000001</v>
      </c>
      <c r="M66" s="66">
        <f t="shared" si="12"/>
        <v>43</v>
      </c>
      <c r="N66" s="65">
        <f>VLOOKUP($A66,'Return Data'!$B$7:$R$2292,14,0)</f>
        <v>16.543700000000001</v>
      </c>
      <c r="O66" s="66">
        <f t="shared" si="5"/>
        <v>45</v>
      </c>
      <c r="P66" s="65">
        <f>VLOOKUP($A66,'Return Data'!$B$7:$R$2292,15,0)</f>
        <v>12.578200000000001</v>
      </c>
      <c r="Q66" s="66">
        <f t="shared" si="6"/>
        <v>28</v>
      </c>
      <c r="R66" s="65">
        <f>VLOOKUP($A66,'Return Data'!$B$7:$R$2292,16,0)</f>
        <v>17.9255</v>
      </c>
      <c r="S66" s="67">
        <f t="shared" si="7"/>
        <v>13</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-4.8494525423728829</v>
      </c>
      <c r="E68" s="74"/>
      <c r="F68" s="75">
        <f>AVERAGE(F8:F66)</f>
        <v>4.5683389830508458</v>
      </c>
      <c r="G68" s="74"/>
      <c r="H68" s="75">
        <f>AVERAGE(H8:H66)</f>
        <v>19.710642372881367</v>
      </c>
      <c r="I68" s="74"/>
      <c r="J68" s="75">
        <f>AVERAGE(J8:J66)</f>
        <v>22.847030508474575</v>
      </c>
      <c r="K68" s="74"/>
      <c r="L68" s="75">
        <f>AVERAGE(L8:L66)</f>
        <v>24.200399999999995</v>
      </c>
      <c r="M68" s="74"/>
      <c r="N68" s="75">
        <f>AVERAGE(N8:N66)</f>
        <v>21.307259649122809</v>
      </c>
      <c r="O68" s="74"/>
      <c r="P68" s="75">
        <f>AVERAGE(P8:P66)</f>
        <v>14.336388636363635</v>
      </c>
      <c r="Q68" s="74"/>
      <c r="R68" s="75">
        <f>AVERAGE(R8:R66)</f>
        <v>15.107671186440676</v>
      </c>
      <c r="S68" s="76"/>
    </row>
    <row r="69" spans="1:19" x14ac:dyDescent="0.3">
      <c r="A69" s="73" t="s">
        <v>28</v>
      </c>
      <c r="B69" s="74"/>
      <c r="C69" s="74"/>
      <c r="D69" s="75">
        <f>MIN(D8:D66)</f>
        <v>-11.345700000000001</v>
      </c>
      <c r="E69" s="74"/>
      <c r="F69" s="75">
        <f>MIN(F8:F66)</f>
        <v>-3.4893999999999998</v>
      </c>
      <c r="G69" s="74"/>
      <c r="H69" s="75">
        <f>MIN(H8:H66)</f>
        <v>1.8574999999999999</v>
      </c>
      <c r="I69" s="74"/>
      <c r="J69" s="75">
        <f>MIN(J8:J66)</f>
        <v>1.0318000000000001</v>
      </c>
      <c r="K69" s="74"/>
      <c r="L69" s="75">
        <f>MIN(L8:L66)</f>
        <v>9.4772999999999996</v>
      </c>
      <c r="M69" s="74"/>
      <c r="N69" s="75">
        <f>MIN(N8:N66)</f>
        <v>9.9955999999999996</v>
      </c>
      <c r="O69" s="74"/>
      <c r="P69" s="75">
        <f>MIN(P8:P66)</f>
        <v>7.8053999999999997</v>
      </c>
      <c r="Q69" s="74"/>
      <c r="R69" s="75">
        <f>MIN(R8:R66)</f>
        <v>6.8535000000000004</v>
      </c>
      <c r="S69" s="76"/>
    </row>
    <row r="70" spans="1:19" ht="15" thickBot="1" x14ac:dyDescent="0.35">
      <c r="A70" s="77" t="s">
        <v>29</v>
      </c>
      <c r="B70" s="78"/>
      <c r="C70" s="78"/>
      <c r="D70" s="79">
        <f>MAX(D8:D66)</f>
        <v>2.7475000000000001</v>
      </c>
      <c r="E70" s="78"/>
      <c r="F70" s="79">
        <f>MAX(F8:F66)</f>
        <v>15.7014</v>
      </c>
      <c r="G70" s="78"/>
      <c r="H70" s="79">
        <f>MAX(H8:H66)</f>
        <v>35.069200000000002</v>
      </c>
      <c r="I70" s="78"/>
      <c r="J70" s="79">
        <f>MAX(J8:J66)</f>
        <v>55.421599999999998</v>
      </c>
      <c r="K70" s="78"/>
      <c r="L70" s="79">
        <f>MAX(L8:L66)</f>
        <v>53.000500000000002</v>
      </c>
      <c r="M70" s="78"/>
      <c r="N70" s="79">
        <f>MAX(N8:N66)</f>
        <v>38.491799999999998</v>
      </c>
      <c r="O70" s="78"/>
      <c r="P70" s="79">
        <f>MAX(P8:P66)</f>
        <v>24.785599999999999</v>
      </c>
      <c r="Q70" s="78"/>
      <c r="R70" s="79">
        <f>MAX(R8:R66)</f>
        <v>27.5352</v>
      </c>
      <c r="S70" s="80"/>
    </row>
    <row r="71" spans="1:19" x14ac:dyDescent="0.3">
      <c r="A71" s="112" t="s">
        <v>432</v>
      </c>
    </row>
    <row r="72" spans="1:19" x14ac:dyDescent="0.3">
      <c r="A72" s="14" t="s">
        <v>340</v>
      </c>
    </row>
  </sheetData>
  <sheetProtection algorithmName="SHA-512" hashValue="KVWW4IuIaYdqVWCKBEEmuZdmmP4cuNSf9bgK5Vlu9oW6I/vUjGjOrOtRzLcnMEeOY/9dVTzCTLq4WJtsaM5bow==" saltValue="Dha/p37jFC+JI2zddOco+A=="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1907</v>
      </c>
      <c r="B8" s="64">
        <f>VLOOKUP($A8,'Return Data'!$B$7:$R$2292,3,0)</f>
        <v>44609</v>
      </c>
      <c r="C8" s="65">
        <f>VLOOKUP($A8,'Return Data'!$B$7:$R$2292,4,0)</f>
        <v>13.05</v>
      </c>
      <c r="D8" s="65">
        <f>VLOOKUP($A8,'Return Data'!$B$7:$R$2292,8,0)</f>
        <v>-3.5476999999999999</v>
      </c>
      <c r="E8" s="66">
        <f>RANK(D8,D$8:D$15,0)</f>
        <v>6</v>
      </c>
      <c r="F8" s="65">
        <f>VLOOKUP($A8,'Return Data'!$B$7:$R$2292,9,0)</f>
        <v>-9.9379000000000008</v>
      </c>
      <c r="G8" s="66">
        <f t="shared" ref="G8" si="0">RANK(F8,F$8:F$15,0)</f>
        <v>8</v>
      </c>
      <c r="H8" s="65">
        <f>VLOOKUP($A8,'Return Data'!$B$7:$R$2292,10,0)</f>
        <v>-10</v>
      </c>
      <c r="I8" s="66">
        <f t="shared" ref="I8" si="1">RANK(H8,H$8:H$15,0)</f>
        <v>7</v>
      </c>
      <c r="J8" s="65">
        <f>VLOOKUP($A8,'Return Data'!$B$7:$R$2292,11,0)</f>
        <v>5.4119999999999999</v>
      </c>
      <c r="K8" s="66">
        <f t="shared" ref="K8" si="2">RANK(J8,J$8:J$15,0)</f>
        <v>3</v>
      </c>
      <c r="L8" s="65">
        <f>VLOOKUP($A8,'Return Data'!$B$7:$R$2292,12,0)</f>
        <v>25</v>
      </c>
      <c r="M8" s="66">
        <f t="shared" ref="M8" si="3">RANK(L8,L$8:L$15,0)</f>
        <v>2</v>
      </c>
      <c r="N8" s="65"/>
      <c r="O8" s="66"/>
      <c r="P8" s="65">
        <f>VLOOKUP($A8,'Return Data'!$B$7:$R$2292,16,0)</f>
        <v>26.029199999999999</v>
      </c>
      <c r="Q8" s="67">
        <f t="shared" ref="Q8" si="4">RANK(P8,P$8:P$15,0)</f>
        <v>3</v>
      </c>
    </row>
    <row r="9" spans="1:18" x14ac:dyDescent="0.3">
      <c r="A9" s="63" t="s">
        <v>377</v>
      </c>
      <c r="B9" s="64">
        <f>VLOOKUP($A9,'Return Data'!$B$7:$R$2292,3,0)</f>
        <v>44609</v>
      </c>
      <c r="C9" s="65">
        <f>VLOOKUP($A9,'Return Data'!$B$7:$R$2292,4,0)</f>
        <v>15.94</v>
      </c>
      <c r="D9" s="65">
        <f>VLOOKUP($A9,'Return Data'!$B$7:$R$2292,8,0)</f>
        <v>-2.448</v>
      </c>
      <c r="E9" s="66">
        <f t="shared" ref="E9:E15" si="5">RANK(D9,D$8:D$15,0)</f>
        <v>3</v>
      </c>
      <c r="F9" s="65">
        <f>VLOOKUP($A9,'Return Data'!$B$7:$R$2292,9,0)</f>
        <v>-7.5941999999999998</v>
      </c>
      <c r="G9" s="66">
        <f t="shared" ref="G9" si="6">RANK(F9,F$8:F$15,0)</f>
        <v>4</v>
      </c>
      <c r="H9" s="65">
        <f>VLOOKUP($A9,'Return Data'!$B$7:$R$2292,10,0)</f>
        <v>-10.146599999999999</v>
      </c>
      <c r="I9" s="66">
        <f t="shared" ref="I9" si="7">RANK(H9,H$8:H$15,0)</f>
        <v>8</v>
      </c>
      <c r="J9" s="65">
        <f>VLOOKUP($A9,'Return Data'!$B$7:$R$2292,11,0)</f>
        <v>-0.25030000000000002</v>
      </c>
      <c r="K9" s="66">
        <f t="shared" ref="K9" si="8">RANK(J9,J$8:J$15,0)</f>
        <v>7</v>
      </c>
      <c r="L9" s="65">
        <f>VLOOKUP($A9,'Return Data'!$B$7:$R$2292,12,0)</f>
        <v>12.8096</v>
      </c>
      <c r="M9" s="66">
        <f t="shared" ref="M9" si="9">RANK(L9,L$8:L$15,0)</f>
        <v>5</v>
      </c>
      <c r="N9" s="65">
        <f>VLOOKUP($A9,'Return Data'!$B$7:$R$2292,13,0)</f>
        <v>10.617599999999999</v>
      </c>
      <c r="O9" s="66">
        <f t="shared" ref="O9" si="10">RANK(N9,N$8:N$15,0)</f>
        <v>3</v>
      </c>
      <c r="P9" s="65">
        <f>VLOOKUP($A9,'Return Data'!$B$7:$R$2292,16,0)</f>
        <v>26.013999999999999</v>
      </c>
      <c r="Q9" s="67">
        <f t="shared" ref="Q9" si="11">RANK(P9,P$8:P$15,0)</f>
        <v>4</v>
      </c>
    </row>
    <row r="10" spans="1:18" x14ac:dyDescent="0.3">
      <c r="A10" s="63" t="s">
        <v>1910</v>
      </c>
      <c r="B10" s="64">
        <f>VLOOKUP($A10,'Return Data'!$B$7:$R$2292,3,0)</f>
        <v>44609</v>
      </c>
      <c r="C10" s="65">
        <f>VLOOKUP($A10,'Return Data'!$B$7:$R$2292,4,0)</f>
        <v>13.18</v>
      </c>
      <c r="D10" s="65">
        <f>VLOOKUP($A10,'Return Data'!$B$7:$R$2292,8,0)</f>
        <v>-2.8740000000000001</v>
      </c>
      <c r="E10" s="66">
        <f t="shared" si="5"/>
        <v>5</v>
      </c>
      <c r="F10" s="65">
        <f>VLOOKUP($A10,'Return Data'!$B$7:$R$2292,9,0)</f>
        <v>-7.9608999999999996</v>
      </c>
      <c r="G10" s="66">
        <f t="shared" ref="G10:G15" si="12">RANK(F10,F$8:F$15,0)</f>
        <v>7</v>
      </c>
      <c r="H10" s="65">
        <f>VLOOKUP($A10,'Return Data'!$B$7:$R$2292,10,0)</f>
        <v>-7.8322000000000003</v>
      </c>
      <c r="I10" s="66">
        <f t="shared" ref="I10:I15" si="13">RANK(H10,H$8:H$15,0)</f>
        <v>6</v>
      </c>
      <c r="J10" s="65">
        <f>VLOOKUP($A10,'Return Data'!$B$7:$R$2292,11,0)</f>
        <v>-3.4432</v>
      </c>
      <c r="K10" s="66">
        <f t="shared" ref="K10:K15" si="14">RANK(J10,J$8:J$15,0)</f>
        <v>8</v>
      </c>
      <c r="L10" s="65">
        <f>VLOOKUP($A10,'Return Data'!$B$7:$R$2292,12,0)</f>
        <v>8.9255999999999993</v>
      </c>
      <c r="M10" s="66">
        <f t="shared" ref="M10:M15" si="15">RANK(L10,L$8:L$15,0)</f>
        <v>7</v>
      </c>
      <c r="N10" s="65">
        <f>VLOOKUP($A10,'Return Data'!$B$7:$R$2292,13,0)</f>
        <v>9.8332999999999995</v>
      </c>
      <c r="O10" s="66">
        <f t="shared" ref="O10:O15" si="16">RANK(N10,N$8:N$15,0)</f>
        <v>4</v>
      </c>
      <c r="P10" s="65">
        <f>VLOOKUP($A10,'Return Data'!$B$7:$R$2292,16,0)</f>
        <v>22.5305</v>
      </c>
      <c r="Q10" s="67">
        <f t="shared" ref="Q10:Q15" si="17">RANK(P10,P$8:P$15,0)</f>
        <v>5</v>
      </c>
    </row>
    <row r="11" spans="1:18" x14ac:dyDescent="0.3">
      <c r="A11" s="63" t="s">
        <v>1911</v>
      </c>
      <c r="B11" s="64">
        <f>VLOOKUP($A11,'Return Data'!$B$7:$R$2292,3,0)</f>
        <v>44609</v>
      </c>
      <c r="C11" s="65">
        <f>VLOOKUP($A11,'Return Data'!$B$7:$R$2292,4,0)</f>
        <v>12.88</v>
      </c>
      <c r="D11" s="65">
        <f>VLOOKUP($A11,'Return Data'!$B$7:$R$2292,8,0)</f>
        <v>-3.8088000000000002</v>
      </c>
      <c r="E11" s="66">
        <f t="shared" si="5"/>
        <v>7</v>
      </c>
      <c r="F11" s="65">
        <f>VLOOKUP($A11,'Return Data'!$B$7:$R$2292,9,0)</f>
        <v>-7.7363999999999997</v>
      </c>
      <c r="G11" s="66">
        <f t="shared" si="12"/>
        <v>5</v>
      </c>
      <c r="H11" s="65">
        <f>VLOOKUP($A11,'Return Data'!$B$7:$R$2292,10,0)</f>
        <v>-5.9854000000000003</v>
      </c>
      <c r="I11" s="66">
        <f t="shared" si="13"/>
        <v>3</v>
      </c>
      <c r="J11" s="65">
        <f>VLOOKUP($A11,'Return Data'!$B$7:$R$2292,11,0)</f>
        <v>5.8339999999999996</v>
      </c>
      <c r="K11" s="66">
        <f t="shared" si="14"/>
        <v>2</v>
      </c>
      <c r="L11" s="65"/>
      <c r="M11" s="66"/>
      <c r="N11" s="65"/>
      <c r="O11" s="66"/>
      <c r="P11" s="65">
        <f>VLOOKUP($A11,'Return Data'!$B$7:$R$2292,16,0)</f>
        <v>28.8</v>
      </c>
      <c r="Q11" s="67">
        <f t="shared" si="17"/>
        <v>2</v>
      </c>
    </row>
    <row r="12" spans="1:18" x14ac:dyDescent="0.3">
      <c r="A12" s="63" t="s">
        <v>1913</v>
      </c>
      <c r="B12" s="64">
        <f>VLOOKUP($A12,'Return Data'!$B$7:$R$2292,3,0)</f>
        <v>44609</v>
      </c>
      <c r="C12" s="65">
        <f>VLOOKUP($A12,'Return Data'!$B$7:$R$2292,4,0)</f>
        <v>12.217000000000001</v>
      </c>
      <c r="D12" s="65">
        <f>VLOOKUP($A12,'Return Data'!$B$7:$R$2292,8,0)</f>
        <v>-2.7385999999999999</v>
      </c>
      <c r="E12" s="66">
        <f t="shared" si="5"/>
        <v>4</v>
      </c>
      <c r="F12" s="65">
        <f>VLOOKUP($A12,'Return Data'!$B$7:$R$2292,9,0)</f>
        <v>-6.8186999999999998</v>
      </c>
      <c r="G12" s="66">
        <f t="shared" si="12"/>
        <v>1</v>
      </c>
      <c r="H12" s="65">
        <f>VLOOKUP($A12,'Return Data'!$B$7:$R$2292,10,0)</f>
        <v>-3.9468999999999999</v>
      </c>
      <c r="I12" s="66">
        <f t="shared" si="13"/>
        <v>2</v>
      </c>
      <c r="J12" s="65">
        <f>VLOOKUP($A12,'Return Data'!$B$7:$R$2292,11,0)</f>
        <v>1.0086999999999999</v>
      </c>
      <c r="K12" s="66">
        <f t="shared" si="14"/>
        <v>5</v>
      </c>
      <c r="L12" s="65">
        <f>VLOOKUP($A12,'Return Data'!$B$7:$R$2292,12,0)</f>
        <v>12.651</v>
      </c>
      <c r="M12" s="66">
        <f t="shared" si="15"/>
        <v>6</v>
      </c>
      <c r="N12" s="65"/>
      <c r="O12" s="66"/>
      <c r="P12" s="65">
        <f>VLOOKUP($A12,'Return Data'!$B$7:$R$2292,16,0)</f>
        <v>18.205100000000002</v>
      </c>
      <c r="Q12" s="67">
        <f t="shared" si="17"/>
        <v>7</v>
      </c>
    </row>
    <row r="13" spans="1:18" x14ac:dyDescent="0.3">
      <c r="A13" s="63" t="s">
        <v>1916</v>
      </c>
      <c r="B13" s="64">
        <f>VLOOKUP($A13,'Return Data'!$B$7:$R$2292,3,0)</f>
        <v>44609</v>
      </c>
      <c r="C13" s="65">
        <f>VLOOKUP($A13,'Return Data'!$B$7:$R$2292,4,0)</f>
        <v>19.282800000000002</v>
      </c>
      <c r="D13" s="65">
        <f>VLOOKUP($A13,'Return Data'!$B$7:$R$2292,8,0)</f>
        <v>-3.9156</v>
      </c>
      <c r="E13" s="66">
        <f t="shared" si="5"/>
        <v>8</v>
      </c>
      <c r="F13" s="65">
        <f>VLOOKUP($A13,'Return Data'!$B$7:$R$2292,9,0)</f>
        <v>-7.7643000000000004</v>
      </c>
      <c r="G13" s="66">
        <f t="shared" si="12"/>
        <v>6</v>
      </c>
      <c r="H13" s="65">
        <f>VLOOKUP($A13,'Return Data'!$B$7:$R$2292,10,0)</f>
        <v>0.42030000000000001</v>
      </c>
      <c r="I13" s="66">
        <f t="shared" si="13"/>
        <v>1</v>
      </c>
      <c r="J13" s="65">
        <f>VLOOKUP($A13,'Return Data'!$B$7:$R$2292,11,0)</f>
        <v>12.2758</v>
      </c>
      <c r="K13" s="66">
        <f t="shared" si="14"/>
        <v>1</v>
      </c>
      <c r="L13" s="65">
        <f>VLOOKUP($A13,'Return Data'!$B$7:$R$2292,12,0)</f>
        <v>29.9695</v>
      </c>
      <c r="M13" s="66">
        <f t="shared" si="15"/>
        <v>1</v>
      </c>
      <c r="N13" s="65"/>
      <c r="O13" s="66"/>
      <c r="P13" s="65">
        <f>VLOOKUP($A13,'Return Data'!$B$7:$R$2292,16,0)</f>
        <v>66.699399999999997</v>
      </c>
      <c r="Q13" s="67">
        <f t="shared" si="17"/>
        <v>1</v>
      </c>
    </row>
    <row r="14" spans="1:18" x14ac:dyDescent="0.3">
      <c r="A14" s="63" t="s">
        <v>49</v>
      </c>
      <c r="B14" s="64">
        <f>VLOOKUP($A14,'Return Data'!$B$7:$R$2292,3,0)</f>
        <v>44609</v>
      </c>
      <c r="C14" s="65">
        <f>VLOOKUP($A14,'Return Data'!$B$7:$R$2292,4,0)</f>
        <v>16.73</v>
      </c>
      <c r="D14" s="65">
        <f>VLOOKUP($A14,'Return Data'!$B$7:$R$2292,8,0)</f>
        <v>-2.3921000000000001</v>
      </c>
      <c r="E14" s="66">
        <f t="shared" si="5"/>
        <v>2</v>
      </c>
      <c r="F14" s="65">
        <f>VLOOKUP($A14,'Return Data'!$B$7:$R$2292,9,0)</f>
        <v>-7.0556000000000001</v>
      </c>
      <c r="G14" s="66">
        <f t="shared" si="12"/>
        <v>3</v>
      </c>
      <c r="H14" s="65">
        <f>VLOOKUP($A14,'Return Data'!$B$7:$R$2292,10,0)</f>
        <v>-6.327</v>
      </c>
      <c r="I14" s="66">
        <f t="shared" si="13"/>
        <v>4</v>
      </c>
      <c r="J14" s="65">
        <f>VLOOKUP($A14,'Return Data'!$B$7:$R$2292,11,0)</f>
        <v>5.9799999999999999E-2</v>
      </c>
      <c r="K14" s="66">
        <f t="shared" si="14"/>
        <v>6</v>
      </c>
      <c r="L14" s="65">
        <f>VLOOKUP($A14,'Return Data'!$B$7:$R$2292,12,0)</f>
        <v>13.6549</v>
      </c>
      <c r="M14" s="66">
        <f t="shared" si="15"/>
        <v>4</v>
      </c>
      <c r="N14" s="65">
        <f>VLOOKUP($A14,'Return Data'!$B$7:$R$2292,13,0)</f>
        <v>14.198</v>
      </c>
      <c r="O14" s="66">
        <f t="shared" si="16"/>
        <v>2</v>
      </c>
      <c r="P14" s="65">
        <f>VLOOKUP($A14,'Return Data'!$B$7:$R$2292,16,0)</f>
        <v>21.837</v>
      </c>
      <c r="Q14" s="67">
        <f t="shared" si="17"/>
        <v>6</v>
      </c>
    </row>
    <row r="15" spans="1:18" x14ac:dyDescent="0.3">
      <c r="A15" s="63" t="s">
        <v>50</v>
      </c>
      <c r="B15" s="64">
        <f>VLOOKUP($A15,'Return Data'!$B$7:$R$2292,3,0)</f>
        <v>44609</v>
      </c>
      <c r="C15" s="65">
        <f>VLOOKUP($A15,'Return Data'!$B$7:$R$2292,4,0)</f>
        <v>174.49950000000001</v>
      </c>
      <c r="D15" s="65">
        <f>VLOOKUP($A15,'Return Data'!$B$7:$R$2292,8,0)</f>
        <v>-2.2572999999999999</v>
      </c>
      <c r="E15" s="66">
        <f t="shared" si="5"/>
        <v>1</v>
      </c>
      <c r="F15" s="65">
        <f>VLOOKUP($A15,'Return Data'!$B$7:$R$2292,9,0)</f>
        <v>-6.8784000000000001</v>
      </c>
      <c r="G15" s="66">
        <f t="shared" si="12"/>
        <v>2</v>
      </c>
      <c r="H15" s="65">
        <f>VLOOKUP($A15,'Return Data'!$B$7:$R$2292,10,0)</f>
        <v>-6.3952999999999998</v>
      </c>
      <c r="I15" s="66">
        <f t="shared" si="13"/>
        <v>5</v>
      </c>
      <c r="J15" s="65">
        <f>VLOOKUP($A15,'Return Data'!$B$7:$R$2292,11,0)</f>
        <v>4.6287000000000003</v>
      </c>
      <c r="K15" s="66">
        <f t="shared" si="14"/>
        <v>4</v>
      </c>
      <c r="L15" s="65">
        <f>VLOOKUP($A15,'Return Data'!$B$7:$R$2292,12,0)</f>
        <v>19.616399999999999</v>
      </c>
      <c r="M15" s="66">
        <f t="shared" si="15"/>
        <v>3</v>
      </c>
      <c r="N15" s="65">
        <f>VLOOKUP($A15,'Return Data'!$B$7:$R$2292,13,0)</f>
        <v>16.538599999999999</v>
      </c>
      <c r="O15" s="66">
        <f t="shared" si="16"/>
        <v>1</v>
      </c>
      <c r="P15" s="65">
        <f>VLOOKUP($A15,'Return Data'!$B$7:$R$2292,16,0)</f>
        <v>15.1174</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-2.9977624999999999</v>
      </c>
      <c r="E17" s="74"/>
      <c r="F17" s="75">
        <f>AVERAGE(F8:F15)</f>
        <v>-7.7182999999999993</v>
      </c>
      <c r="G17" s="74"/>
      <c r="H17" s="75">
        <f>AVERAGE(H8:H15)</f>
        <v>-6.2766374999999996</v>
      </c>
      <c r="I17" s="74"/>
      <c r="J17" s="75">
        <f>AVERAGE(J8:J15)</f>
        <v>3.1906875000000001</v>
      </c>
      <c r="K17" s="74"/>
      <c r="L17" s="75">
        <f>AVERAGE(L8:L15)</f>
        <v>17.518142857142855</v>
      </c>
      <c r="M17" s="74"/>
      <c r="N17" s="75">
        <f>AVERAGE(N8:N15)</f>
        <v>12.796875</v>
      </c>
      <c r="O17" s="74"/>
      <c r="P17" s="75">
        <f>AVERAGE(P8:P15)</f>
        <v>28.154074999999999</v>
      </c>
      <c r="Q17" s="76"/>
    </row>
    <row r="18" spans="1:17" ht="15" customHeight="1" x14ac:dyDescent="0.3">
      <c r="A18" s="73" t="s">
        <v>28</v>
      </c>
      <c r="B18" s="74"/>
      <c r="C18" s="74"/>
      <c r="D18" s="75">
        <f>MIN(D8:D15)</f>
        <v>-3.9156</v>
      </c>
      <c r="E18" s="74"/>
      <c r="F18" s="75">
        <f>MIN(F8:F15)</f>
        <v>-9.9379000000000008</v>
      </c>
      <c r="G18" s="74"/>
      <c r="H18" s="75">
        <f>MIN(H8:H15)</f>
        <v>-10.146599999999999</v>
      </c>
      <c r="I18" s="74"/>
      <c r="J18" s="75">
        <f>MIN(J8:J15)</f>
        <v>-3.4432</v>
      </c>
      <c r="K18" s="74"/>
      <c r="L18" s="75">
        <f>MIN(L8:L15)</f>
        <v>8.9255999999999993</v>
      </c>
      <c r="M18" s="74"/>
      <c r="N18" s="75">
        <f>MIN(N8:N15)</f>
        <v>9.8332999999999995</v>
      </c>
      <c r="O18" s="74"/>
      <c r="P18" s="75">
        <f>MIN(P8:P15)</f>
        <v>15.1174</v>
      </c>
      <c r="Q18" s="76"/>
    </row>
    <row r="19" spans="1:17" ht="15" thickBot="1" x14ac:dyDescent="0.35">
      <c r="A19" s="77" t="s">
        <v>29</v>
      </c>
      <c r="B19" s="78"/>
      <c r="C19" s="78"/>
      <c r="D19" s="79">
        <f>MAX(D8:D15)</f>
        <v>-2.2572999999999999</v>
      </c>
      <c r="E19" s="78"/>
      <c r="F19" s="79">
        <f>MAX(F8:F15)</f>
        <v>-6.8186999999999998</v>
      </c>
      <c r="G19" s="78"/>
      <c r="H19" s="79">
        <f>MAX(H8:H15)</f>
        <v>0.42030000000000001</v>
      </c>
      <c r="I19" s="78"/>
      <c r="J19" s="79">
        <f>MAX(J8:J15)</f>
        <v>12.2758</v>
      </c>
      <c r="K19" s="78"/>
      <c r="L19" s="79">
        <f>MAX(L8:L15)</f>
        <v>29.9695</v>
      </c>
      <c r="M19" s="78"/>
      <c r="N19" s="79">
        <f>MAX(N8:N15)</f>
        <v>16.538599999999999</v>
      </c>
      <c r="O19" s="78"/>
      <c r="P19" s="79">
        <f>MAX(P8:P15)</f>
        <v>66.699399999999997</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1908</v>
      </c>
      <c r="B8" s="64">
        <f>VLOOKUP($A8,'Return Data'!$B$7:$R$2292,3,0)</f>
        <v>44609</v>
      </c>
      <c r="C8" s="65">
        <f>VLOOKUP($A8,'Return Data'!$B$7:$R$2292,4,0)</f>
        <v>12.77</v>
      </c>
      <c r="D8" s="65">
        <f>VLOOKUP($A8,'Return Data'!$B$7:$R$2292,8,0)</f>
        <v>-3.6225999999999998</v>
      </c>
      <c r="E8" s="66">
        <f>RANK(D8,D$8:D$16,0)</f>
        <v>7</v>
      </c>
      <c r="F8" s="65">
        <f>VLOOKUP($A8,'Return Data'!$B$7:$R$2292,9,0)</f>
        <v>-10.070399999999999</v>
      </c>
      <c r="G8" s="66">
        <f>RANK(F8,F$8:F$16,0)</f>
        <v>9</v>
      </c>
      <c r="H8" s="65">
        <f>VLOOKUP($A8,'Return Data'!$B$7:$R$2292,10,0)</f>
        <v>-10.4488</v>
      </c>
      <c r="I8" s="66">
        <f t="shared" ref="I8" si="0">RANK(H8,H$8:H$16,0)</f>
        <v>8</v>
      </c>
      <c r="J8" s="65">
        <f>VLOOKUP($A8,'Return Data'!$B$7:$R$2292,11,0)</f>
        <v>4.4154</v>
      </c>
      <c r="K8" s="66">
        <f t="shared" ref="K8" si="1">RANK(J8,J$8:J$16,0)</f>
        <v>3</v>
      </c>
      <c r="L8" s="65">
        <f>VLOOKUP($A8,'Return Data'!$B$7:$R$2292,12,0)</f>
        <v>23.262499999999999</v>
      </c>
      <c r="M8" s="66">
        <f t="shared" ref="M8" si="2">RANK(L8,L$8:L$16,0)</f>
        <v>2</v>
      </c>
      <c r="N8" s="65"/>
      <c r="O8" s="66"/>
      <c r="P8" s="65">
        <f>VLOOKUP($A8,'Return Data'!$B$7:$R$2292,16,0)</f>
        <v>23.675899999999999</v>
      </c>
      <c r="Q8" s="67">
        <f t="shared" ref="Q8" si="3">RANK(P8,P$8:P$16,0)</f>
        <v>5</v>
      </c>
    </row>
    <row r="9" spans="1:17" x14ac:dyDescent="0.3">
      <c r="A9" s="63" t="s">
        <v>379</v>
      </c>
      <c r="B9" s="64">
        <f>VLOOKUP($A9,'Return Data'!$B$7:$R$2292,3,0)</f>
        <v>44609</v>
      </c>
      <c r="C9" s="65">
        <f>VLOOKUP($A9,'Return Data'!$B$7:$R$2292,4,0)</f>
        <v>15.43</v>
      </c>
      <c r="D9" s="65">
        <f>VLOOKUP($A9,'Return Data'!$B$7:$R$2292,8,0)</f>
        <v>-2.4651999999999998</v>
      </c>
      <c r="E9" s="66">
        <f t="shared" ref="E9:E16" si="4">RANK(D9,D$8:D$16,0)</f>
        <v>4</v>
      </c>
      <c r="F9" s="65">
        <f>VLOOKUP($A9,'Return Data'!$B$7:$R$2292,9,0)</f>
        <v>-7.7153</v>
      </c>
      <c r="G9" s="66">
        <f t="shared" ref="G9:G16" si="5">RANK(F9,F$8:F$16,0)</f>
        <v>5</v>
      </c>
      <c r="H9" s="65">
        <f>VLOOKUP($A9,'Return Data'!$B$7:$R$2292,10,0)</f>
        <v>-10.498799999999999</v>
      </c>
      <c r="I9" s="66">
        <f t="shared" ref="I9" si="6">RANK(H9,H$8:H$16,0)</f>
        <v>9</v>
      </c>
      <c r="J9" s="65">
        <f>VLOOKUP($A9,'Return Data'!$B$7:$R$2292,11,0)</f>
        <v>-1.0263</v>
      </c>
      <c r="K9" s="66">
        <f t="shared" ref="K9" si="7">RANK(J9,J$8:J$16,0)</f>
        <v>8</v>
      </c>
      <c r="L9" s="65">
        <f>VLOOKUP($A9,'Return Data'!$B$7:$R$2292,12,0)</f>
        <v>11.4884</v>
      </c>
      <c r="M9" s="66">
        <f t="shared" ref="M9" si="8">RANK(L9,L$8:L$16,0)</f>
        <v>6</v>
      </c>
      <c r="N9" s="65">
        <f>VLOOKUP($A9,'Return Data'!$B$7:$R$2292,13,0)</f>
        <v>8.8152000000000008</v>
      </c>
      <c r="O9" s="66">
        <f t="shared" ref="O9" si="9">RANK(N9,N$8:N$16,0)</f>
        <v>3</v>
      </c>
      <c r="P9" s="65">
        <f>VLOOKUP($A9,'Return Data'!$B$7:$R$2292,16,0)</f>
        <v>23.998100000000001</v>
      </c>
      <c r="Q9" s="67">
        <f t="shared" ref="Q9" si="10">RANK(P9,P$8:P$16,0)</f>
        <v>4</v>
      </c>
    </row>
    <row r="10" spans="1:17" x14ac:dyDescent="0.3">
      <c r="A10" s="63" t="s">
        <v>1909</v>
      </c>
      <c r="B10" s="64">
        <f>VLOOKUP($A10,'Return Data'!$B$7:$R$2292,3,0)</f>
        <v>44609</v>
      </c>
      <c r="C10" s="65">
        <f>VLOOKUP($A10,'Return Data'!$B$7:$R$2292,4,0)</f>
        <v>12.91</v>
      </c>
      <c r="D10" s="65">
        <f>VLOOKUP($A10,'Return Data'!$B$7:$R$2292,8,0)</f>
        <v>-2.8593000000000002</v>
      </c>
      <c r="E10" s="66">
        <f t="shared" si="4"/>
        <v>6</v>
      </c>
      <c r="F10" s="65">
        <f>VLOOKUP($A10,'Return Data'!$B$7:$R$2292,9,0)</f>
        <v>-8.0484000000000009</v>
      </c>
      <c r="G10" s="66">
        <f t="shared" si="5"/>
        <v>8</v>
      </c>
      <c r="H10" s="65">
        <f>VLOOKUP($A10,'Return Data'!$B$7:$R$2292,10,0)</f>
        <v>-8.1138999999999992</v>
      </c>
      <c r="I10" s="66">
        <f t="shared" ref="I10:I16" si="11">RANK(H10,H$8:H$16,0)</f>
        <v>7</v>
      </c>
      <c r="J10" s="65">
        <f>VLOOKUP($A10,'Return Data'!$B$7:$R$2292,11,0)</f>
        <v>-4.0861999999999998</v>
      </c>
      <c r="K10" s="66">
        <f t="shared" ref="K10:K16" si="12">RANK(J10,J$8:J$16,0)</f>
        <v>9</v>
      </c>
      <c r="L10" s="65">
        <f>VLOOKUP($A10,'Return Data'!$B$7:$R$2292,12,0)</f>
        <v>7.7629000000000001</v>
      </c>
      <c r="M10" s="66">
        <f t="shared" ref="M10:M16" si="13">RANK(L10,L$8:L$16,0)</f>
        <v>8</v>
      </c>
      <c r="N10" s="65">
        <f>VLOOKUP($A10,'Return Data'!$B$7:$R$2292,13,0)</f>
        <v>8.2146000000000008</v>
      </c>
      <c r="O10" s="66">
        <f t="shared" ref="O10:O16" si="14">RANK(N10,N$8:N$16,0)</f>
        <v>4</v>
      </c>
      <c r="P10" s="65">
        <f>VLOOKUP($A10,'Return Data'!$B$7:$R$2292,16,0)</f>
        <v>20.6783</v>
      </c>
      <c r="Q10" s="67">
        <f t="shared" ref="Q10:Q16" si="15">RANK(P10,P$8:P$16,0)</f>
        <v>7</v>
      </c>
    </row>
    <row r="11" spans="1:17" x14ac:dyDescent="0.3">
      <c r="A11" s="63" t="s">
        <v>1912</v>
      </c>
      <c r="B11" s="64">
        <f>VLOOKUP($A11,'Return Data'!$B$7:$R$2292,3,0)</f>
        <v>44609</v>
      </c>
      <c r="C11" s="65">
        <f>VLOOKUP($A11,'Return Data'!$B$7:$R$2292,4,0)</f>
        <v>12.66</v>
      </c>
      <c r="D11" s="65">
        <f>VLOOKUP($A11,'Return Data'!$B$7:$R$2292,8,0)</f>
        <v>-3.8723999999999998</v>
      </c>
      <c r="E11" s="66">
        <f t="shared" si="4"/>
        <v>8</v>
      </c>
      <c r="F11" s="65">
        <f>VLOOKUP($A11,'Return Data'!$B$7:$R$2292,9,0)</f>
        <v>-7.9272999999999998</v>
      </c>
      <c r="G11" s="66">
        <f t="shared" ref="G11" si="16">RANK(F11,F$8:F$16,0)</f>
        <v>7</v>
      </c>
      <c r="H11" s="65">
        <f>VLOOKUP($A11,'Return Data'!$B$7:$R$2292,10,0)</f>
        <v>-6.4992999999999999</v>
      </c>
      <c r="I11" s="66">
        <f t="shared" si="11"/>
        <v>4</v>
      </c>
      <c r="J11" s="65">
        <f>VLOOKUP($A11,'Return Data'!$B$7:$R$2292,11,0)</f>
        <v>4.8013000000000003</v>
      </c>
      <c r="K11" s="66">
        <f t="shared" si="12"/>
        <v>2</v>
      </c>
      <c r="L11" s="65"/>
      <c r="M11" s="66"/>
      <c r="N11" s="65"/>
      <c r="O11" s="66"/>
      <c r="P11" s="65">
        <f>VLOOKUP($A11,'Return Data'!$B$7:$R$2292,16,0)</f>
        <v>26.6</v>
      </c>
      <c r="Q11" s="67">
        <f t="shared" si="15"/>
        <v>2</v>
      </c>
    </row>
    <row r="12" spans="1:17" x14ac:dyDescent="0.3">
      <c r="A12" s="63" t="s">
        <v>1914</v>
      </c>
      <c r="B12" s="64">
        <f>VLOOKUP($A12,'Return Data'!$B$7:$R$2292,3,0)</f>
        <v>44609</v>
      </c>
      <c r="C12" s="65">
        <f>VLOOKUP($A12,'Return Data'!$B$7:$R$2292,4,0)</f>
        <v>11.965999999999999</v>
      </c>
      <c r="D12" s="65">
        <f>VLOOKUP($A12,'Return Data'!$B$7:$R$2292,8,0)</f>
        <v>-2.8024</v>
      </c>
      <c r="E12" s="66">
        <f t="shared" si="4"/>
        <v>5</v>
      </c>
      <c r="F12" s="65">
        <f>VLOOKUP($A12,'Return Data'!$B$7:$R$2292,9,0)</f>
        <v>-6.9589999999999996</v>
      </c>
      <c r="G12" s="66">
        <f t="shared" si="5"/>
        <v>3</v>
      </c>
      <c r="H12" s="65">
        <f>VLOOKUP($A12,'Return Data'!$B$7:$R$2292,10,0)</f>
        <v>-4.3562000000000003</v>
      </c>
      <c r="I12" s="66">
        <f t="shared" si="11"/>
        <v>3</v>
      </c>
      <c r="J12" s="65">
        <f>VLOOKUP($A12,'Return Data'!$B$7:$R$2292,11,0)</f>
        <v>0.14230000000000001</v>
      </c>
      <c r="K12" s="66">
        <f t="shared" si="12"/>
        <v>6</v>
      </c>
      <c r="L12" s="65">
        <f>VLOOKUP($A12,'Return Data'!$B$7:$R$2292,12,0)</f>
        <v>11.2082</v>
      </c>
      <c r="M12" s="66">
        <f t="shared" si="13"/>
        <v>7</v>
      </c>
      <c r="N12" s="65"/>
      <c r="O12" s="66"/>
      <c r="P12" s="65">
        <f>VLOOKUP($A12,'Return Data'!$B$7:$R$2292,16,0)</f>
        <v>16.173300000000001</v>
      </c>
      <c r="Q12" s="67">
        <f t="shared" si="15"/>
        <v>8</v>
      </c>
    </row>
    <row r="13" spans="1:17" x14ac:dyDescent="0.3">
      <c r="A13" s="63" t="s">
        <v>1915</v>
      </c>
      <c r="B13" s="64">
        <f>VLOOKUP($A13,'Return Data'!$B$7:$R$2292,3,0)</f>
        <v>44609</v>
      </c>
      <c r="C13" s="65">
        <f>VLOOKUP($A13,'Return Data'!$B$7:$R$2292,4,0)</f>
        <v>29.276</v>
      </c>
      <c r="D13" s="65">
        <f>VLOOKUP($A13,'Return Data'!$B$7:$R$2292,8,0)</f>
        <v>-0.80979999999999996</v>
      </c>
      <c r="E13" s="66">
        <f t="shared" si="4"/>
        <v>1</v>
      </c>
      <c r="F13" s="65">
        <f>VLOOKUP($A13,'Return Data'!$B$7:$R$2292,9,0)</f>
        <v>-5.9103000000000003</v>
      </c>
      <c r="G13" s="66">
        <f t="shared" si="5"/>
        <v>1</v>
      </c>
      <c r="H13" s="65">
        <f>VLOOKUP($A13,'Return Data'!$B$7:$R$2292,10,0)</f>
        <v>-3.9942000000000002</v>
      </c>
      <c r="I13" s="66">
        <f t="shared" si="11"/>
        <v>2</v>
      </c>
      <c r="J13" s="65">
        <f>VLOOKUP($A13,'Return Data'!$B$7:$R$2292,11,0)</f>
        <v>2.9756999999999998</v>
      </c>
      <c r="K13" s="66">
        <f t="shared" si="12"/>
        <v>5</v>
      </c>
      <c r="L13" s="65">
        <f>VLOOKUP($A13,'Return Data'!$B$7:$R$2292,12,0)</f>
        <v>15.437099999999999</v>
      </c>
      <c r="M13" s="66">
        <f t="shared" si="13"/>
        <v>4</v>
      </c>
      <c r="N13" s="65"/>
      <c r="O13" s="66"/>
      <c r="P13" s="65">
        <f>VLOOKUP($A13,'Return Data'!$B$7:$R$2292,16,0)</f>
        <v>24.319500000000001</v>
      </c>
      <c r="Q13" s="67">
        <f t="shared" si="15"/>
        <v>3</v>
      </c>
    </row>
    <row r="14" spans="1:17" x14ac:dyDescent="0.3">
      <c r="A14" s="63" t="s">
        <v>1917</v>
      </c>
      <c r="B14" s="64">
        <f>VLOOKUP($A14,'Return Data'!$B$7:$R$2292,3,0)</f>
        <v>44609</v>
      </c>
      <c r="C14" s="65">
        <f>VLOOKUP($A14,'Return Data'!$B$7:$R$2292,4,0)</f>
        <v>18.970099999999999</v>
      </c>
      <c r="D14" s="65">
        <f>VLOOKUP($A14,'Return Data'!$B$7:$R$2292,8,0)</f>
        <v>-3.9620000000000002</v>
      </c>
      <c r="E14" s="66">
        <f t="shared" si="4"/>
        <v>9</v>
      </c>
      <c r="F14" s="65">
        <f>VLOOKUP($A14,'Return Data'!$B$7:$R$2292,9,0)</f>
        <v>-7.8634000000000004</v>
      </c>
      <c r="G14" s="66">
        <f t="shared" si="5"/>
        <v>6</v>
      </c>
      <c r="H14" s="65">
        <f>VLOOKUP($A14,'Return Data'!$B$7:$R$2292,10,0)</f>
        <v>7.4399999999999994E-2</v>
      </c>
      <c r="I14" s="66">
        <f t="shared" si="11"/>
        <v>1</v>
      </c>
      <c r="J14" s="65">
        <f>VLOOKUP($A14,'Return Data'!$B$7:$R$2292,11,0)</f>
        <v>11.5527</v>
      </c>
      <c r="K14" s="66">
        <f t="shared" si="12"/>
        <v>1</v>
      </c>
      <c r="L14" s="65">
        <f>VLOOKUP($A14,'Return Data'!$B$7:$R$2292,12,0)</f>
        <v>28.746099999999998</v>
      </c>
      <c r="M14" s="66">
        <f t="shared" si="13"/>
        <v>1</v>
      </c>
      <c r="N14" s="65"/>
      <c r="O14" s="66"/>
      <c r="P14" s="65">
        <f>VLOOKUP($A14,'Return Data'!$B$7:$R$2292,16,0)</f>
        <v>64.591800000000006</v>
      </c>
      <c r="Q14" s="67">
        <f t="shared" si="15"/>
        <v>1</v>
      </c>
    </row>
    <row r="15" spans="1:17" x14ac:dyDescent="0.3">
      <c r="A15" s="63" t="s">
        <v>51</v>
      </c>
      <c r="B15" s="64">
        <f>VLOOKUP($A15,'Return Data'!$B$7:$R$2292,3,0)</f>
        <v>44609</v>
      </c>
      <c r="C15" s="65">
        <f>VLOOKUP($A15,'Return Data'!$B$7:$R$2292,4,0)</f>
        <v>16.440000000000001</v>
      </c>
      <c r="D15" s="65">
        <f>VLOOKUP($A15,'Return Data'!$B$7:$R$2292,8,0)</f>
        <v>-2.4331999999999998</v>
      </c>
      <c r="E15" s="66">
        <f t="shared" si="4"/>
        <v>3</v>
      </c>
      <c r="F15" s="65">
        <f>VLOOKUP($A15,'Return Data'!$B$7:$R$2292,9,0)</f>
        <v>-7.1711</v>
      </c>
      <c r="G15" s="66">
        <f t="shared" si="5"/>
        <v>4</v>
      </c>
      <c r="H15" s="65">
        <f>VLOOKUP($A15,'Return Data'!$B$7:$R$2292,10,0)</f>
        <v>-6.5377999999999998</v>
      </c>
      <c r="I15" s="66">
        <f t="shared" si="11"/>
        <v>5</v>
      </c>
      <c r="J15" s="65">
        <f>VLOOKUP($A15,'Return Data'!$B$7:$R$2292,11,0)</f>
        <v>-0.30320000000000003</v>
      </c>
      <c r="K15" s="66">
        <f t="shared" si="12"/>
        <v>7</v>
      </c>
      <c r="L15" s="65">
        <f>VLOOKUP($A15,'Return Data'!$B$7:$R$2292,12,0)</f>
        <v>12.989699999999999</v>
      </c>
      <c r="M15" s="66">
        <f t="shared" si="13"/>
        <v>5</v>
      </c>
      <c r="N15" s="65">
        <f>VLOOKUP($A15,'Return Data'!$B$7:$R$2292,13,0)</f>
        <v>13.3012</v>
      </c>
      <c r="O15" s="66">
        <f t="shared" si="14"/>
        <v>2</v>
      </c>
      <c r="P15" s="65">
        <f>VLOOKUP($A15,'Return Data'!$B$7:$R$2292,16,0)</f>
        <v>21.022099999999998</v>
      </c>
      <c r="Q15" s="67">
        <f t="shared" si="15"/>
        <v>6</v>
      </c>
    </row>
    <row r="16" spans="1:17" x14ac:dyDescent="0.3">
      <c r="A16" s="63" t="s">
        <v>52</v>
      </c>
      <c r="B16" s="64">
        <f>VLOOKUP($A16,'Return Data'!$B$7:$R$2292,3,0)</f>
        <v>44609</v>
      </c>
      <c r="C16" s="65">
        <f>VLOOKUP($A16,'Return Data'!$B$7:$R$2292,4,0)</f>
        <v>718.050357657262</v>
      </c>
      <c r="D16" s="65">
        <f>VLOOKUP($A16,'Return Data'!$B$7:$R$2292,8,0)</f>
        <v>-2.2841</v>
      </c>
      <c r="E16" s="66">
        <f t="shared" si="4"/>
        <v>2</v>
      </c>
      <c r="F16" s="65">
        <f>VLOOKUP($A16,'Return Data'!$B$7:$R$2292,9,0)</f>
        <v>-6.9337999999999997</v>
      </c>
      <c r="G16" s="66">
        <f t="shared" si="5"/>
        <v>2</v>
      </c>
      <c r="H16" s="65">
        <f>VLOOKUP($A16,'Return Data'!$B$7:$R$2292,10,0)</f>
        <v>-6.5734000000000004</v>
      </c>
      <c r="I16" s="66">
        <f t="shared" si="11"/>
        <v>6</v>
      </c>
      <c r="J16" s="65">
        <f>VLOOKUP($A16,'Return Data'!$B$7:$R$2292,11,0)</f>
        <v>4.2297000000000002</v>
      </c>
      <c r="K16" s="66">
        <f t="shared" si="12"/>
        <v>4</v>
      </c>
      <c r="L16" s="65">
        <f>VLOOKUP($A16,'Return Data'!$B$7:$R$2292,12,0)</f>
        <v>18.9224</v>
      </c>
      <c r="M16" s="66">
        <f t="shared" si="13"/>
        <v>3</v>
      </c>
      <c r="N16" s="65">
        <f>VLOOKUP($A16,'Return Data'!$B$7:$R$2292,13,0)</f>
        <v>15.629099999999999</v>
      </c>
      <c r="O16" s="66">
        <f t="shared" si="14"/>
        <v>1</v>
      </c>
      <c r="P16" s="65">
        <f>VLOOKUP($A16,'Return Data'!$B$7:$R$2292,16,0)</f>
        <v>14.706099999999999</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-2.790111111111111</v>
      </c>
      <c r="E18" s="74"/>
      <c r="F18" s="75">
        <f>AVERAGE(F8:F16)</f>
        <v>-7.6221111111111117</v>
      </c>
      <c r="G18" s="74"/>
      <c r="H18" s="75">
        <f>AVERAGE(H8:H16)</f>
        <v>-6.3275555555555556</v>
      </c>
      <c r="I18" s="74"/>
      <c r="J18" s="75">
        <f>AVERAGE(J8:J16)</f>
        <v>2.5223777777777778</v>
      </c>
      <c r="K18" s="74"/>
      <c r="L18" s="75">
        <f>AVERAGE(L8:L16)</f>
        <v>16.227162499999999</v>
      </c>
      <c r="M18" s="74"/>
      <c r="N18" s="75">
        <f>AVERAGE(N8:N16)</f>
        <v>11.490025000000001</v>
      </c>
      <c r="O18" s="74"/>
      <c r="P18" s="75">
        <f>AVERAGE(P8:P16)</f>
        <v>26.196122222222222</v>
      </c>
      <c r="Q18" s="76"/>
    </row>
    <row r="19" spans="1:17" x14ac:dyDescent="0.3">
      <c r="A19" s="73" t="s">
        <v>28</v>
      </c>
      <c r="B19" s="74"/>
      <c r="C19" s="74"/>
      <c r="D19" s="75">
        <f>MIN(D8:D16)</f>
        <v>-3.9620000000000002</v>
      </c>
      <c r="E19" s="74"/>
      <c r="F19" s="75">
        <f>MIN(F8:F16)</f>
        <v>-10.070399999999999</v>
      </c>
      <c r="G19" s="74"/>
      <c r="H19" s="75">
        <f>MIN(H8:H16)</f>
        <v>-10.498799999999999</v>
      </c>
      <c r="I19" s="74"/>
      <c r="J19" s="75">
        <f>MIN(J8:J16)</f>
        <v>-4.0861999999999998</v>
      </c>
      <c r="K19" s="74"/>
      <c r="L19" s="75">
        <f>MIN(L8:L16)</f>
        <v>7.7629000000000001</v>
      </c>
      <c r="M19" s="74"/>
      <c r="N19" s="75">
        <f>MIN(N8:N16)</f>
        <v>8.2146000000000008</v>
      </c>
      <c r="O19" s="74"/>
      <c r="P19" s="75">
        <f>MIN(P8:P16)</f>
        <v>14.706099999999999</v>
      </c>
      <c r="Q19" s="76"/>
    </row>
    <row r="20" spans="1:17" ht="15" thickBot="1" x14ac:dyDescent="0.35">
      <c r="A20" s="77" t="s">
        <v>29</v>
      </c>
      <c r="B20" s="78"/>
      <c r="C20" s="78"/>
      <c r="D20" s="79">
        <f>MAX(D8:D16)</f>
        <v>-0.80979999999999996</v>
      </c>
      <c r="E20" s="78"/>
      <c r="F20" s="79">
        <f>MAX(F8:F16)</f>
        <v>-5.9103000000000003</v>
      </c>
      <c r="G20" s="78"/>
      <c r="H20" s="79">
        <f>MAX(H8:H16)</f>
        <v>7.4399999999999994E-2</v>
      </c>
      <c r="I20" s="78"/>
      <c r="J20" s="79">
        <f>MAX(J8:J16)</f>
        <v>11.5527</v>
      </c>
      <c r="K20" s="78"/>
      <c r="L20" s="79">
        <f>MAX(L8:L16)</f>
        <v>28.746099999999998</v>
      </c>
      <c r="M20" s="78"/>
      <c r="N20" s="79">
        <f>MAX(N8:N16)</f>
        <v>15.629099999999999</v>
      </c>
      <c r="O20" s="78"/>
      <c r="P20" s="79">
        <f>MAX(P8:P16)</f>
        <v>64.591800000000006</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1357</v>
      </c>
      <c r="B8" s="64">
        <f>VLOOKUP($A8,'Return Data'!$B$7:$R$2292,3,0)</f>
        <v>44609</v>
      </c>
      <c r="C8" s="65">
        <f>VLOOKUP($A8,'Return Data'!$B$7:$R$2292,4,0)</f>
        <v>40.284700000000001</v>
      </c>
      <c r="D8" s="65">
        <f>VLOOKUP($A8,'Return Data'!$B$7:$R$2292,9,0)</f>
        <v>5.7653999999999996</v>
      </c>
      <c r="E8" s="66">
        <f t="shared" ref="E8:E32" si="0">RANK(D8,D$8:D$32,0)</f>
        <v>14</v>
      </c>
      <c r="F8" s="65">
        <f>VLOOKUP($A8,'Return Data'!$B$7:$R$2292,10,0)</f>
        <v>3.9024999999999999</v>
      </c>
      <c r="G8" s="66">
        <f t="shared" ref="G8:G32" si="1">RANK(F8,F$8:F$32,0)</f>
        <v>9</v>
      </c>
      <c r="H8" s="65">
        <f>VLOOKUP($A8,'Return Data'!$B$7:$R$2292,11,0)</f>
        <v>4.1120000000000001</v>
      </c>
      <c r="I8" s="66">
        <f t="shared" ref="I8:I32" si="2">RANK(H8,H$8:H$32,0)</f>
        <v>8</v>
      </c>
      <c r="J8" s="65">
        <f>VLOOKUP($A8,'Return Data'!$B$7:$R$2292,12,0)</f>
        <v>4.8643000000000001</v>
      </c>
      <c r="K8" s="66">
        <f t="shared" ref="K8:K32" si="3">RANK(J8,J$8:J$32,0)</f>
        <v>5</v>
      </c>
      <c r="L8" s="65">
        <f>VLOOKUP($A8,'Return Data'!$B$7:$R$2292,13,0)</f>
        <v>5.4863</v>
      </c>
      <c r="M8" s="66">
        <f>RANK(L8,L$8:L$32,0)</f>
        <v>5</v>
      </c>
      <c r="N8" s="65">
        <f>VLOOKUP($A8,'Return Data'!$B$7:$R$2292,17,0)</f>
        <v>7.665</v>
      </c>
      <c r="O8" s="66">
        <f>RANK(N8,N$8:N$32,0)</f>
        <v>3</v>
      </c>
      <c r="P8" s="65">
        <f>VLOOKUP($A8,'Return Data'!$B$7:$R$2292,14,0)</f>
        <v>8.4194999999999993</v>
      </c>
      <c r="Q8" s="66">
        <f>RANK(P8,P$8:P$32,0)</f>
        <v>2</v>
      </c>
      <c r="R8" s="65">
        <f>VLOOKUP($A8,'Return Data'!$B$7:$R$2292,16,0)</f>
        <v>9.0854999999999997</v>
      </c>
      <c r="S8" s="67">
        <f>RANK(R8,R$8:R$32,0)</f>
        <v>1</v>
      </c>
    </row>
    <row r="9" spans="1:19" x14ac:dyDescent="0.3">
      <c r="A9" s="82" t="s">
        <v>1358</v>
      </c>
      <c r="B9" s="64">
        <f>VLOOKUP($A9,'Return Data'!$B$7:$R$2292,3,0)</f>
        <v>44609</v>
      </c>
      <c r="C9" s="65">
        <f>VLOOKUP($A9,'Return Data'!$B$7:$R$2292,4,0)</f>
        <v>26.542400000000001</v>
      </c>
      <c r="D9" s="65">
        <f>VLOOKUP($A9,'Return Data'!$B$7:$R$2292,9,0)</f>
        <v>5.8131000000000004</v>
      </c>
      <c r="E9" s="66">
        <f t="shared" si="0"/>
        <v>13</v>
      </c>
      <c r="F9" s="65">
        <f>VLOOKUP($A9,'Return Data'!$B$7:$R$2292,10,0)</f>
        <v>4.0712000000000002</v>
      </c>
      <c r="G9" s="66">
        <f t="shared" si="1"/>
        <v>6</v>
      </c>
      <c r="H9" s="65">
        <f>VLOOKUP($A9,'Return Data'!$B$7:$R$2292,11,0)</f>
        <v>4.1585000000000001</v>
      </c>
      <c r="I9" s="66">
        <f t="shared" si="2"/>
        <v>6</v>
      </c>
      <c r="J9" s="65">
        <f>VLOOKUP($A9,'Return Data'!$B$7:$R$2292,12,0)</f>
        <v>4.6069000000000004</v>
      </c>
      <c r="K9" s="66">
        <f t="shared" si="3"/>
        <v>8</v>
      </c>
      <c r="L9" s="65">
        <f>VLOOKUP($A9,'Return Data'!$B$7:$R$2292,13,0)</f>
        <v>4.9941000000000004</v>
      </c>
      <c r="M9" s="66">
        <f t="shared" ref="M9:M32" si="4">RANK(L9,L$8:L$32,0)</f>
        <v>12</v>
      </c>
      <c r="N9" s="65">
        <f>VLOOKUP($A9,'Return Data'!$B$7:$R$2292,17,0)</f>
        <v>6.8474000000000004</v>
      </c>
      <c r="O9" s="66">
        <f t="shared" ref="O9:O32" si="5">RANK(N9,N$8:N$32,0)</f>
        <v>7</v>
      </c>
      <c r="P9" s="65">
        <f>VLOOKUP($A9,'Return Data'!$B$7:$R$2292,14,0)</f>
        <v>8.2719000000000005</v>
      </c>
      <c r="Q9" s="66">
        <f t="shared" ref="Q9:Q32" si="6">RANK(P9,P$8:P$32,0)</f>
        <v>5</v>
      </c>
      <c r="R9" s="65">
        <f>VLOOKUP($A9,'Return Data'!$B$7:$R$2292,16,0)</f>
        <v>8.5707000000000004</v>
      </c>
      <c r="S9" s="67">
        <f t="shared" ref="S9:S32" si="7">RANK(R9,R$8:R$32,0)</f>
        <v>3</v>
      </c>
    </row>
    <row r="10" spans="1:19" x14ac:dyDescent="0.3">
      <c r="A10" s="82" t="s">
        <v>1361</v>
      </c>
      <c r="B10" s="64">
        <f>VLOOKUP($A10,'Return Data'!$B$7:$R$2292,3,0)</f>
        <v>44609</v>
      </c>
      <c r="C10" s="65">
        <f>VLOOKUP($A10,'Return Data'!$B$7:$R$2292,4,0)</f>
        <v>25.134499999999999</v>
      </c>
      <c r="D10" s="65">
        <f>VLOOKUP($A10,'Return Data'!$B$7:$R$2292,9,0)</f>
        <v>5.3174000000000001</v>
      </c>
      <c r="E10" s="66">
        <f t="shared" si="0"/>
        <v>18</v>
      </c>
      <c r="F10" s="65">
        <f>VLOOKUP($A10,'Return Data'!$B$7:$R$2292,10,0)</f>
        <v>4.0518000000000001</v>
      </c>
      <c r="G10" s="66">
        <f t="shared" si="1"/>
        <v>7</v>
      </c>
      <c r="H10" s="65">
        <f>VLOOKUP($A10,'Return Data'!$B$7:$R$2292,11,0)</f>
        <v>3.8365999999999998</v>
      </c>
      <c r="I10" s="66">
        <f t="shared" si="2"/>
        <v>13</v>
      </c>
      <c r="J10" s="65">
        <f>VLOOKUP($A10,'Return Data'!$B$7:$R$2292,12,0)</f>
        <v>4.3886000000000003</v>
      </c>
      <c r="K10" s="66">
        <f t="shared" si="3"/>
        <v>11</v>
      </c>
      <c r="L10" s="65">
        <f>VLOOKUP($A10,'Return Data'!$B$7:$R$2292,13,0)</f>
        <v>5.1204000000000001</v>
      </c>
      <c r="M10" s="66">
        <f t="shared" si="4"/>
        <v>9</v>
      </c>
      <c r="N10" s="65">
        <f>VLOOKUP($A10,'Return Data'!$B$7:$R$2292,17,0)</f>
        <v>5.6902999999999997</v>
      </c>
      <c r="O10" s="66">
        <f t="shared" si="5"/>
        <v>21</v>
      </c>
      <c r="P10" s="65">
        <f>VLOOKUP($A10,'Return Data'!$B$7:$R$2292,14,0)</f>
        <v>7.2751999999999999</v>
      </c>
      <c r="Q10" s="66">
        <f t="shared" si="6"/>
        <v>16</v>
      </c>
      <c r="R10" s="65">
        <f>VLOOKUP($A10,'Return Data'!$B$7:$R$2292,16,0)</f>
        <v>8.4423999999999992</v>
      </c>
      <c r="S10" s="67">
        <f t="shared" si="7"/>
        <v>7</v>
      </c>
    </row>
    <row r="11" spans="1:19" x14ac:dyDescent="0.3">
      <c r="A11" s="82" t="s">
        <v>1363</v>
      </c>
      <c r="B11" s="64">
        <f>VLOOKUP($A11,'Return Data'!$B$7:$R$2292,3,0)</f>
        <v>44609</v>
      </c>
      <c r="C11" s="65">
        <f>VLOOKUP($A11,'Return Data'!$B$7:$R$2292,4,0)</f>
        <v>26.944600000000001</v>
      </c>
      <c r="D11" s="65">
        <f>VLOOKUP($A11,'Return Data'!$B$7:$R$2292,9,0)</f>
        <v>7.2103000000000002</v>
      </c>
      <c r="E11" s="66">
        <f t="shared" si="0"/>
        <v>3</v>
      </c>
      <c r="F11" s="65">
        <f>VLOOKUP($A11,'Return Data'!$B$7:$R$2292,10,0)</f>
        <v>4.2713999999999999</v>
      </c>
      <c r="G11" s="66">
        <f t="shared" si="1"/>
        <v>4</v>
      </c>
      <c r="H11" s="65">
        <f>VLOOKUP($A11,'Return Data'!$B$7:$R$2292,11,0)</f>
        <v>3.8921999999999999</v>
      </c>
      <c r="I11" s="66">
        <f t="shared" si="2"/>
        <v>11</v>
      </c>
      <c r="J11" s="65">
        <f>VLOOKUP($A11,'Return Data'!$B$7:$R$2292,12,0)</f>
        <v>4.5247999999999999</v>
      </c>
      <c r="K11" s="66">
        <f t="shared" si="3"/>
        <v>9</v>
      </c>
      <c r="L11" s="65">
        <f>VLOOKUP($A11,'Return Data'!$B$7:$R$2292,13,0)</f>
        <v>5.2169999999999996</v>
      </c>
      <c r="M11" s="66">
        <f t="shared" si="4"/>
        <v>8</v>
      </c>
      <c r="N11" s="65">
        <f>VLOOKUP($A11,'Return Data'!$B$7:$R$2292,17,0)</f>
        <v>6.6055000000000001</v>
      </c>
      <c r="O11" s="66">
        <f t="shared" si="5"/>
        <v>9</v>
      </c>
      <c r="P11" s="65">
        <f>VLOOKUP($A11,'Return Data'!$B$7:$R$2292,14,0)</f>
        <v>7.4516999999999998</v>
      </c>
      <c r="Q11" s="66">
        <f t="shared" si="6"/>
        <v>15</v>
      </c>
      <c r="R11" s="65">
        <f>VLOOKUP($A11,'Return Data'!$B$7:$R$2292,16,0)</f>
        <v>8.1721000000000004</v>
      </c>
      <c r="S11" s="67">
        <f t="shared" si="7"/>
        <v>12</v>
      </c>
    </row>
    <row r="12" spans="1:19" x14ac:dyDescent="0.3">
      <c r="A12" s="82" t="s">
        <v>1364</v>
      </c>
      <c r="B12" s="64">
        <f>VLOOKUP($A12,'Return Data'!$B$7:$R$2292,3,0)</f>
        <v>44609</v>
      </c>
      <c r="C12" s="65">
        <f>VLOOKUP($A12,'Return Data'!$B$7:$R$2292,4,0)</f>
        <v>18.8109</v>
      </c>
      <c r="D12" s="65">
        <f>VLOOKUP($A12,'Return Data'!$B$7:$R$2292,9,0)</f>
        <v>4.7637</v>
      </c>
      <c r="E12" s="66">
        <f t="shared" si="0"/>
        <v>22</v>
      </c>
      <c r="F12" s="65">
        <f>VLOOKUP($A12,'Return Data'!$B$7:$R$2292,10,0)</f>
        <v>3.1055000000000001</v>
      </c>
      <c r="G12" s="66">
        <f t="shared" si="1"/>
        <v>21</v>
      </c>
      <c r="H12" s="65">
        <f>VLOOKUP($A12,'Return Data'!$B$7:$R$2292,11,0)</f>
        <v>2.6524000000000001</v>
      </c>
      <c r="I12" s="66">
        <f t="shared" si="2"/>
        <v>25</v>
      </c>
      <c r="J12" s="65">
        <f>VLOOKUP($A12,'Return Data'!$B$7:$R$2292,12,0)</f>
        <v>2.9952000000000001</v>
      </c>
      <c r="K12" s="66">
        <f t="shared" si="3"/>
        <v>25</v>
      </c>
      <c r="L12" s="65">
        <f>VLOOKUP($A12,'Return Data'!$B$7:$R$2292,13,0)</f>
        <v>3.7202000000000002</v>
      </c>
      <c r="M12" s="66">
        <f t="shared" si="4"/>
        <v>25</v>
      </c>
      <c r="N12" s="65">
        <f>VLOOKUP($A12,'Return Data'!$B$7:$R$2292,17,0)</f>
        <v>-9.6199999999999994E-2</v>
      </c>
      <c r="O12" s="66">
        <f t="shared" si="5"/>
        <v>25</v>
      </c>
      <c r="P12" s="65">
        <f>VLOOKUP($A12,'Return Data'!$B$7:$R$2292,14,0)</f>
        <v>-3.5821000000000001</v>
      </c>
      <c r="Q12" s="66">
        <f t="shared" si="6"/>
        <v>24</v>
      </c>
      <c r="R12" s="65">
        <f>VLOOKUP($A12,'Return Data'!$B$7:$R$2292,16,0)</f>
        <v>4.5403000000000002</v>
      </c>
      <c r="S12" s="67">
        <f t="shared" si="7"/>
        <v>25</v>
      </c>
    </row>
    <row r="13" spans="1:19" x14ac:dyDescent="0.3">
      <c r="A13" s="82" t="s">
        <v>1366</v>
      </c>
      <c r="B13" s="64">
        <f>VLOOKUP($A13,'Return Data'!$B$7:$R$2292,3,0)</f>
        <v>44609</v>
      </c>
      <c r="C13" s="65">
        <f>VLOOKUP($A13,'Return Data'!$B$7:$R$2292,4,0)</f>
        <v>22.338000000000001</v>
      </c>
      <c r="D13" s="65">
        <f>VLOOKUP($A13,'Return Data'!$B$7:$R$2292,9,0)</f>
        <v>4.3859000000000004</v>
      </c>
      <c r="E13" s="66">
        <f t="shared" si="0"/>
        <v>23</v>
      </c>
      <c r="F13" s="65">
        <f>VLOOKUP($A13,'Return Data'!$B$7:$R$2292,10,0)</f>
        <v>3.2770999999999999</v>
      </c>
      <c r="G13" s="66">
        <f t="shared" si="1"/>
        <v>19</v>
      </c>
      <c r="H13" s="65">
        <f>VLOOKUP($A13,'Return Data'!$B$7:$R$2292,11,0)</f>
        <v>3.0430999999999999</v>
      </c>
      <c r="I13" s="66">
        <f t="shared" si="2"/>
        <v>23</v>
      </c>
      <c r="J13" s="65">
        <f>VLOOKUP($A13,'Return Data'!$B$7:$R$2292,12,0)</f>
        <v>3.6233</v>
      </c>
      <c r="K13" s="66">
        <f t="shared" si="3"/>
        <v>24</v>
      </c>
      <c r="L13" s="65">
        <f>VLOOKUP($A13,'Return Data'!$B$7:$R$2292,13,0)</f>
        <v>4.1738999999999997</v>
      </c>
      <c r="M13" s="66">
        <f t="shared" si="4"/>
        <v>24</v>
      </c>
      <c r="N13" s="65">
        <f>VLOOKUP($A13,'Return Data'!$B$7:$R$2292,17,0)</f>
        <v>5.9576000000000002</v>
      </c>
      <c r="O13" s="66">
        <f t="shared" si="5"/>
        <v>19</v>
      </c>
      <c r="P13" s="65">
        <f>VLOOKUP($A13,'Return Data'!$B$7:$R$2292,14,0)</f>
        <v>7.1719999999999997</v>
      </c>
      <c r="Q13" s="66">
        <f t="shared" si="6"/>
        <v>17</v>
      </c>
      <c r="R13" s="65">
        <f>VLOOKUP($A13,'Return Data'!$B$7:$R$2292,16,0)</f>
        <v>7.5476999999999999</v>
      </c>
      <c r="S13" s="67">
        <f t="shared" si="7"/>
        <v>19</v>
      </c>
    </row>
    <row r="14" spans="1:19" x14ac:dyDescent="0.3">
      <c r="A14" s="82" t="s">
        <v>1368</v>
      </c>
      <c r="B14" s="64">
        <f>VLOOKUP($A14,'Return Data'!$B$7:$R$2292,3,0)</f>
        <v>44609</v>
      </c>
      <c r="C14" s="65">
        <f>VLOOKUP($A14,'Return Data'!$B$7:$R$2292,4,0)</f>
        <v>40.360999999999997</v>
      </c>
      <c r="D14" s="65">
        <f>VLOOKUP($A14,'Return Data'!$B$7:$R$2292,9,0)</f>
        <v>5.9195000000000002</v>
      </c>
      <c r="E14" s="66">
        <f t="shared" si="0"/>
        <v>10</v>
      </c>
      <c r="F14" s="65">
        <f>VLOOKUP($A14,'Return Data'!$B$7:$R$2292,10,0)</f>
        <v>3.4984999999999999</v>
      </c>
      <c r="G14" s="66">
        <f t="shared" si="1"/>
        <v>14</v>
      </c>
      <c r="H14" s="65">
        <f>VLOOKUP($A14,'Return Data'!$B$7:$R$2292,11,0)</f>
        <v>3.0243000000000002</v>
      </c>
      <c r="I14" s="66">
        <f t="shared" si="2"/>
        <v>24</v>
      </c>
      <c r="J14" s="65">
        <f>VLOOKUP($A14,'Return Data'!$B$7:$R$2292,12,0)</f>
        <v>3.9154</v>
      </c>
      <c r="K14" s="66">
        <f t="shared" si="3"/>
        <v>21</v>
      </c>
      <c r="L14" s="65">
        <f>VLOOKUP($A14,'Return Data'!$B$7:$R$2292,13,0)</f>
        <v>4.4776999999999996</v>
      </c>
      <c r="M14" s="66">
        <f t="shared" si="4"/>
        <v>21</v>
      </c>
      <c r="N14" s="65">
        <f>VLOOKUP($A14,'Return Data'!$B$7:$R$2292,17,0)</f>
        <v>5.9753999999999996</v>
      </c>
      <c r="O14" s="66">
        <f t="shared" si="5"/>
        <v>18</v>
      </c>
      <c r="P14" s="65">
        <f>VLOOKUP($A14,'Return Data'!$B$7:$R$2292,14,0)</f>
        <v>7.6012000000000004</v>
      </c>
      <c r="Q14" s="66">
        <f t="shared" si="6"/>
        <v>12</v>
      </c>
      <c r="R14" s="65">
        <f>VLOOKUP($A14,'Return Data'!$B$7:$R$2292,16,0)</f>
        <v>8.2510999999999992</v>
      </c>
      <c r="S14" s="67">
        <f t="shared" si="7"/>
        <v>10</v>
      </c>
    </row>
    <row r="15" spans="1:19" x14ac:dyDescent="0.3">
      <c r="A15" s="82" t="s">
        <v>1378</v>
      </c>
      <c r="B15" s="64">
        <f>VLOOKUP($A15,'Return Data'!$B$7:$R$2292,3,0)</f>
        <v>44609</v>
      </c>
      <c r="C15" s="65">
        <f>VLOOKUP($A15,'Return Data'!$B$7:$R$2292,4,0)</f>
        <v>4758.6324000000004</v>
      </c>
      <c r="D15" s="65">
        <f>VLOOKUP($A15,'Return Data'!$B$7:$R$2292,9,0)</f>
        <v>9.1018000000000008</v>
      </c>
      <c r="E15" s="66">
        <f t="shared" si="0"/>
        <v>1</v>
      </c>
      <c r="F15" s="65">
        <f>VLOOKUP($A15,'Return Data'!$B$7:$R$2292,10,0)</f>
        <v>6.4600999999999997</v>
      </c>
      <c r="G15" s="66">
        <f t="shared" si="1"/>
        <v>1</v>
      </c>
      <c r="H15" s="65">
        <f>VLOOKUP($A15,'Return Data'!$B$7:$R$2292,11,0)</f>
        <v>23.130700000000001</v>
      </c>
      <c r="I15" s="66">
        <f t="shared" si="2"/>
        <v>1</v>
      </c>
      <c r="J15" s="65">
        <f>VLOOKUP($A15,'Return Data'!$B$7:$R$2292,12,0)</f>
        <v>12.544700000000001</v>
      </c>
      <c r="K15" s="66">
        <f t="shared" si="3"/>
        <v>2</v>
      </c>
      <c r="L15" s="65">
        <f>VLOOKUP($A15,'Return Data'!$B$7:$R$2292,13,0)</f>
        <v>14.193</v>
      </c>
      <c r="M15" s="66">
        <f t="shared" si="4"/>
        <v>1</v>
      </c>
      <c r="N15" s="65">
        <f>VLOOKUP($A15,'Return Data'!$B$7:$R$2292,17,0)</f>
        <v>6.4757999999999996</v>
      </c>
      <c r="O15" s="66">
        <f t="shared" si="5"/>
        <v>10</v>
      </c>
      <c r="P15" s="65">
        <f>VLOOKUP($A15,'Return Data'!$B$7:$R$2292,14,0)</f>
        <v>4.7664</v>
      </c>
      <c r="Q15" s="66">
        <f t="shared" si="6"/>
        <v>20</v>
      </c>
      <c r="R15" s="65">
        <f>VLOOKUP($A15,'Return Data'!$B$7:$R$2292,16,0)</f>
        <v>8.2666000000000004</v>
      </c>
      <c r="S15" s="67">
        <f t="shared" si="7"/>
        <v>9</v>
      </c>
    </row>
    <row r="16" spans="1:19" x14ac:dyDescent="0.3">
      <c r="A16" s="82" t="s">
        <v>1380</v>
      </c>
      <c r="B16" s="64">
        <f>VLOOKUP($A16,'Return Data'!$B$7:$R$2292,3,0)</f>
        <v>44609</v>
      </c>
      <c r="C16" s="65">
        <f>VLOOKUP($A16,'Return Data'!$B$7:$R$2292,4,0)</f>
        <v>26.1098</v>
      </c>
      <c r="D16" s="65">
        <f>VLOOKUP($A16,'Return Data'!$B$7:$R$2292,9,0)</f>
        <v>5.4772999999999996</v>
      </c>
      <c r="E16" s="66">
        <f t="shared" si="0"/>
        <v>16</v>
      </c>
      <c r="F16" s="65">
        <f>VLOOKUP($A16,'Return Data'!$B$7:$R$2292,10,0)</f>
        <v>3.3203</v>
      </c>
      <c r="G16" s="66">
        <f t="shared" si="1"/>
        <v>18</v>
      </c>
      <c r="H16" s="65">
        <f>VLOOKUP($A16,'Return Data'!$B$7:$R$2292,11,0)</f>
        <v>4.0057</v>
      </c>
      <c r="I16" s="66">
        <f t="shared" si="2"/>
        <v>9</v>
      </c>
      <c r="J16" s="65">
        <f>VLOOKUP($A16,'Return Data'!$B$7:$R$2292,12,0)</f>
        <v>4.6571999999999996</v>
      </c>
      <c r="K16" s="66">
        <f t="shared" si="3"/>
        <v>7</v>
      </c>
      <c r="L16" s="65">
        <f>VLOOKUP($A16,'Return Data'!$B$7:$R$2292,13,0)</f>
        <v>5.2347999999999999</v>
      </c>
      <c r="M16" s="66">
        <f t="shared" si="4"/>
        <v>7</v>
      </c>
      <c r="N16" s="65">
        <f>VLOOKUP($A16,'Return Data'!$B$7:$R$2292,17,0)</f>
        <v>7.0213000000000001</v>
      </c>
      <c r="O16" s="66">
        <f t="shared" si="5"/>
        <v>6</v>
      </c>
      <c r="P16" s="65">
        <f>VLOOKUP($A16,'Return Data'!$B$7:$R$2292,14,0)</f>
        <v>8.2837999999999994</v>
      </c>
      <c r="Q16" s="66">
        <f t="shared" si="6"/>
        <v>4</v>
      </c>
      <c r="R16" s="65">
        <f>VLOOKUP($A16,'Return Data'!$B$7:$R$2292,16,0)</f>
        <v>8.4478000000000009</v>
      </c>
      <c r="S16" s="67">
        <f t="shared" si="7"/>
        <v>6</v>
      </c>
    </row>
    <row r="17" spans="1:19" x14ac:dyDescent="0.3">
      <c r="A17" s="82" t="s">
        <v>1382</v>
      </c>
      <c r="B17" s="64">
        <f>VLOOKUP($A17,'Return Data'!$B$7:$R$2292,3,0)</f>
        <v>44609</v>
      </c>
      <c r="C17" s="65">
        <f>VLOOKUP($A17,'Return Data'!$B$7:$R$2292,4,0)</f>
        <v>34.922199999999997</v>
      </c>
      <c r="D17" s="65">
        <f>VLOOKUP($A17,'Return Data'!$B$7:$R$2292,9,0)</f>
        <v>6.1718000000000002</v>
      </c>
      <c r="E17" s="66">
        <f t="shared" si="0"/>
        <v>9</v>
      </c>
      <c r="F17" s="65">
        <f>VLOOKUP($A17,'Return Data'!$B$7:$R$2292,10,0)</f>
        <v>3.9144999999999999</v>
      </c>
      <c r="G17" s="66">
        <f t="shared" si="1"/>
        <v>8</v>
      </c>
      <c r="H17" s="65">
        <f>VLOOKUP($A17,'Return Data'!$B$7:$R$2292,11,0)</f>
        <v>3.4531000000000001</v>
      </c>
      <c r="I17" s="66">
        <f t="shared" si="2"/>
        <v>16</v>
      </c>
      <c r="J17" s="65">
        <f>VLOOKUP($A17,'Return Data'!$B$7:$R$2292,12,0)</f>
        <v>4.1837</v>
      </c>
      <c r="K17" s="66">
        <f t="shared" si="3"/>
        <v>15</v>
      </c>
      <c r="L17" s="65">
        <f>VLOOKUP($A17,'Return Data'!$B$7:$R$2292,13,0)</f>
        <v>5.0743999999999998</v>
      </c>
      <c r="M17" s="66">
        <f t="shared" si="4"/>
        <v>11</v>
      </c>
      <c r="N17" s="65">
        <f>VLOOKUP($A17,'Return Data'!$B$7:$R$2292,17,0)</f>
        <v>4.8428000000000004</v>
      </c>
      <c r="O17" s="66">
        <f t="shared" si="5"/>
        <v>24</v>
      </c>
      <c r="P17" s="65">
        <f>VLOOKUP($A17,'Return Data'!$B$7:$R$2292,14,0)</f>
        <v>3.4310999999999998</v>
      </c>
      <c r="Q17" s="66">
        <f t="shared" si="6"/>
        <v>23</v>
      </c>
      <c r="R17" s="65">
        <f>VLOOKUP($A17,'Return Data'!$B$7:$R$2292,16,0)</f>
        <v>6.7382</v>
      </c>
      <c r="S17" s="67">
        <f t="shared" si="7"/>
        <v>24</v>
      </c>
    </row>
    <row r="18" spans="1:19" x14ac:dyDescent="0.3">
      <c r="A18" s="82" t="s">
        <v>1384</v>
      </c>
      <c r="B18" s="64">
        <f>VLOOKUP($A18,'Return Data'!$B$7:$R$2292,3,0)</f>
        <v>44609</v>
      </c>
      <c r="C18" s="65">
        <f>VLOOKUP($A18,'Return Data'!$B$7:$R$2292,4,0)</f>
        <v>50.814</v>
      </c>
      <c r="D18" s="65">
        <f>VLOOKUP($A18,'Return Data'!$B$7:$R$2292,9,0)</f>
        <v>5.0473999999999997</v>
      </c>
      <c r="E18" s="66">
        <f t="shared" si="0"/>
        <v>19</v>
      </c>
      <c r="F18" s="65">
        <f>VLOOKUP($A18,'Return Data'!$B$7:$R$2292,10,0)</f>
        <v>2.5396000000000001</v>
      </c>
      <c r="G18" s="66">
        <f t="shared" si="1"/>
        <v>24</v>
      </c>
      <c r="H18" s="65">
        <f>VLOOKUP($A18,'Return Data'!$B$7:$R$2292,11,0)</f>
        <v>4.1554000000000002</v>
      </c>
      <c r="I18" s="66">
        <f t="shared" si="2"/>
        <v>7</v>
      </c>
      <c r="J18" s="65">
        <f>VLOOKUP($A18,'Return Data'!$B$7:$R$2292,12,0)</f>
        <v>4.4969999999999999</v>
      </c>
      <c r="K18" s="66">
        <f t="shared" si="3"/>
        <v>10</v>
      </c>
      <c r="L18" s="65">
        <f>VLOOKUP($A18,'Return Data'!$B$7:$R$2292,13,0)</f>
        <v>5.1005000000000003</v>
      </c>
      <c r="M18" s="66">
        <f t="shared" si="4"/>
        <v>10</v>
      </c>
      <c r="N18" s="65">
        <f>VLOOKUP($A18,'Return Data'!$B$7:$R$2292,17,0)</f>
        <v>7.15</v>
      </c>
      <c r="O18" s="66">
        <f t="shared" si="5"/>
        <v>5</v>
      </c>
      <c r="P18" s="65">
        <f>VLOOKUP($A18,'Return Data'!$B$7:$R$2292,14,0)</f>
        <v>8.5524000000000004</v>
      </c>
      <c r="Q18" s="66">
        <f t="shared" si="6"/>
        <v>1</v>
      </c>
      <c r="R18" s="65">
        <f>VLOOKUP($A18,'Return Data'!$B$7:$R$2292,16,0)</f>
        <v>8.8408999999999995</v>
      </c>
      <c r="S18" s="67">
        <f t="shared" si="7"/>
        <v>2</v>
      </c>
    </row>
    <row r="19" spans="1:19" x14ac:dyDescent="0.3">
      <c r="A19" s="82" t="s">
        <v>1386</v>
      </c>
      <c r="B19" s="64">
        <f>VLOOKUP($A19,'Return Data'!$B$7:$R$2292,3,0)</f>
        <v>44609</v>
      </c>
      <c r="C19" s="65">
        <f>VLOOKUP($A19,'Return Data'!$B$7:$R$2292,4,0)</f>
        <v>24.073599999999999</v>
      </c>
      <c r="D19" s="65">
        <f>VLOOKUP($A19,'Return Data'!$B$7:$R$2292,9,0)</f>
        <v>6.6696</v>
      </c>
      <c r="E19" s="66">
        <f t="shared" si="0"/>
        <v>6</v>
      </c>
      <c r="F19" s="65">
        <f>VLOOKUP($A19,'Return Data'!$B$7:$R$2292,10,0)</f>
        <v>3.1276999999999999</v>
      </c>
      <c r="G19" s="66">
        <f t="shared" si="1"/>
        <v>20</v>
      </c>
      <c r="H19" s="65">
        <f>VLOOKUP($A19,'Return Data'!$B$7:$R$2292,11,0)</f>
        <v>20.320499999999999</v>
      </c>
      <c r="I19" s="66">
        <f t="shared" si="2"/>
        <v>2</v>
      </c>
      <c r="J19" s="65">
        <f>VLOOKUP($A19,'Return Data'!$B$7:$R$2292,12,0)</f>
        <v>15.3284</v>
      </c>
      <c r="K19" s="66">
        <f t="shared" si="3"/>
        <v>1</v>
      </c>
      <c r="L19" s="65">
        <f>VLOOKUP($A19,'Return Data'!$B$7:$R$2292,13,0)</f>
        <v>13.4162</v>
      </c>
      <c r="M19" s="66">
        <f t="shared" si="4"/>
        <v>2</v>
      </c>
      <c r="N19" s="65">
        <f>VLOOKUP($A19,'Return Data'!$B$7:$R$2292,17,0)</f>
        <v>10.53</v>
      </c>
      <c r="O19" s="66">
        <f t="shared" si="5"/>
        <v>1</v>
      </c>
      <c r="P19" s="65">
        <f>VLOOKUP($A19,'Return Data'!$B$7:$R$2292,14,0)</f>
        <v>7.6185</v>
      </c>
      <c r="Q19" s="66">
        <f t="shared" si="6"/>
        <v>11</v>
      </c>
      <c r="R19" s="65">
        <f>VLOOKUP($A19,'Return Data'!$B$7:$R$2292,16,0)</f>
        <v>8.1708999999999996</v>
      </c>
      <c r="S19" s="67">
        <f t="shared" si="7"/>
        <v>13</v>
      </c>
    </row>
    <row r="20" spans="1:19" x14ac:dyDescent="0.3">
      <c r="A20" s="82" t="s">
        <v>1387</v>
      </c>
      <c r="B20" s="64">
        <f>VLOOKUP($A20,'Return Data'!$B$7:$R$2292,3,0)</f>
        <v>44609</v>
      </c>
      <c r="C20" s="65">
        <f>VLOOKUP($A20,'Return Data'!$B$7:$R$2292,4,0)</f>
        <v>48.825200000000002</v>
      </c>
      <c r="D20" s="65">
        <f>VLOOKUP($A20,'Return Data'!$B$7:$R$2292,9,0)</f>
        <v>7.5819999999999999</v>
      </c>
      <c r="E20" s="66">
        <f t="shared" si="0"/>
        <v>2</v>
      </c>
      <c r="F20" s="65">
        <f>VLOOKUP($A20,'Return Data'!$B$7:$R$2292,10,0)</f>
        <v>3.8056999999999999</v>
      </c>
      <c r="G20" s="66">
        <f t="shared" si="1"/>
        <v>10</v>
      </c>
      <c r="H20" s="65">
        <f>VLOOKUP($A20,'Return Data'!$B$7:$R$2292,11,0)</f>
        <v>3.8725000000000001</v>
      </c>
      <c r="I20" s="66">
        <f t="shared" si="2"/>
        <v>12</v>
      </c>
      <c r="J20" s="65">
        <f>VLOOKUP($A20,'Return Data'!$B$7:$R$2292,12,0)</f>
        <v>4.2805</v>
      </c>
      <c r="K20" s="66">
        <f t="shared" si="3"/>
        <v>13</v>
      </c>
      <c r="L20" s="65">
        <f>VLOOKUP($A20,'Return Data'!$B$7:$R$2292,13,0)</f>
        <v>4.8632999999999997</v>
      </c>
      <c r="M20" s="66">
        <f t="shared" si="4"/>
        <v>15</v>
      </c>
      <c r="N20" s="65">
        <f>VLOOKUP($A20,'Return Data'!$B$7:$R$2292,17,0)</f>
        <v>6.3659999999999997</v>
      </c>
      <c r="O20" s="66">
        <f t="shared" si="5"/>
        <v>12</v>
      </c>
      <c r="P20" s="65">
        <f>VLOOKUP($A20,'Return Data'!$B$7:$R$2292,14,0)</f>
        <v>7.8082000000000003</v>
      </c>
      <c r="Q20" s="66">
        <f t="shared" si="6"/>
        <v>8</v>
      </c>
      <c r="R20" s="65">
        <f>VLOOKUP($A20,'Return Data'!$B$7:$R$2292,16,0)</f>
        <v>8.2988</v>
      </c>
      <c r="S20" s="67">
        <f t="shared" si="7"/>
        <v>8</v>
      </c>
    </row>
    <row r="21" spans="1:19" x14ac:dyDescent="0.3">
      <c r="A21" s="82" t="s">
        <v>1389</v>
      </c>
      <c r="B21" s="64">
        <f>VLOOKUP($A21,'Return Data'!$B$7:$R$2292,3,0)</f>
        <v>44609</v>
      </c>
      <c r="C21" s="65">
        <f>VLOOKUP($A21,'Return Data'!$B$7:$R$2292,4,0)</f>
        <v>1919.2335</v>
      </c>
      <c r="D21" s="65">
        <f>VLOOKUP($A21,'Return Data'!$B$7:$R$2292,9,0)</f>
        <v>4.0323000000000002</v>
      </c>
      <c r="E21" s="66">
        <f t="shared" si="0"/>
        <v>24</v>
      </c>
      <c r="F21" s="65">
        <f>VLOOKUP($A21,'Return Data'!$B$7:$R$2292,10,0)</f>
        <v>2.4476</v>
      </c>
      <c r="G21" s="66">
        <f t="shared" si="1"/>
        <v>25</v>
      </c>
      <c r="H21" s="65">
        <f>VLOOKUP($A21,'Return Data'!$B$7:$R$2292,11,0)</f>
        <v>3.3239000000000001</v>
      </c>
      <c r="I21" s="66">
        <f t="shared" si="2"/>
        <v>19</v>
      </c>
      <c r="J21" s="65">
        <f>VLOOKUP($A21,'Return Data'!$B$7:$R$2292,12,0)</f>
        <v>3.8548</v>
      </c>
      <c r="K21" s="66">
        <f t="shared" si="3"/>
        <v>22</v>
      </c>
      <c r="L21" s="65">
        <f>VLOOKUP($A21,'Return Data'!$B$7:$R$2292,13,0)</f>
        <v>4.3307000000000002</v>
      </c>
      <c r="M21" s="66">
        <f t="shared" si="4"/>
        <v>22</v>
      </c>
      <c r="N21" s="65">
        <f>VLOOKUP($A21,'Return Data'!$B$7:$R$2292,17,0)</f>
        <v>5.2469000000000001</v>
      </c>
      <c r="O21" s="66">
        <f t="shared" si="5"/>
        <v>23</v>
      </c>
      <c r="P21" s="65">
        <f>VLOOKUP($A21,'Return Data'!$B$7:$R$2292,14,0)</f>
        <v>5.6272000000000002</v>
      </c>
      <c r="Q21" s="66">
        <f t="shared" si="6"/>
        <v>18</v>
      </c>
      <c r="R21" s="65">
        <f>VLOOKUP($A21,'Return Data'!$B$7:$R$2292,16,0)</f>
        <v>8.0108999999999995</v>
      </c>
      <c r="S21" s="67">
        <f t="shared" si="7"/>
        <v>15</v>
      </c>
    </row>
    <row r="22" spans="1:19" x14ac:dyDescent="0.3">
      <c r="A22" s="82" t="s">
        <v>1391</v>
      </c>
      <c r="B22" s="64">
        <f>VLOOKUP($A22,'Return Data'!$B$7:$R$2292,3,0)</f>
        <v>44609</v>
      </c>
      <c r="C22" s="65">
        <f>VLOOKUP($A22,'Return Data'!$B$7:$R$2292,4,0)</f>
        <v>3154.3317000000002</v>
      </c>
      <c r="D22" s="65">
        <f>VLOOKUP($A22,'Return Data'!$B$7:$R$2292,9,0)</f>
        <v>6.8990999999999998</v>
      </c>
      <c r="E22" s="66">
        <f t="shared" si="0"/>
        <v>5</v>
      </c>
      <c r="F22" s="65">
        <f>VLOOKUP($A22,'Return Data'!$B$7:$R$2292,10,0)</f>
        <v>4.2098000000000004</v>
      </c>
      <c r="G22" s="66">
        <f t="shared" si="1"/>
        <v>5</v>
      </c>
      <c r="H22" s="65">
        <f>VLOOKUP($A22,'Return Data'!$B$7:$R$2292,11,0)</f>
        <v>3.4964</v>
      </c>
      <c r="I22" s="66">
        <f t="shared" si="2"/>
        <v>15</v>
      </c>
      <c r="J22" s="65">
        <f>VLOOKUP($A22,'Return Data'!$B$7:$R$2292,12,0)</f>
        <v>4.0972</v>
      </c>
      <c r="K22" s="66">
        <f t="shared" si="3"/>
        <v>18</v>
      </c>
      <c r="L22" s="65">
        <f>VLOOKUP($A22,'Return Data'!$B$7:$R$2292,13,0)</f>
        <v>4.7461000000000002</v>
      </c>
      <c r="M22" s="66">
        <f t="shared" si="4"/>
        <v>16</v>
      </c>
      <c r="N22" s="65">
        <f>VLOOKUP($A22,'Return Data'!$B$7:$R$2292,17,0)</f>
        <v>6.1033999999999997</v>
      </c>
      <c r="O22" s="66">
        <f t="shared" si="5"/>
        <v>16</v>
      </c>
      <c r="P22" s="65">
        <f>VLOOKUP($A22,'Return Data'!$B$7:$R$2292,14,0)</f>
        <v>7.7553999999999998</v>
      </c>
      <c r="Q22" s="66">
        <f t="shared" si="6"/>
        <v>9</v>
      </c>
      <c r="R22" s="65">
        <f>VLOOKUP($A22,'Return Data'!$B$7:$R$2292,16,0)</f>
        <v>7.9962</v>
      </c>
      <c r="S22" s="67">
        <f t="shared" si="7"/>
        <v>16</v>
      </c>
    </row>
    <row r="23" spans="1:19" x14ac:dyDescent="0.3">
      <c r="A23" s="82" t="s">
        <v>1395</v>
      </c>
      <c r="B23" s="64">
        <f>VLOOKUP($A23,'Return Data'!$B$7:$R$2292,3,0)</f>
        <v>44609</v>
      </c>
      <c r="C23" s="65">
        <f>VLOOKUP($A23,'Return Data'!$B$7:$R$2292,4,0)</f>
        <v>45.500500000000002</v>
      </c>
      <c r="D23" s="65">
        <f>VLOOKUP($A23,'Return Data'!$B$7:$R$2292,9,0)</f>
        <v>6.3636999999999997</v>
      </c>
      <c r="E23" s="66">
        <f t="shared" si="0"/>
        <v>7</v>
      </c>
      <c r="F23" s="65">
        <f>VLOOKUP($A23,'Return Data'!$B$7:$R$2292,10,0)</f>
        <v>3.3351000000000002</v>
      </c>
      <c r="G23" s="66">
        <f t="shared" si="1"/>
        <v>17</v>
      </c>
      <c r="H23" s="65">
        <f>VLOOKUP($A23,'Return Data'!$B$7:$R$2292,11,0)</f>
        <v>4.1731999999999996</v>
      </c>
      <c r="I23" s="66">
        <f t="shared" si="2"/>
        <v>5</v>
      </c>
      <c r="J23" s="65">
        <f>VLOOKUP($A23,'Return Data'!$B$7:$R$2292,12,0)</f>
        <v>4.8055000000000003</v>
      </c>
      <c r="K23" s="66">
        <f t="shared" si="3"/>
        <v>6</v>
      </c>
      <c r="L23" s="65">
        <f>VLOOKUP($A23,'Return Data'!$B$7:$R$2292,13,0)</f>
        <v>5.2447999999999997</v>
      </c>
      <c r="M23" s="66">
        <f t="shared" si="4"/>
        <v>6</v>
      </c>
      <c r="N23" s="65">
        <f>VLOOKUP($A23,'Return Data'!$B$7:$R$2292,17,0)</f>
        <v>6.7103999999999999</v>
      </c>
      <c r="O23" s="66">
        <f t="shared" si="5"/>
        <v>8</v>
      </c>
      <c r="P23" s="65">
        <f>VLOOKUP($A23,'Return Data'!$B$7:$R$2292,14,0)</f>
        <v>8.1832999999999991</v>
      </c>
      <c r="Q23" s="66">
        <f t="shared" si="6"/>
        <v>6</v>
      </c>
      <c r="R23" s="65">
        <f>VLOOKUP($A23,'Return Data'!$B$7:$R$2292,16,0)</f>
        <v>8.4732000000000003</v>
      </c>
      <c r="S23" s="67">
        <f t="shared" si="7"/>
        <v>5</v>
      </c>
    </row>
    <row r="24" spans="1:19" x14ac:dyDescent="0.3">
      <c r="A24" s="82" t="s">
        <v>1396</v>
      </c>
      <c r="B24" s="64">
        <f>VLOOKUP($A24,'Return Data'!$B$7:$R$2292,3,0)</f>
        <v>44609</v>
      </c>
      <c r="C24" s="65">
        <f>VLOOKUP($A24,'Return Data'!$B$7:$R$2292,4,0)</f>
        <v>22.523800000000001</v>
      </c>
      <c r="D24" s="65">
        <f>VLOOKUP($A24,'Return Data'!$B$7:$R$2292,9,0)</f>
        <v>6.2484000000000002</v>
      </c>
      <c r="E24" s="66">
        <f t="shared" si="0"/>
        <v>8</v>
      </c>
      <c r="F24" s="65">
        <f>VLOOKUP($A24,'Return Data'!$B$7:$R$2292,10,0)</f>
        <v>3.5722999999999998</v>
      </c>
      <c r="G24" s="66">
        <f t="shared" si="1"/>
        <v>13</v>
      </c>
      <c r="H24" s="65">
        <f>VLOOKUP($A24,'Return Data'!$B$7:$R$2292,11,0)</f>
        <v>3.2985000000000002</v>
      </c>
      <c r="I24" s="66">
        <f t="shared" si="2"/>
        <v>20</v>
      </c>
      <c r="J24" s="65">
        <f>VLOOKUP($A24,'Return Data'!$B$7:$R$2292,12,0)</f>
        <v>3.9565999999999999</v>
      </c>
      <c r="K24" s="66">
        <f t="shared" si="3"/>
        <v>20</v>
      </c>
      <c r="L24" s="65">
        <f>VLOOKUP($A24,'Return Data'!$B$7:$R$2292,13,0)</f>
        <v>4.5240999999999998</v>
      </c>
      <c r="M24" s="66">
        <f t="shared" si="4"/>
        <v>19</v>
      </c>
      <c r="N24" s="65">
        <f>VLOOKUP($A24,'Return Data'!$B$7:$R$2292,17,0)</f>
        <v>6.2201000000000004</v>
      </c>
      <c r="O24" s="66">
        <f t="shared" si="5"/>
        <v>14</v>
      </c>
      <c r="P24" s="65">
        <f>VLOOKUP($A24,'Return Data'!$B$7:$R$2292,14,0)</f>
        <v>7.5742000000000003</v>
      </c>
      <c r="Q24" s="66">
        <f t="shared" si="6"/>
        <v>13</v>
      </c>
      <c r="R24" s="65">
        <f>VLOOKUP($A24,'Return Data'!$B$7:$R$2292,16,0)</f>
        <v>8.1514000000000006</v>
      </c>
      <c r="S24" s="67">
        <f t="shared" si="7"/>
        <v>14</v>
      </c>
    </row>
    <row r="25" spans="1:19" x14ac:dyDescent="0.3">
      <c r="A25" s="82" t="s">
        <v>1398</v>
      </c>
      <c r="B25" s="64">
        <f>VLOOKUP($A25,'Return Data'!$B$7:$R$2292,3,0)</f>
        <v>44609</v>
      </c>
      <c r="C25" s="65">
        <f>VLOOKUP($A25,'Return Data'!$B$7:$R$2292,4,0)</f>
        <v>12.4298</v>
      </c>
      <c r="D25" s="65">
        <f>VLOOKUP($A25,'Return Data'!$B$7:$R$2292,9,0)</f>
        <v>5.0228000000000002</v>
      </c>
      <c r="E25" s="66">
        <f t="shared" si="0"/>
        <v>20</v>
      </c>
      <c r="F25" s="65">
        <f>VLOOKUP($A25,'Return Data'!$B$7:$R$2292,10,0)</f>
        <v>3.0556000000000001</v>
      </c>
      <c r="G25" s="66">
        <f t="shared" si="1"/>
        <v>23</v>
      </c>
      <c r="H25" s="65">
        <f>VLOOKUP($A25,'Return Data'!$B$7:$R$2292,11,0)</f>
        <v>3.1154999999999999</v>
      </c>
      <c r="I25" s="66">
        <f t="shared" si="2"/>
        <v>22</v>
      </c>
      <c r="J25" s="65">
        <f>VLOOKUP($A25,'Return Data'!$B$7:$R$2292,12,0)</f>
        <v>3.7911999999999999</v>
      </c>
      <c r="K25" s="66">
        <f t="shared" si="3"/>
        <v>23</v>
      </c>
      <c r="L25" s="65">
        <f>VLOOKUP($A25,'Return Data'!$B$7:$R$2292,13,0)</f>
        <v>4.3250000000000002</v>
      </c>
      <c r="M25" s="66">
        <f t="shared" si="4"/>
        <v>23</v>
      </c>
      <c r="N25" s="65">
        <f>VLOOKUP($A25,'Return Data'!$B$7:$R$2292,17,0)</f>
        <v>5.6818</v>
      </c>
      <c r="O25" s="66">
        <f t="shared" si="5"/>
        <v>22</v>
      </c>
      <c r="P25" s="65"/>
      <c r="Q25" s="66"/>
      <c r="R25" s="65">
        <f>VLOOKUP($A25,'Return Data'!$B$7:$R$2292,16,0)</f>
        <v>7.4005999999999998</v>
      </c>
      <c r="S25" s="67">
        <f t="shared" si="7"/>
        <v>20</v>
      </c>
    </row>
    <row r="26" spans="1:19" x14ac:dyDescent="0.3">
      <c r="A26" s="82" t="s">
        <v>1400</v>
      </c>
      <c r="B26" s="64">
        <f>VLOOKUP($A26,'Return Data'!$B$7:$R$2292,3,0)</f>
        <v>44609</v>
      </c>
      <c r="C26" s="65">
        <f>VLOOKUP($A26,'Return Data'!$B$7:$R$2292,4,0)</f>
        <v>13.231</v>
      </c>
      <c r="D26" s="65">
        <f>VLOOKUP($A26,'Return Data'!$B$7:$R$2292,9,0)</f>
        <v>5.4265999999999996</v>
      </c>
      <c r="E26" s="66">
        <f t="shared" si="0"/>
        <v>17</v>
      </c>
      <c r="F26" s="65">
        <f>VLOOKUP($A26,'Return Data'!$B$7:$R$2292,10,0)</f>
        <v>3.6373000000000002</v>
      </c>
      <c r="G26" s="66">
        <f t="shared" si="1"/>
        <v>12</v>
      </c>
      <c r="H26" s="65">
        <f>VLOOKUP($A26,'Return Data'!$B$7:$R$2292,11,0)</f>
        <v>3.3929999999999998</v>
      </c>
      <c r="I26" s="66">
        <f t="shared" si="2"/>
        <v>17</v>
      </c>
      <c r="J26" s="65">
        <f>VLOOKUP($A26,'Return Data'!$B$7:$R$2292,12,0)</f>
        <v>4.1524999999999999</v>
      </c>
      <c r="K26" s="66">
        <f t="shared" si="3"/>
        <v>16</v>
      </c>
      <c r="L26" s="65">
        <f>VLOOKUP($A26,'Return Data'!$B$7:$R$2292,13,0)</f>
        <v>4.9013999999999998</v>
      </c>
      <c r="M26" s="66">
        <f t="shared" si="4"/>
        <v>14</v>
      </c>
      <c r="N26" s="65">
        <f>VLOOKUP($A26,'Return Data'!$B$7:$R$2292,17,0)</f>
        <v>6.0723000000000003</v>
      </c>
      <c r="O26" s="66">
        <f t="shared" si="5"/>
        <v>17</v>
      </c>
      <c r="P26" s="65">
        <f>VLOOKUP($A26,'Return Data'!$B$7:$R$2292,14,0)</f>
        <v>7.5473999999999997</v>
      </c>
      <c r="Q26" s="66">
        <f t="shared" si="6"/>
        <v>14</v>
      </c>
      <c r="R26" s="65">
        <f>VLOOKUP($A26,'Return Data'!$B$7:$R$2292,16,0)</f>
        <v>7.3864000000000001</v>
      </c>
      <c r="S26" s="67">
        <f t="shared" si="7"/>
        <v>22</v>
      </c>
    </row>
    <row r="27" spans="1:19" x14ac:dyDescent="0.3">
      <c r="A27" s="82" t="s">
        <v>1402</v>
      </c>
      <c r="B27" s="64">
        <f>VLOOKUP($A27,'Return Data'!$B$7:$R$2292,3,0)</f>
        <v>44609</v>
      </c>
      <c r="C27" s="65">
        <f>VLOOKUP($A27,'Return Data'!$B$7:$R$2292,4,0)</f>
        <v>45.309800000000003</v>
      </c>
      <c r="D27" s="65">
        <f>VLOOKUP($A27,'Return Data'!$B$7:$R$2292,9,0)</f>
        <v>7.0635000000000003</v>
      </c>
      <c r="E27" s="66">
        <f t="shared" si="0"/>
        <v>4</v>
      </c>
      <c r="F27" s="65">
        <f>VLOOKUP($A27,'Return Data'!$B$7:$R$2292,10,0)</f>
        <v>4.8723999999999998</v>
      </c>
      <c r="G27" s="66">
        <f t="shared" si="1"/>
        <v>2</v>
      </c>
      <c r="H27" s="65">
        <f>VLOOKUP($A27,'Return Data'!$B$7:$R$2292,11,0)</f>
        <v>4.5726000000000004</v>
      </c>
      <c r="I27" s="66">
        <f t="shared" si="2"/>
        <v>4</v>
      </c>
      <c r="J27" s="65">
        <f>VLOOKUP($A27,'Return Data'!$B$7:$R$2292,12,0)</f>
        <v>5.2908999999999997</v>
      </c>
      <c r="K27" s="66">
        <f t="shared" si="3"/>
        <v>4</v>
      </c>
      <c r="L27" s="65">
        <f>VLOOKUP($A27,'Return Data'!$B$7:$R$2292,13,0)</f>
        <v>6.2206999999999999</v>
      </c>
      <c r="M27" s="66">
        <f t="shared" si="4"/>
        <v>4</v>
      </c>
      <c r="N27" s="65">
        <f>VLOOKUP($A27,'Return Data'!$B$7:$R$2292,17,0)</f>
        <v>7.1886000000000001</v>
      </c>
      <c r="O27" s="66">
        <f t="shared" si="5"/>
        <v>4</v>
      </c>
      <c r="P27" s="65">
        <f>VLOOKUP($A27,'Return Data'!$B$7:$R$2292,14,0)</f>
        <v>8.4004999999999992</v>
      </c>
      <c r="Q27" s="66">
        <f t="shared" si="6"/>
        <v>3</v>
      </c>
      <c r="R27" s="65">
        <f>VLOOKUP($A27,'Return Data'!$B$7:$R$2292,16,0)</f>
        <v>8.5498999999999992</v>
      </c>
      <c r="S27" s="67">
        <f t="shared" si="7"/>
        <v>4</v>
      </c>
    </row>
    <row r="28" spans="1:19" x14ac:dyDescent="0.3">
      <c r="A28" s="82" t="s">
        <v>2038</v>
      </c>
      <c r="B28" s="64">
        <f>VLOOKUP($A28,'Return Data'!$B$7:$R$2292,3,0)</f>
        <v>44609</v>
      </c>
      <c r="C28" s="65">
        <f>VLOOKUP($A28,'Return Data'!$B$7:$R$2292,4,0)</f>
        <v>39.457099999999997</v>
      </c>
      <c r="D28" s="65">
        <f>VLOOKUP($A28,'Return Data'!$B$7:$R$2292,9,0)</f>
        <v>5.4863</v>
      </c>
      <c r="E28" s="66">
        <f t="shared" si="0"/>
        <v>15</v>
      </c>
      <c r="F28" s="65">
        <f>VLOOKUP($A28,'Return Data'!$B$7:$R$2292,10,0)</f>
        <v>3.3818999999999999</v>
      </c>
      <c r="G28" s="66">
        <f t="shared" si="1"/>
        <v>15</v>
      </c>
      <c r="H28" s="65">
        <f>VLOOKUP($A28,'Return Data'!$B$7:$R$2292,11,0)</f>
        <v>3.2343000000000002</v>
      </c>
      <c r="I28" s="66">
        <f t="shared" si="2"/>
        <v>21</v>
      </c>
      <c r="J28" s="65">
        <f>VLOOKUP($A28,'Return Data'!$B$7:$R$2292,12,0)</f>
        <v>3.9758</v>
      </c>
      <c r="K28" s="66">
        <f t="shared" si="3"/>
        <v>19</v>
      </c>
      <c r="L28" s="65">
        <f>VLOOKUP($A28,'Return Data'!$B$7:$R$2292,13,0)</f>
        <v>4.5522999999999998</v>
      </c>
      <c r="M28" s="66">
        <f t="shared" si="4"/>
        <v>18</v>
      </c>
      <c r="N28" s="65">
        <f>VLOOKUP($A28,'Return Data'!$B$7:$R$2292,17,0)</f>
        <v>5.8173000000000004</v>
      </c>
      <c r="O28" s="66">
        <f t="shared" si="5"/>
        <v>20</v>
      </c>
      <c r="P28" s="65">
        <f>VLOOKUP($A28,'Return Data'!$B$7:$R$2292,14,0)</f>
        <v>3.9708999999999999</v>
      </c>
      <c r="Q28" s="66">
        <f t="shared" si="6"/>
        <v>22</v>
      </c>
      <c r="R28" s="65">
        <f>VLOOKUP($A28,'Return Data'!$B$7:$R$2292,16,0)</f>
        <v>7.3933</v>
      </c>
      <c r="S28" s="67">
        <f t="shared" si="7"/>
        <v>21</v>
      </c>
    </row>
    <row r="29" spans="1:19" x14ac:dyDescent="0.3">
      <c r="A29" s="82" t="s">
        <v>1403</v>
      </c>
      <c r="B29" s="64">
        <f>VLOOKUP($A29,'Return Data'!$B$7:$R$2292,3,0)</f>
        <v>44609</v>
      </c>
      <c r="C29" s="65">
        <f>VLOOKUP($A29,'Return Data'!$B$7:$R$2292,4,0)</f>
        <v>27.115200000000002</v>
      </c>
      <c r="D29" s="65">
        <f>VLOOKUP($A29,'Return Data'!$B$7:$R$2292,9,0)</f>
        <v>5.9132999999999996</v>
      </c>
      <c r="E29" s="66">
        <f t="shared" si="0"/>
        <v>11</v>
      </c>
      <c r="F29" s="65">
        <f>VLOOKUP($A29,'Return Data'!$B$7:$R$2292,10,0)</f>
        <v>3.3374999999999999</v>
      </c>
      <c r="G29" s="66">
        <f t="shared" si="1"/>
        <v>16</v>
      </c>
      <c r="H29" s="65">
        <f>VLOOKUP($A29,'Return Data'!$B$7:$R$2292,11,0)</f>
        <v>3.6454</v>
      </c>
      <c r="I29" s="66">
        <f t="shared" si="2"/>
        <v>14</v>
      </c>
      <c r="J29" s="65">
        <f>VLOOKUP($A29,'Return Data'!$B$7:$R$2292,12,0)</f>
        <v>4.2953999999999999</v>
      </c>
      <c r="K29" s="66">
        <f t="shared" si="3"/>
        <v>12</v>
      </c>
      <c r="L29" s="65">
        <f>VLOOKUP($A29,'Return Data'!$B$7:$R$2292,13,0)</f>
        <v>4.5114999999999998</v>
      </c>
      <c r="M29" s="66">
        <f t="shared" si="4"/>
        <v>20</v>
      </c>
      <c r="N29" s="65">
        <f>VLOOKUP($A29,'Return Data'!$B$7:$R$2292,17,0)</f>
        <v>6.1231999999999998</v>
      </c>
      <c r="O29" s="66">
        <f t="shared" si="5"/>
        <v>15</v>
      </c>
      <c r="P29" s="65">
        <f>VLOOKUP($A29,'Return Data'!$B$7:$R$2292,14,0)</f>
        <v>7.6721000000000004</v>
      </c>
      <c r="Q29" s="66">
        <f t="shared" si="6"/>
        <v>10</v>
      </c>
      <c r="R29" s="65">
        <f>VLOOKUP($A29,'Return Data'!$B$7:$R$2292,16,0)</f>
        <v>8.1890000000000001</v>
      </c>
      <c r="S29" s="67">
        <f t="shared" si="7"/>
        <v>11</v>
      </c>
    </row>
    <row r="30" spans="1:19" x14ac:dyDescent="0.3">
      <c r="A30" s="82" t="s">
        <v>2016</v>
      </c>
      <c r="B30" s="64">
        <f>VLOOKUP($A30,'Return Data'!$B$7:$R$2292,3,0)</f>
        <v>44609</v>
      </c>
      <c r="C30" s="65">
        <f>VLOOKUP($A30,'Return Data'!$B$7:$R$2292,4,0)</f>
        <v>37.909399999999998</v>
      </c>
      <c r="D30" s="65">
        <f>VLOOKUP($A30,'Return Data'!$B$7:$R$2292,9,0)</f>
        <v>4.8746</v>
      </c>
      <c r="E30" s="66">
        <f t="shared" si="0"/>
        <v>21</v>
      </c>
      <c r="F30" s="65">
        <f>VLOOKUP($A30,'Return Data'!$B$7:$R$2292,10,0)</f>
        <v>4.6384999999999996</v>
      </c>
      <c r="G30" s="66">
        <f t="shared" si="1"/>
        <v>3</v>
      </c>
      <c r="H30" s="65">
        <f>VLOOKUP($A30,'Return Data'!$B$7:$R$2292,11,0)</f>
        <v>3.9645999999999999</v>
      </c>
      <c r="I30" s="66">
        <f t="shared" si="2"/>
        <v>10</v>
      </c>
      <c r="J30" s="65">
        <f>VLOOKUP($A30,'Return Data'!$B$7:$R$2292,12,0)</f>
        <v>4.2047999999999996</v>
      </c>
      <c r="K30" s="66">
        <f t="shared" si="3"/>
        <v>14</v>
      </c>
      <c r="L30" s="65">
        <f>VLOOKUP($A30,'Return Data'!$B$7:$R$2292,13,0)</f>
        <v>4.9539999999999997</v>
      </c>
      <c r="M30" s="66">
        <f t="shared" si="4"/>
        <v>13</v>
      </c>
      <c r="N30" s="65">
        <f>VLOOKUP($A30,'Return Data'!$B$7:$R$2292,17,0)</f>
        <v>6.3268000000000004</v>
      </c>
      <c r="O30" s="66">
        <f t="shared" si="5"/>
        <v>13</v>
      </c>
      <c r="P30" s="65">
        <f>VLOOKUP($A30,'Return Data'!$B$7:$R$2292,14,0)</f>
        <v>4.0658000000000003</v>
      </c>
      <c r="Q30" s="66">
        <f t="shared" si="6"/>
        <v>21</v>
      </c>
      <c r="R30" s="65">
        <f>VLOOKUP($A30,'Return Data'!$B$7:$R$2292,16,0)</f>
        <v>7.1269</v>
      </c>
      <c r="S30" s="67">
        <f t="shared" si="7"/>
        <v>23</v>
      </c>
    </row>
    <row r="31" spans="1:19" x14ac:dyDescent="0.3">
      <c r="A31" s="82" t="s">
        <v>1408</v>
      </c>
      <c r="B31" s="64">
        <f>VLOOKUP($A31,'Return Data'!$B$7:$R$2292,3,0)</f>
        <v>44609</v>
      </c>
      <c r="C31" s="65">
        <f>VLOOKUP($A31,'Return Data'!$B$7:$R$2292,4,0)</f>
        <v>42.116599999999998</v>
      </c>
      <c r="D31" s="65">
        <f>VLOOKUP($A31,'Return Data'!$B$7:$R$2292,9,0)</f>
        <v>5.8465999999999996</v>
      </c>
      <c r="E31" s="66">
        <f t="shared" si="0"/>
        <v>12</v>
      </c>
      <c r="F31" s="65">
        <f>VLOOKUP($A31,'Return Data'!$B$7:$R$2292,10,0)</f>
        <v>3.6957</v>
      </c>
      <c r="G31" s="66">
        <f t="shared" si="1"/>
        <v>11</v>
      </c>
      <c r="H31" s="65">
        <f>VLOOKUP($A31,'Return Data'!$B$7:$R$2292,11,0)</f>
        <v>3.3820000000000001</v>
      </c>
      <c r="I31" s="66">
        <f t="shared" si="2"/>
        <v>18</v>
      </c>
      <c r="J31" s="65">
        <f>VLOOKUP($A31,'Return Data'!$B$7:$R$2292,12,0)</f>
        <v>4.1238000000000001</v>
      </c>
      <c r="K31" s="66">
        <f t="shared" si="3"/>
        <v>17</v>
      </c>
      <c r="L31" s="65">
        <f>VLOOKUP($A31,'Return Data'!$B$7:$R$2292,13,0)</f>
        <v>4.6074000000000002</v>
      </c>
      <c r="M31" s="66">
        <f t="shared" si="4"/>
        <v>17</v>
      </c>
      <c r="N31" s="65">
        <f>VLOOKUP($A31,'Return Data'!$B$7:$R$2292,17,0)</f>
        <v>6.3822000000000001</v>
      </c>
      <c r="O31" s="66">
        <f t="shared" si="5"/>
        <v>11</v>
      </c>
      <c r="P31" s="65">
        <f>VLOOKUP($A31,'Return Data'!$B$7:$R$2292,14,0)</f>
        <v>7.8883000000000001</v>
      </c>
      <c r="Q31" s="66">
        <f t="shared" si="6"/>
        <v>7</v>
      </c>
      <c r="R31" s="65">
        <f>VLOOKUP($A31,'Return Data'!$B$7:$R$2292,16,0)</f>
        <v>7.8276000000000003</v>
      </c>
      <c r="S31" s="67">
        <f t="shared" si="7"/>
        <v>17</v>
      </c>
    </row>
    <row r="32" spans="1:19" x14ac:dyDescent="0.3">
      <c r="A32" s="82" t="s">
        <v>1409</v>
      </c>
      <c r="B32" s="64">
        <f>VLOOKUP($A32,'Return Data'!$B$7:$R$2292,3,0)</f>
        <v>44609</v>
      </c>
      <c r="C32" s="65">
        <f>VLOOKUP($A32,'Return Data'!$B$7:$R$2292,4,0)</f>
        <v>26.611499999999999</v>
      </c>
      <c r="D32" s="65">
        <f>VLOOKUP($A32,'Return Data'!$B$7:$R$2292,9,0)</f>
        <v>3.7818000000000001</v>
      </c>
      <c r="E32" s="66">
        <f t="shared" si="0"/>
        <v>25</v>
      </c>
      <c r="F32" s="65">
        <f>VLOOKUP($A32,'Return Data'!$B$7:$R$2292,10,0)</f>
        <v>3.0996999999999999</v>
      </c>
      <c r="G32" s="66">
        <f t="shared" si="1"/>
        <v>22</v>
      </c>
      <c r="H32" s="65">
        <f>VLOOKUP($A32,'Return Data'!$B$7:$R$2292,11,0)</f>
        <v>13.035500000000001</v>
      </c>
      <c r="I32" s="66">
        <f t="shared" si="2"/>
        <v>3</v>
      </c>
      <c r="J32" s="65">
        <f>VLOOKUP($A32,'Return Data'!$B$7:$R$2292,12,0)</f>
        <v>10.805999999999999</v>
      </c>
      <c r="K32" s="66">
        <f t="shared" si="3"/>
        <v>3</v>
      </c>
      <c r="L32" s="65">
        <f>VLOOKUP($A32,'Return Data'!$B$7:$R$2292,13,0)</f>
        <v>9.8260000000000005</v>
      </c>
      <c r="M32" s="66">
        <f t="shared" si="4"/>
        <v>3</v>
      </c>
      <c r="N32" s="65">
        <f>VLOOKUP($A32,'Return Data'!$B$7:$R$2292,17,0)</f>
        <v>9.1719000000000008</v>
      </c>
      <c r="O32" s="66">
        <f t="shared" si="5"/>
        <v>2</v>
      </c>
      <c r="P32" s="65">
        <f>VLOOKUP($A32,'Return Data'!$B$7:$R$2292,14,0)</f>
        <v>5.2145999999999999</v>
      </c>
      <c r="Q32" s="66">
        <f t="shared" si="6"/>
        <v>19</v>
      </c>
      <c r="R32" s="65">
        <f>VLOOKUP($A32,'Return Data'!$B$7:$R$2292,16,0)</f>
        <v>7.5930999999999997</v>
      </c>
      <c r="S32" s="67">
        <f t="shared" si="7"/>
        <v>18</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5.8473680000000003</v>
      </c>
      <c r="E34" s="88"/>
      <c r="F34" s="89">
        <f>AVERAGE(F8:F32)</f>
        <v>3.7051720000000001</v>
      </c>
      <c r="G34" s="88"/>
      <c r="H34" s="89">
        <f>AVERAGE(H8:H32)</f>
        <v>5.451676</v>
      </c>
      <c r="I34" s="88"/>
      <c r="J34" s="89">
        <f>AVERAGE(J8:J32)</f>
        <v>5.2705800000000007</v>
      </c>
      <c r="K34" s="88"/>
      <c r="L34" s="89">
        <f>AVERAGE(L8:L32)</f>
        <v>5.7526320000000002</v>
      </c>
      <c r="M34" s="88"/>
      <c r="N34" s="89">
        <f>AVERAGE(N8:N32)</f>
        <v>6.3230319999999995</v>
      </c>
      <c r="O34" s="88"/>
      <c r="P34" s="89">
        <f>AVERAGE(P8:P32)</f>
        <v>6.5403958333333314</v>
      </c>
      <c r="Q34" s="88"/>
      <c r="R34" s="89">
        <f>AVERAGE(R8:R32)</f>
        <v>7.8988600000000009</v>
      </c>
      <c r="S34" s="90"/>
    </row>
    <row r="35" spans="1:19" x14ac:dyDescent="0.3">
      <c r="A35" s="87" t="s">
        <v>28</v>
      </c>
      <c r="B35" s="88"/>
      <c r="C35" s="88"/>
      <c r="D35" s="89">
        <f>MIN(D8:D32)</f>
        <v>3.7818000000000001</v>
      </c>
      <c r="E35" s="88"/>
      <c r="F35" s="89">
        <f>MIN(F8:F32)</f>
        <v>2.4476</v>
      </c>
      <c r="G35" s="88"/>
      <c r="H35" s="89">
        <f>MIN(H8:H32)</f>
        <v>2.6524000000000001</v>
      </c>
      <c r="I35" s="88"/>
      <c r="J35" s="89">
        <f>MIN(J8:J32)</f>
        <v>2.9952000000000001</v>
      </c>
      <c r="K35" s="88"/>
      <c r="L35" s="89">
        <f>MIN(L8:L32)</f>
        <v>3.7202000000000002</v>
      </c>
      <c r="M35" s="88"/>
      <c r="N35" s="89">
        <f>MIN(N8:N32)</f>
        <v>-9.6199999999999994E-2</v>
      </c>
      <c r="O35" s="88"/>
      <c r="P35" s="89">
        <f>MIN(P8:P32)</f>
        <v>-3.5821000000000001</v>
      </c>
      <c r="Q35" s="88"/>
      <c r="R35" s="89">
        <f>MIN(R8:R32)</f>
        <v>4.5403000000000002</v>
      </c>
      <c r="S35" s="90"/>
    </row>
    <row r="36" spans="1:19" ht="15" thickBot="1" x14ac:dyDescent="0.35">
      <c r="A36" s="91" t="s">
        <v>29</v>
      </c>
      <c r="B36" s="92"/>
      <c r="C36" s="92"/>
      <c r="D36" s="93">
        <f>MAX(D8:D32)</f>
        <v>9.1018000000000008</v>
      </c>
      <c r="E36" s="92"/>
      <c r="F36" s="93">
        <f>MAX(F8:F32)</f>
        <v>6.4600999999999997</v>
      </c>
      <c r="G36" s="92"/>
      <c r="H36" s="93">
        <f>MAX(H8:H32)</f>
        <v>23.130700000000001</v>
      </c>
      <c r="I36" s="92"/>
      <c r="J36" s="93">
        <f>MAX(J8:J32)</f>
        <v>15.3284</v>
      </c>
      <c r="K36" s="92"/>
      <c r="L36" s="93">
        <f>MAX(L8:L32)</f>
        <v>14.193</v>
      </c>
      <c r="M36" s="92"/>
      <c r="N36" s="93">
        <f>MAX(N8:N32)</f>
        <v>10.53</v>
      </c>
      <c r="O36" s="92"/>
      <c r="P36" s="93">
        <f>MAX(P8:P32)</f>
        <v>8.5524000000000004</v>
      </c>
      <c r="Q36" s="92"/>
      <c r="R36" s="93">
        <f>MAX(R8:R32)</f>
        <v>9.0854999999999997</v>
      </c>
      <c r="S36" s="94"/>
    </row>
    <row r="37" spans="1:19" x14ac:dyDescent="0.3">
      <c r="A37" s="112" t="s">
        <v>433</v>
      </c>
    </row>
    <row r="38" spans="1:19" x14ac:dyDescent="0.3">
      <c r="A38" s="14" t="s">
        <v>340</v>
      </c>
    </row>
  </sheetData>
  <sheetProtection algorithmName="SHA-512" hashValue="7EXc/47gAnVZpG/s5zQIJpEzMMkJ24wmNtcuprTN08F7R2jhFe0cmw2EVUemlLSjB2mzVQ8nNZMKpM/t2M7RtA==" saltValue="8vCCL5MbfJwxv/68O0TO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1356</v>
      </c>
      <c r="B8" s="64">
        <f>VLOOKUP($A8,'Return Data'!$B$7:$R$2292,3,0)</f>
        <v>44609</v>
      </c>
      <c r="C8" s="65">
        <f>VLOOKUP($A8,'Return Data'!$B$7:$R$2292,4,0)</f>
        <v>38.076000000000001</v>
      </c>
      <c r="D8" s="65">
        <f>VLOOKUP($A8,'Return Data'!$B$7:$R$2292,9,0)</f>
        <v>5.0465</v>
      </c>
      <c r="E8" s="66">
        <f t="shared" ref="E8:E32" si="0">RANK(D8,D$8:D$32,0)</f>
        <v>15</v>
      </c>
      <c r="F8" s="65">
        <f>VLOOKUP($A8,'Return Data'!$B$7:$R$2292,10,0)</f>
        <v>3.1899000000000002</v>
      </c>
      <c r="G8" s="66">
        <f t="shared" ref="G8:G32" si="1">RANK(F8,F$8:F$32,0)</f>
        <v>11</v>
      </c>
      <c r="H8" s="65">
        <f>VLOOKUP($A8,'Return Data'!$B$7:$R$2292,11,0)</f>
        <v>3.3967000000000001</v>
      </c>
      <c r="I8" s="66">
        <f t="shared" ref="I8:I32" si="2">RANK(H8,H$8:H$32,0)</f>
        <v>8</v>
      </c>
      <c r="J8" s="65">
        <f>VLOOKUP($A8,'Return Data'!$B$7:$R$2292,12,0)</f>
        <v>4.1388999999999996</v>
      </c>
      <c r="K8" s="66">
        <f t="shared" ref="K8:K32" si="3">RANK(J8,J$8:J$32,0)</f>
        <v>6</v>
      </c>
      <c r="L8" s="65">
        <f>VLOOKUP($A8,'Return Data'!$B$7:$R$2292,13,0)</f>
        <v>4.7836999999999996</v>
      </c>
      <c r="M8" s="66">
        <f t="shared" ref="M8:M32" si="4">RANK(L8,L$8:L$32,0)</f>
        <v>5</v>
      </c>
      <c r="N8" s="65">
        <f>VLOOKUP($A8,'Return Data'!$B$7:$R$2292,17,0)</f>
        <v>6.9278000000000004</v>
      </c>
      <c r="O8" s="66">
        <f t="shared" ref="O8:O32" si="5">RANK(N8,N$8:N$32,0)</f>
        <v>3</v>
      </c>
      <c r="P8" s="65">
        <f>VLOOKUP($A8,'Return Data'!$B$7:$R$2292,14,0)</f>
        <v>7.6792999999999996</v>
      </c>
      <c r="Q8" s="66">
        <f t="shared" ref="Q8:Q24" si="6">RANK(P8,P$8:P$32,0)</f>
        <v>3</v>
      </c>
      <c r="R8" s="65">
        <f>VLOOKUP($A8,'Return Data'!$B$7:$R$2292,16,0)</f>
        <v>7.3739999999999997</v>
      </c>
      <c r="S8" s="67">
        <f t="shared" ref="S8:S32" si="7">RANK(R8,R$8:R$32,0)</f>
        <v>13</v>
      </c>
    </row>
    <row r="9" spans="1:19" x14ac:dyDescent="0.3">
      <c r="A9" s="82" t="s">
        <v>1359</v>
      </c>
      <c r="B9" s="64">
        <f>VLOOKUP($A9,'Return Data'!$B$7:$R$2292,3,0)</f>
        <v>44609</v>
      </c>
      <c r="C9" s="65">
        <f>VLOOKUP($A9,'Return Data'!$B$7:$R$2292,4,0)</f>
        <v>24.814499999999999</v>
      </c>
      <c r="D9" s="65">
        <f>VLOOKUP($A9,'Return Data'!$B$7:$R$2292,9,0)</f>
        <v>5.1421000000000001</v>
      </c>
      <c r="E9" s="66">
        <f t="shared" si="0"/>
        <v>13</v>
      </c>
      <c r="F9" s="65">
        <f>VLOOKUP($A9,'Return Data'!$B$7:$R$2292,10,0)</f>
        <v>3.3828999999999998</v>
      </c>
      <c r="G9" s="66">
        <f t="shared" si="1"/>
        <v>6</v>
      </c>
      <c r="H9" s="65">
        <f>VLOOKUP($A9,'Return Data'!$B$7:$R$2292,11,0)</f>
        <v>3.4592000000000001</v>
      </c>
      <c r="I9" s="66">
        <f t="shared" si="2"/>
        <v>7</v>
      </c>
      <c r="J9" s="65">
        <f>VLOOKUP($A9,'Return Data'!$B$7:$R$2292,12,0)</f>
        <v>3.8976000000000002</v>
      </c>
      <c r="K9" s="66">
        <f t="shared" si="3"/>
        <v>8</v>
      </c>
      <c r="L9" s="65">
        <f>VLOOKUP($A9,'Return Data'!$B$7:$R$2292,13,0)</f>
        <v>4.2797000000000001</v>
      </c>
      <c r="M9" s="66">
        <f t="shared" si="4"/>
        <v>13</v>
      </c>
      <c r="N9" s="65">
        <f>VLOOKUP($A9,'Return Data'!$B$7:$R$2292,17,0)</f>
        <v>6.1151999999999997</v>
      </c>
      <c r="O9" s="66">
        <f t="shared" si="5"/>
        <v>7</v>
      </c>
      <c r="P9" s="65">
        <f>VLOOKUP($A9,'Return Data'!$B$7:$R$2292,14,0)</f>
        <v>7.5514999999999999</v>
      </c>
      <c r="Q9" s="66">
        <f t="shared" si="6"/>
        <v>4</v>
      </c>
      <c r="R9" s="65">
        <f>VLOOKUP($A9,'Return Data'!$B$7:$R$2292,16,0)</f>
        <v>7.8141999999999996</v>
      </c>
      <c r="S9" s="67">
        <f t="shared" si="7"/>
        <v>5</v>
      </c>
    </row>
    <row r="10" spans="1:19" x14ac:dyDescent="0.3">
      <c r="A10" s="82" t="s">
        <v>1360</v>
      </c>
      <c r="B10" s="64">
        <f>VLOOKUP($A10,'Return Data'!$B$7:$R$2292,3,0)</f>
        <v>44609</v>
      </c>
      <c r="C10" s="65">
        <f>VLOOKUP($A10,'Return Data'!$B$7:$R$2292,4,0)</f>
        <v>23.689499999999999</v>
      </c>
      <c r="D10" s="65">
        <f>VLOOKUP($A10,'Return Data'!$B$7:$R$2292,9,0)</f>
        <v>4.6304999999999996</v>
      </c>
      <c r="E10" s="66">
        <f t="shared" si="0"/>
        <v>17</v>
      </c>
      <c r="F10" s="65">
        <f>VLOOKUP($A10,'Return Data'!$B$7:$R$2292,10,0)</f>
        <v>3.3626999999999998</v>
      </c>
      <c r="G10" s="66">
        <f t="shared" si="1"/>
        <v>7</v>
      </c>
      <c r="H10" s="65">
        <f>VLOOKUP($A10,'Return Data'!$B$7:$R$2292,11,0)</f>
        <v>3.1387999999999998</v>
      </c>
      <c r="I10" s="66">
        <f t="shared" si="2"/>
        <v>13</v>
      </c>
      <c r="J10" s="65">
        <f>VLOOKUP($A10,'Return Data'!$B$7:$R$2292,12,0)</f>
        <v>3.6684999999999999</v>
      </c>
      <c r="K10" s="66">
        <f t="shared" si="3"/>
        <v>14</v>
      </c>
      <c r="L10" s="65">
        <f>VLOOKUP($A10,'Return Data'!$B$7:$R$2292,13,0)</f>
        <v>4.3632</v>
      </c>
      <c r="M10" s="66">
        <f t="shared" si="4"/>
        <v>10</v>
      </c>
      <c r="N10" s="65">
        <f>VLOOKUP($A10,'Return Data'!$B$7:$R$2292,17,0)</f>
        <v>4.9241999999999999</v>
      </c>
      <c r="O10" s="66">
        <f t="shared" si="5"/>
        <v>22</v>
      </c>
      <c r="P10" s="65">
        <f>VLOOKUP($A10,'Return Data'!$B$7:$R$2292,14,0)</f>
        <v>6.5221999999999998</v>
      </c>
      <c r="Q10" s="66">
        <f t="shared" si="6"/>
        <v>17</v>
      </c>
      <c r="R10" s="65">
        <f>VLOOKUP($A10,'Return Data'!$B$7:$R$2292,16,0)</f>
        <v>7.6881000000000004</v>
      </c>
      <c r="S10" s="67">
        <f t="shared" si="7"/>
        <v>7</v>
      </c>
    </row>
    <row r="11" spans="1:19" x14ac:dyDescent="0.3">
      <c r="A11" s="82" t="s">
        <v>1362</v>
      </c>
      <c r="B11" s="64">
        <f>VLOOKUP($A11,'Return Data'!$B$7:$R$2292,3,0)</f>
        <v>44609</v>
      </c>
      <c r="C11" s="65">
        <f>VLOOKUP($A11,'Return Data'!$B$7:$R$2292,4,0)</f>
        <v>25.460999999999999</v>
      </c>
      <c r="D11" s="65">
        <f>VLOOKUP($A11,'Return Data'!$B$7:$R$2292,9,0)</f>
        <v>6.524</v>
      </c>
      <c r="E11" s="66">
        <f t="shared" si="0"/>
        <v>3</v>
      </c>
      <c r="F11" s="65">
        <f>VLOOKUP($A11,'Return Data'!$B$7:$R$2292,10,0)</f>
        <v>3.5863999999999998</v>
      </c>
      <c r="G11" s="66">
        <f t="shared" si="1"/>
        <v>4</v>
      </c>
      <c r="H11" s="65">
        <f>VLOOKUP($A11,'Return Data'!$B$7:$R$2292,11,0)</f>
        <v>3.1976</v>
      </c>
      <c r="I11" s="66">
        <f t="shared" si="2"/>
        <v>12</v>
      </c>
      <c r="J11" s="65">
        <f>VLOOKUP($A11,'Return Data'!$B$7:$R$2292,12,0)</f>
        <v>3.8149999999999999</v>
      </c>
      <c r="K11" s="66">
        <f t="shared" si="3"/>
        <v>9</v>
      </c>
      <c r="L11" s="65">
        <f>VLOOKUP($A11,'Return Data'!$B$7:$R$2292,13,0)</f>
        <v>4.4913999999999996</v>
      </c>
      <c r="M11" s="66">
        <f t="shared" si="4"/>
        <v>8</v>
      </c>
      <c r="N11" s="65">
        <f>VLOOKUP($A11,'Return Data'!$B$7:$R$2292,17,0)</f>
        <v>5.8680000000000003</v>
      </c>
      <c r="O11" s="66">
        <f t="shared" si="5"/>
        <v>10</v>
      </c>
      <c r="P11" s="65">
        <f>VLOOKUP($A11,'Return Data'!$B$7:$R$2292,14,0)</f>
        <v>6.6565000000000003</v>
      </c>
      <c r="Q11" s="66">
        <f t="shared" si="6"/>
        <v>16</v>
      </c>
      <c r="R11" s="65">
        <f>VLOOKUP($A11,'Return Data'!$B$7:$R$2292,16,0)</f>
        <v>5.5045999999999999</v>
      </c>
      <c r="S11" s="67">
        <f t="shared" si="7"/>
        <v>24</v>
      </c>
    </row>
    <row r="12" spans="1:19" x14ac:dyDescent="0.3">
      <c r="A12" s="82" t="s">
        <v>1365</v>
      </c>
      <c r="B12" s="64">
        <f>VLOOKUP($A12,'Return Data'!$B$7:$R$2292,3,0)</f>
        <v>44609</v>
      </c>
      <c r="C12" s="65">
        <f>VLOOKUP($A12,'Return Data'!$B$7:$R$2292,4,0)</f>
        <v>17.584</v>
      </c>
      <c r="D12" s="65">
        <f>VLOOKUP($A12,'Return Data'!$B$7:$R$2292,9,0)</f>
        <v>4.49</v>
      </c>
      <c r="E12" s="66">
        <f t="shared" si="0"/>
        <v>20</v>
      </c>
      <c r="F12" s="65">
        <f>VLOOKUP($A12,'Return Data'!$B$7:$R$2292,10,0)</f>
        <v>2.8268</v>
      </c>
      <c r="G12" s="66">
        <f t="shared" si="1"/>
        <v>16</v>
      </c>
      <c r="H12" s="65">
        <f>VLOOKUP($A12,'Return Data'!$B$7:$R$2292,11,0)</f>
        <v>2.3723000000000001</v>
      </c>
      <c r="I12" s="66">
        <f t="shared" si="2"/>
        <v>24</v>
      </c>
      <c r="J12" s="65">
        <f>VLOOKUP($A12,'Return Data'!$B$7:$R$2292,12,0)</f>
        <v>2.7147000000000001</v>
      </c>
      <c r="K12" s="66">
        <f t="shared" si="3"/>
        <v>24</v>
      </c>
      <c r="L12" s="65">
        <f>VLOOKUP($A12,'Return Data'!$B$7:$R$2292,13,0)</f>
        <v>3.3738999999999999</v>
      </c>
      <c r="M12" s="66">
        <f t="shared" si="4"/>
        <v>24</v>
      </c>
      <c r="N12" s="65">
        <f>VLOOKUP($A12,'Return Data'!$B$7:$R$2292,17,0)</f>
        <v>-0.53939999999999999</v>
      </c>
      <c r="O12" s="66">
        <f t="shared" si="5"/>
        <v>25</v>
      </c>
      <c r="P12" s="65">
        <f>VLOOKUP($A12,'Return Data'!$B$7:$R$2292,14,0)</f>
        <v>-4.0434000000000001</v>
      </c>
      <c r="Q12" s="66">
        <f t="shared" si="6"/>
        <v>24</v>
      </c>
      <c r="R12" s="65">
        <f>VLOOKUP($A12,'Return Data'!$B$7:$R$2292,16,0)</f>
        <v>4.3769</v>
      </c>
      <c r="S12" s="67">
        <f t="shared" si="7"/>
        <v>25</v>
      </c>
    </row>
    <row r="13" spans="1:19" x14ac:dyDescent="0.3">
      <c r="A13" s="82" t="s">
        <v>1367</v>
      </c>
      <c r="B13" s="64">
        <f>VLOOKUP($A13,'Return Data'!$B$7:$R$2292,3,0)</f>
        <v>44609</v>
      </c>
      <c r="C13" s="65">
        <f>VLOOKUP($A13,'Return Data'!$B$7:$R$2292,4,0)</f>
        <v>20.896000000000001</v>
      </c>
      <c r="D13" s="65">
        <f>VLOOKUP($A13,'Return Data'!$B$7:$R$2292,9,0)</f>
        <v>3.7816999999999998</v>
      </c>
      <c r="E13" s="66">
        <f t="shared" si="0"/>
        <v>24</v>
      </c>
      <c r="F13" s="65">
        <f>VLOOKUP($A13,'Return Data'!$B$7:$R$2292,10,0)</f>
        <v>2.6972</v>
      </c>
      <c r="G13" s="66">
        <f t="shared" si="1"/>
        <v>19</v>
      </c>
      <c r="H13" s="65">
        <f>VLOOKUP($A13,'Return Data'!$B$7:$R$2292,11,0)</f>
        <v>2.4350999999999998</v>
      </c>
      <c r="I13" s="66">
        <f t="shared" si="2"/>
        <v>20</v>
      </c>
      <c r="J13" s="65">
        <f>VLOOKUP($A13,'Return Data'!$B$7:$R$2292,12,0)</f>
        <v>2.9952999999999999</v>
      </c>
      <c r="K13" s="66">
        <f t="shared" si="3"/>
        <v>23</v>
      </c>
      <c r="L13" s="65">
        <f>VLOOKUP($A13,'Return Data'!$B$7:$R$2292,13,0)</f>
        <v>3.5291000000000001</v>
      </c>
      <c r="M13" s="66">
        <f t="shared" si="4"/>
        <v>23</v>
      </c>
      <c r="N13" s="65">
        <f>VLOOKUP($A13,'Return Data'!$B$7:$R$2292,17,0)</f>
        <v>5.3013000000000003</v>
      </c>
      <c r="O13" s="66">
        <f t="shared" si="5"/>
        <v>17</v>
      </c>
      <c r="P13" s="65">
        <f>VLOOKUP($A13,'Return Data'!$B$7:$R$2292,14,0)</f>
        <v>6.4762000000000004</v>
      </c>
      <c r="Q13" s="66">
        <f t="shared" si="6"/>
        <v>18</v>
      </c>
      <c r="R13" s="65">
        <f>VLOOKUP($A13,'Return Data'!$B$7:$R$2292,16,0)</f>
        <v>7.0453999999999999</v>
      </c>
      <c r="S13" s="67">
        <f t="shared" si="7"/>
        <v>16</v>
      </c>
    </row>
    <row r="14" spans="1:19" x14ac:dyDescent="0.3">
      <c r="A14" s="82" t="s">
        <v>1369</v>
      </c>
      <c r="B14" s="64">
        <f>VLOOKUP($A14,'Return Data'!$B$7:$R$2292,3,0)</f>
        <v>44609</v>
      </c>
      <c r="C14" s="65">
        <f>VLOOKUP($A14,'Return Data'!$B$7:$R$2292,4,0)</f>
        <v>37.922699999999999</v>
      </c>
      <c r="D14" s="65">
        <f>VLOOKUP($A14,'Return Data'!$B$7:$R$2292,9,0)</f>
        <v>5.2988</v>
      </c>
      <c r="E14" s="66">
        <f t="shared" si="0"/>
        <v>12</v>
      </c>
      <c r="F14" s="65">
        <f>VLOOKUP($A14,'Return Data'!$B$7:$R$2292,10,0)</f>
        <v>2.8820999999999999</v>
      </c>
      <c r="G14" s="66">
        <f t="shared" si="1"/>
        <v>13</v>
      </c>
      <c r="H14" s="65">
        <f>VLOOKUP($A14,'Return Data'!$B$7:$R$2292,11,0)</f>
        <v>2.4015</v>
      </c>
      <c r="I14" s="66">
        <f t="shared" si="2"/>
        <v>23</v>
      </c>
      <c r="J14" s="65">
        <f>VLOOKUP($A14,'Return Data'!$B$7:$R$2292,12,0)</f>
        <v>3.2763</v>
      </c>
      <c r="K14" s="66">
        <f t="shared" si="3"/>
        <v>18</v>
      </c>
      <c r="L14" s="65">
        <f>VLOOKUP($A14,'Return Data'!$B$7:$R$2292,13,0)</f>
        <v>3.8233000000000001</v>
      </c>
      <c r="M14" s="66">
        <f t="shared" si="4"/>
        <v>20</v>
      </c>
      <c r="N14" s="65">
        <f>VLOOKUP($A14,'Return Data'!$B$7:$R$2292,17,0)</f>
        <v>5.3151999999999999</v>
      </c>
      <c r="O14" s="66">
        <f t="shared" si="5"/>
        <v>16</v>
      </c>
      <c r="P14" s="65">
        <f>VLOOKUP($A14,'Return Data'!$B$7:$R$2292,14,0)</f>
        <v>6.8875999999999999</v>
      </c>
      <c r="Q14" s="66">
        <f t="shared" si="6"/>
        <v>12</v>
      </c>
      <c r="R14" s="65">
        <f>VLOOKUP($A14,'Return Data'!$B$7:$R$2292,16,0)</f>
        <v>7.0918000000000001</v>
      </c>
      <c r="S14" s="67">
        <f t="shared" si="7"/>
        <v>15</v>
      </c>
    </row>
    <row r="15" spans="1:19" x14ac:dyDescent="0.3">
      <c r="A15" s="82" t="s">
        <v>1377</v>
      </c>
      <c r="B15" s="64">
        <f>VLOOKUP($A15,'Return Data'!$B$7:$R$2292,3,0)</f>
        <v>44609</v>
      </c>
      <c r="C15" s="65">
        <f>VLOOKUP($A15,'Return Data'!$B$7:$R$2292,4,0)</f>
        <v>4487.5955823293198</v>
      </c>
      <c r="D15" s="65">
        <f>VLOOKUP($A15,'Return Data'!$B$7:$R$2292,9,0)</f>
        <v>9.1018000000000008</v>
      </c>
      <c r="E15" s="66">
        <f t="shared" si="0"/>
        <v>1</v>
      </c>
      <c r="F15" s="65">
        <f>VLOOKUP($A15,'Return Data'!$B$7:$R$2292,10,0)</f>
        <v>6.4600999999999997</v>
      </c>
      <c r="G15" s="66">
        <f t="shared" si="1"/>
        <v>1</v>
      </c>
      <c r="H15" s="65">
        <f>VLOOKUP($A15,'Return Data'!$B$7:$R$2292,11,0)</f>
        <v>23.130700000000001</v>
      </c>
      <c r="I15" s="66">
        <f t="shared" si="2"/>
        <v>1</v>
      </c>
      <c r="J15" s="65">
        <f>VLOOKUP($A15,'Return Data'!$B$7:$R$2292,12,0)</f>
        <v>12.5448</v>
      </c>
      <c r="K15" s="66">
        <f t="shared" si="3"/>
        <v>2</v>
      </c>
      <c r="L15" s="65">
        <f>VLOOKUP($A15,'Return Data'!$B$7:$R$2292,13,0)</f>
        <v>14.189500000000001</v>
      </c>
      <c r="M15" s="66">
        <f t="shared" si="4"/>
        <v>1</v>
      </c>
      <c r="N15" s="65">
        <f>VLOOKUP($A15,'Return Data'!$B$7:$R$2292,17,0)</f>
        <v>6.0800999999999998</v>
      </c>
      <c r="O15" s="66">
        <f t="shared" si="5"/>
        <v>8</v>
      </c>
      <c r="P15" s="65">
        <f>VLOOKUP($A15,'Return Data'!$B$7:$R$2292,14,0)</f>
        <v>4.2416</v>
      </c>
      <c r="Q15" s="66">
        <f t="shared" si="6"/>
        <v>20</v>
      </c>
      <c r="R15" s="65">
        <f>VLOOKUP($A15,'Return Data'!$B$7:$R$2292,16,0)</f>
        <v>7.7712000000000003</v>
      </c>
      <c r="S15" s="67">
        <f t="shared" si="7"/>
        <v>6</v>
      </c>
    </row>
    <row r="16" spans="1:19" x14ac:dyDescent="0.3">
      <c r="A16" s="82" t="s">
        <v>1379</v>
      </c>
      <c r="B16" s="64">
        <f>VLOOKUP($A16,'Return Data'!$B$7:$R$2292,3,0)</f>
        <v>44609</v>
      </c>
      <c r="C16" s="65">
        <f>VLOOKUP($A16,'Return Data'!$B$7:$R$2292,4,0)</f>
        <v>25.598600000000001</v>
      </c>
      <c r="D16" s="65">
        <f>VLOOKUP($A16,'Return Data'!$B$7:$R$2292,9,0)</f>
        <v>5.0720999999999998</v>
      </c>
      <c r="E16" s="66">
        <f t="shared" si="0"/>
        <v>14</v>
      </c>
      <c r="F16" s="65">
        <f>VLOOKUP($A16,'Return Data'!$B$7:$R$2292,10,0)</f>
        <v>2.8597999999999999</v>
      </c>
      <c r="G16" s="66">
        <f t="shared" si="1"/>
        <v>14</v>
      </c>
      <c r="H16" s="65">
        <f>VLOOKUP($A16,'Return Data'!$B$7:$R$2292,11,0)</f>
        <v>3.5038</v>
      </c>
      <c r="I16" s="66">
        <f t="shared" si="2"/>
        <v>6</v>
      </c>
      <c r="J16" s="65">
        <f>VLOOKUP($A16,'Return Data'!$B$7:$R$2292,12,0)</f>
        <v>4.1398000000000001</v>
      </c>
      <c r="K16" s="66">
        <f t="shared" si="3"/>
        <v>5</v>
      </c>
      <c r="L16" s="65">
        <f>VLOOKUP($A16,'Return Data'!$B$7:$R$2292,13,0)</f>
        <v>4.7088999999999999</v>
      </c>
      <c r="M16" s="66">
        <f t="shared" si="4"/>
        <v>6</v>
      </c>
      <c r="N16" s="65">
        <f>VLOOKUP($A16,'Return Data'!$B$7:$R$2292,17,0)</f>
        <v>6.5366999999999997</v>
      </c>
      <c r="O16" s="66">
        <f t="shared" si="5"/>
        <v>4</v>
      </c>
      <c r="P16" s="65">
        <f>VLOOKUP($A16,'Return Data'!$B$7:$R$2292,14,0)</f>
        <v>7.8987999999999996</v>
      </c>
      <c r="Q16" s="66">
        <f t="shared" si="6"/>
        <v>1</v>
      </c>
      <c r="R16" s="65">
        <f>VLOOKUP($A16,'Return Data'!$B$7:$R$2292,16,0)</f>
        <v>8.3970000000000002</v>
      </c>
      <c r="S16" s="67">
        <f t="shared" si="7"/>
        <v>1</v>
      </c>
    </row>
    <row r="17" spans="1:19" x14ac:dyDescent="0.3">
      <c r="A17" s="82" t="s">
        <v>1381</v>
      </c>
      <c r="B17" s="64">
        <f>VLOOKUP($A17,'Return Data'!$B$7:$R$2292,3,0)</f>
        <v>44609</v>
      </c>
      <c r="C17" s="65">
        <f>VLOOKUP($A17,'Return Data'!$B$7:$R$2292,4,0)</f>
        <v>32.1357</v>
      </c>
      <c r="D17" s="65">
        <f>VLOOKUP($A17,'Return Data'!$B$7:$R$2292,9,0)</f>
        <v>5.6363000000000003</v>
      </c>
      <c r="E17" s="66">
        <f t="shared" si="0"/>
        <v>9</v>
      </c>
      <c r="F17" s="65">
        <f>VLOOKUP($A17,'Return Data'!$B$7:$R$2292,10,0)</f>
        <v>3.3942000000000001</v>
      </c>
      <c r="G17" s="66">
        <f t="shared" si="1"/>
        <v>5</v>
      </c>
      <c r="H17" s="65">
        <f>VLOOKUP($A17,'Return Data'!$B$7:$R$2292,11,0)</f>
        <v>2.7265000000000001</v>
      </c>
      <c r="I17" s="66">
        <f t="shared" si="2"/>
        <v>16</v>
      </c>
      <c r="J17" s="65">
        <f>VLOOKUP($A17,'Return Data'!$B$7:$R$2292,12,0)</f>
        <v>3.3382000000000001</v>
      </c>
      <c r="K17" s="66">
        <f t="shared" si="3"/>
        <v>16</v>
      </c>
      <c r="L17" s="65">
        <f>VLOOKUP($A17,'Return Data'!$B$7:$R$2292,13,0)</f>
        <v>4.1473000000000004</v>
      </c>
      <c r="M17" s="66">
        <f t="shared" si="4"/>
        <v>14</v>
      </c>
      <c r="N17" s="65">
        <f>VLOOKUP($A17,'Return Data'!$B$7:$R$2292,17,0)</f>
        <v>3.8565999999999998</v>
      </c>
      <c r="O17" s="66">
        <f t="shared" si="5"/>
        <v>24</v>
      </c>
      <c r="P17" s="65">
        <f>VLOOKUP($A17,'Return Data'!$B$7:$R$2292,14,0)</f>
        <v>2.4569999999999999</v>
      </c>
      <c r="Q17" s="66">
        <f t="shared" si="6"/>
        <v>23</v>
      </c>
      <c r="R17" s="65">
        <f>VLOOKUP($A17,'Return Data'!$B$7:$R$2292,16,0)</f>
        <v>6.2678000000000003</v>
      </c>
      <c r="S17" s="67">
        <f t="shared" si="7"/>
        <v>23</v>
      </c>
    </row>
    <row r="18" spans="1:19" x14ac:dyDescent="0.3">
      <c r="A18" s="82" t="s">
        <v>1383</v>
      </c>
      <c r="B18" s="64">
        <f>VLOOKUP($A18,'Return Data'!$B$7:$R$2292,3,0)</f>
        <v>44609</v>
      </c>
      <c r="C18" s="65">
        <f>VLOOKUP($A18,'Return Data'!$B$7:$R$2292,4,0)</f>
        <v>47.6126</v>
      </c>
      <c r="D18" s="65">
        <f>VLOOKUP($A18,'Return Data'!$B$7:$R$2292,9,0)</f>
        <v>4.2838000000000003</v>
      </c>
      <c r="E18" s="66">
        <f t="shared" si="0"/>
        <v>21</v>
      </c>
      <c r="F18" s="65">
        <f>VLOOKUP($A18,'Return Data'!$B$7:$R$2292,10,0)</f>
        <v>1.7753000000000001</v>
      </c>
      <c r="G18" s="66">
        <f t="shared" si="1"/>
        <v>25</v>
      </c>
      <c r="H18" s="65">
        <f>VLOOKUP($A18,'Return Data'!$B$7:$R$2292,11,0)</f>
        <v>3.3805000000000001</v>
      </c>
      <c r="I18" s="66">
        <f t="shared" si="2"/>
        <v>9</v>
      </c>
      <c r="J18" s="65">
        <f>VLOOKUP($A18,'Return Data'!$B$7:$R$2292,12,0)</f>
        <v>3.7132999999999998</v>
      </c>
      <c r="K18" s="66">
        <f t="shared" si="3"/>
        <v>13</v>
      </c>
      <c r="L18" s="65">
        <f>VLOOKUP($A18,'Return Data'!$B$7:$R$2292,13,0)</f>
        <v>4.3052000000000001</v>
      </c>
      <c r="M18" s="66">
        <f t="shared" si="4"/>
        <v>12</v>
      </c>
      <c r="N18" s="65">
        <f>VLOOKUP($A18,'Return Data'!$B$7:$R$2292,17,0)</f>
        <v>6.3413000000000004</v>
      </c>
      <c r="O18" s="66">
        <f t="shared" si="5"/>
        <v>5</v>
      </c>
      <c r="P18" s="65">
        <f>VLOOKUP($A18,'Return Data'!$B$7:$R$2292,14,0)</f>
        <v>7.7401999999999997</v>
      </c>
      <c r="Q18" s="66">
        <f t="shared" si="6"/>
        <v>2</v>
      </c>
      <c r="R18" s="65">
        <f>VLOOKUP($A18,'Return Data'!$B$7:$R$2292,16,0)</f>
        <v>7.9786999999999999</v>
      </c>
      <c r="S18" s="67">
        <f t="shared" si="7"/>
        <v>2</v>
      </c>
    </row>
    <row r="19" spans="1:19" x14ac:dyDescent="0.3">
      <c r="A19" s="82" t="s">
        <v>1385</v>
      </c>
      <c r="B19" s="64">
        <f>VLOOKUP($A19,'Return Data'!$B$7:$R$2292,3,0)</f>
        <v>44609</v>
      </c>
      <c r="C19" s="65">
        <f>VLOOKUP($A19,'Return Data'!$B$7:$R$2292,4,0)</f>
        <v>22.400300000000001</v>
      </c>
      <c r="D19" s="65">
        <f>VLOOKUP($A19,'Return Data'!$B$7:$R$2292,9,0)</f>
        <v>6.1981000000000002</v>
      </c>
      <c r="E19" s="66">
        <f t="shared" si="0"/>
        <v>5</v>
      </c>
      <c r="F19" s="65">
        <f>VLOOKUP($A19,'Return Data'!$B$7:$R$2292,10,0)</f>
        <v>2.6549</v>
      </c>
      <c r="G19" s="66">
        <f t="shared" si="1"/>
        <v>20</v>
      </c>
      <c r="H19" s="65">
        <f>VLOOKUP($A19,'Return Data'!$B$7:$R$2292,11,0)</f>
        <v>19.807099999999998</v>
      </c>
      <c r="I19" s="66">
        <f t="shared" si="2"/>
        <v>2</v>
      </c>
      <c r="J19" s="65">
        <f>VLOOKUP($A19,'Return Data'!$B$7:$R$2292,12,0)</f>
        <v>14.8178</v>
      </c>
      <c r="K19" s="66">
        <f t="shared" si="3"/>
        <v>1</v>
      </c>
      <c r="L19" s="65">
        <f>VLOOKUP($A19,'Return Data'!$B$7:$R$2292,13,0)</f>
        <v>12.9087</v>
      </c>
      <c r="M19" s="66">
        <f t="shared" si="4"/>
        <v>2</v>
      </c>
      <c r="N19" s="65">
        <f>VLOOKUP($A19,'Return Data'!$B$7:$R$2292,17,0)</f>
        <v>9.9837000000000007</v>
      </c>
      <c r="O19" s="66">
        <f t="shared" si="5"/>
        <v>1</v>
      </c>
      <c r="P19" s="65">
        <f>VLOOKUP($A19,'Return Data'!$B$7:$R$2292,14,0)</f>
        <v>7.0263999999999998</v>
      </c>
      <c r="Q19" s="66">
        <f t="shared" si="6"/>
        <v>10</v>
      </c>
      <c r="R19" s="65">
        <f>VLOOKUP($A19,'Return Data'!$B$7:$R$2292,16,0)</f>
        <v>7.6685999999999996</v>
      </c>
      <c r="S19" s="67">
        <f t="shared" si="7"/>
        <v>8</v>
      </c>
    </row>
    <row r="20" spans="1:19" x14ac:dyDescent="0.3">
      <c r="A20" s="82" t="s">
        <v>1388</v>
      </c>
      <c r="B20" s="64">
        <f>VLOOKUP($A20,'Return Data'!$B$7:$R$2292,3,0)</f>
        <v>44609</v>
      </c>
      <c r="C20" s="65">
        <f>VLOOKUP($A20,'Return Data'!$B$7:$R$2292,4,0)</f>
        <v>46.337000000000003</v>
      </c>
      <c r="D20" s="65">
        <f>VLOOKUP($A20,'Return Data'!$B$7:$R$2292,9,0)</f>
        <v>7.0782999999999996</v>
      </c>
      <c r="E20" s="66">
        <f t="shared" si="0"/>
        <v>2</v>
      </c>
      <c r="F20" s="65">
        <f>VLOOKUP($A20,'Return Data'!$B$7:$R$2292,10,0)</f>
        <v>3.3136000000000001</v>
      </c>
      <c r="G20" s="66">
        <f t="shared" si="1"/>
        <v>10</v>
      </c>
      <c r="H20" s="65">
        <f>VLOOKUP($A20,'Return Data'!$B$7:$R$2292,11,0)</f>
        <v>3.3763999999999998</v>
      </c>
      <c r="I20" s="66">
        <f t="shared" si="2"/>
        <v>10</v>
      </c>
      <c r="J20" s="65">
        <f>VLOOKUP($A20,'Return Data'!$B$7:$R$2292,12,0)</f>
        <v>3.7793000000000001</v>
      </c>
      <c r="K20" s="66">
        <f t="shared" si="3"/>
        <v>11</v>
      </c>
      <c r="L20" s="65">
        <f>VLOOKUP($A20,'Return Data'!$B$7:$R$2292,13,0)</f>
        <v>4.3548999999999998</v>
      </c>
      <c r="M20" s="66">
        <f t="shared" si="4"/>
        <v>11</v>
      </c>
      <c r="N20" s="65">
        <f>VLOOKUP($A20,'Return Data'!$B$7:$R$2292,17,0)</f>
        <v>5.8345000000000002</v>
      </c>
      <c r="O20" s="66">
        <f t="shared" si="5"/>
        <v>12</v>
      </c>
      <c r="P20" s="65">
        <f>VLOOKUP($A20,'Return Data'!$B$7:$R$2292,14,0)</f>
        <v>7.2706999999999997</v>
      </c>
      <c r="Q20" s="66">
        <f t="shared" si="6"/>
        <v>7</v>
      </c>
      <c r="R20" s="65">
        <f>VLOOKUP($A20,'Return Data'!$B$7:$R$2292,16,0)</f>
        <v>7.5038</v>
      </c>
      <c r="S20" s="67">
        <f t="shared" si="7"/>
        <v>10</v>
      </c>
    </row>
    <row r="21" spans="1:19" x14ac:dyDescent="0.3">
      <c r="A21" s="82" t="s">
        <v>1390</v>
      </c>
      <c r="B21" s="64">
        <f>VLOOKUP($A21,'Return Data'!$B$7:$R$2292,3,0)</f>
        <v>44609</v>
      </c>
      <c r="C21" s="65">
        <f>VLOOKUP($A21,'Return Data'!$B$7:$R$2292,4,0)</f>
        <v>2919.7235000000001</v>
      </c>
      <c r="D21" s="65">
        <f>VLOOKUP($A21,'Return Data'!$B$7:$R$2292,9,0)</f>
        <v>6.0438999999999998</v>
      </c>
      <c r="E21" s="66">
        <f t="shared" si="0"/>
        <v>6</v>
      </c>
      <c r="F21" s="65">
        <f>VLOOKUP($A21,'Return Data'!$B$7:$R$2292,10,0)</f>
        <v>3.3513000000000002</v>
      </c>
      <c r="G21" s="66">
        <f t="shared" si="1"/>
        <v>8</v>
      </c>
      <c r="H21" s="65">
        <f>VLOOKUP($A21,'Return Data'!$B$7:$R$2292,11,0)</f>
        <v>2.6328999999999998</v>
      </c>
      <c r="I21" s="66">
        <f t="shared" si="2"/>
        <v>17</v>
      </c>
      <c r="J21" s="65">
        <f>VLOOKUP($A21,'Return Data'!$B$7:$R$2292,12,0)</f>
        <v>3.2235</v>
      </c>
      <c r="K21" s="66">
        <f t="shared" si="3"/>
        <v>19</v>
      </c>
      <c r="L21" s="65">
        <f>VLOOKUP($A21,'Return Data'!$B$7:$R$2292,13,0)</f>
        <v>3.8593999999999999</v>
      </c>
      <c r="M21" s="66">
        <f t="shared" si="4"/>
        <v>18</v>
      </c>
      <c r="N21" s="65">
        <f>VLOOKUP($A21,'Return Data'!$B$7:$R$2292,17,0)</f>
        <v>5.2058</v>
      </c>
      <c r="O21" s="66">
        <f t="shared" si="5"/>
        <v>18</v>
      </c>
      <c r="P21" s="65">
        <f>VLOOKUP($A21,'Return Data'!$B$7:$R$2292,14,0)</f>
        <v>6.8448000000000002</v>
      </c>
      <c r="Q21" s="66">
        <f t="shared" si="6"/>
        <v>13</v>
      </c>
      <c r="R21" s="65">
        <f>VLOOKUP($A21,'Return Data'!$B$7:$R$2292,16,0)</f>
        <v>7.4482999999999997</v>
      </c>
      <c r="S21" s="67">
        <f t="shared" si="7"/>
        <v>11</v>
      </c>
    </row>
    <row r="22" spans="1:19" x14ac:dyDescent="0.3">
      <c r="A22" s="82" t="s">
        <v>1390</v>
      </c>
      <c r="B22" s="64">
        <f>VLOOKUP($A22,'Return Data'!$B$7:$R$2292,3,0)</f>
        <v>44609</v>
      </c>
      <c r="C22" s="65">
        <f>VLOOKUP($A22,'Return Data'!$B$7:$R$2292,4,0)</f>
        <v>2919.7235000000001</v>
      </c>
      <c r="D22" s="65">
        <f>VLOOKUP($A22,'Return Data'!$B$7:$R$2292,9,0)</f>
        <v>6.0438999999999998</v>
      </c>
      <c r="E22" s="66">
        <f t="shared" si="0"/>
        <v>6</v>
      </c>
      <c r="F22" s="65">
        <f>VLOOKUP($A22,'Return Data'!$B$7:$R$2292,10,0)</f>
        <v>3.3513000000000002</v>
      </c>
      <c r="G22" s="66">
        <f t="shared" si="1"/>
        <v>8</v>
      </c>
      <c r="H22" s="65">
        <f>VLOOKUP($A22,'Return Data'!$B$7:$R$2292,11,0)</f>
        <v>2.6328999999999998</v>
      </c>
      <c r="I22" s="66">
        <f t="shared" si="2"/>
        <v>17</v>
      </c>
      <c r="J22" s="65">
        <f>VLOOKUP($A22,'Return Data'!$B$7:$R$2292,12,0)</f>
        <v>3.2235</v>
      </c>
      <c r="K22" s="66">
        <f t="shared" si="3"/>
        <v>19</v>
      </c>
      <c r="L22" s="65">
        <f>VLOOKUP($A22,'Return Data'!$B$7:$R$2292,13,0)</f>
        <v>3.8593999999999999</v>
      </c>
      <c r="M22" s="66">
        <f t="shared" si="4"/>
        <v>18</v>
      </c>
      <c r="N22" s="65">
        <f>VLOOKUP($A22,'Return Data'!$B$7:$R$2292,17,0)</f>
        <v>5.2058</v>
      </c>
      <c r="O22" s="66">
        <f t="shared" si="5"/>
        <v>18</v>
      </c>
      <c r="P22" s="65">
        <f>VLOOKUP($A22,'Return Data'!$B$7:$R$2292,14,0)</f>
        <v>6.8448000000000002</v>
      </c>
      <c r="Q22" s="66">
        <f t="shared" si="6"/>
        <v>13</v>
      </c>
      <c r="R22" s="65">
        <f>VLOOKUP($A22,'Return Data'!$B$7:$R$2292,16,0)</f>
        <v>7.4482999999999997</v>
      </c>
      <c r="S22" s="67">
        <f t="shared" si="7"/>
        <v>11</v>
      </c>
    </row>
    <row r="23" spans="1:19" x14ac:dyDescent="0.3">
      <c r="A23" s="82" t="s">
        <v>1394</v>
      </c>
      <c r="B23" s="64">
        <f>VLOOKUP($A23,'Return Data'!$B$7:$R$2292,3,0)</f>
        <v>44609</v>
      </c>
      <c r="C23" s="65">
        <f>VLOOKUP($A23,'Return Data'!$B$7:$R$2292,4,0)</f>
        <v>42.445399999999999</v>
      </c>
      <c r="D23" s="65">
        <f>VLOOKUP($A23,'Return Data'!$B$7:$R$2292,9,0)</f>
        <v>5.5406000000000004</v>
      </c>
      <c r="E23" s="66">
        <f t="shared" si="0"/>
        <v>10</v>
      </c>
      <c r="F23" s="65">
        <f>VLOOKUP($A23,'Return Data'!$B$7:$R$2292,10,0)</f>
        <v>2.5095999999999998</v>
      </c>
      <c r="G23" s="66">
        <f t="shared" si="1"/>
        <v>22</v>
      </c>
      <c r="H23" s="65">
        <f>VLOOKUP($A23,'Return Data'!$B$7:$R$2292,11,0)</f>
        <v>3.3365</v>
      </c>
      <c r="I23" s="66">
        <f t="shared" si="2"/>
        <v>11</v>
      </c>
      <c r="J23" s="65">
        <f>VLOOKUP($A23,'Return Data'!$B$7:$R$2292,12,0)</f>
        <v>3.9565999999999999</v>
      </c>
      <c r="K23" s="66">
        <f t="shared" si="3"/>
        <v>7</v>
      </c>
      <c r="L23" s="65">
        <f>VLOOKUP($A23,'Return Data'!$B$7:$R$2292,13,0)</f>
        <v>4.3833000000000002</v>
      </c>
      <c r="M23" s="66">
        <f t="shared" si="4"/>
        <v>9</v>
      </c>
      <c r="N23" s="65">
        <f>VLOOKUP($A23,'Return Data'!$B$7:$R$2292,17,0)</f>
        <v>5.843</v>
      </c>
      <c r="O23" s="66">
        <f t="shared" si="5"/>
        <v>11</v>
      </c>
      <c r="P23" s="65">
        <f>VLOOKUP($A23,'Return Data'!$B$7:$R$2292,14,0)</f>
        <v>7.3030999999999997</v>
      </c>
      <c r="Q23" s="66">
        <f t="shared" si="6"/>
        <v>6</v>
      </c>
      <c r="R23" s="65">
        <f>VLOOKUP($A23,'Return Data'!$B$7:$R$2292,16,0)</f>
        <v>7.57</v>
      </c>
      <c r="S23" s="67">
        <f t="shared" si="7"/>
        <v>9</v>
      </c>
    </row>
    <row r="24" spans="1:19" x14ac:dyDescent="0.3">
      <c r="A24" s="82" t="s">
        <v>1397</v>
      </c>
      <c r="B24" s="64">
        <f>VLOOKUP($A24,'Return Data'!$B$7:$R$2292,3,0)</f>
        <v>44609</v>
      </c>
      <c r="C24" s="65">
        <f>VLOOKUP($A24,'Return Data'!$B$7:$R$2292,4,0)</f>
        <v>21.589099999999998</v>
      </c>
      <c r="D24" s="65">
        <f>VLOOKUP($A24,'Return Data'!$B$7:$R$2292,9,0)</f>
        <v>5.7655000000000003</v>
      </c>
      <c r="E24" s="66">
        <f t="shared" si="0"/>
        <v>8</v>
      </c>
      <c r="F24" s="65">
        <f>VLOOKUP($A24,'Return Data'!$B$7:$R$2292,10,0)</f>
        <v>3.0891000000000002</v>
      </c>
      <c r="G24" s="66">
        <f t="shared" si="1"/>
        <v>12</v>
      </c>
      <c r="H24" s="65">
        <f>VLOOKUP($A24,'Return Data'!$B$7:$R$2292,11,0)</f>
        <v>2.8113999999999999</v>
      </c>
      <c r="I24" s="66">
        <f t="shared" si="2"/>
        <v>15</v>
      </c>
      <c r="J24" s="65">
        <f>VLOOKUP($A24,'Return Data'!$B$7:$R$2292,12,0)</f>
        <v>3.4636</v>
      </c>
      <c r="K24" s="66">
        <f t="shared" si="3"/>
        <v>15</v>
      </c>
      <c r="L24" s="65">
        <f>VLOOKUP($A24,'Return Data'!$B$7:$R$2292,13,0)</f>
        <v>4.0213000000000001</v>
      </c>
      <c r="M24" s="66">
        <f t="shared" si="4"/>
        <v>16</v>
      </c>
      <c r="N24" s="65">
        <f>VLOOKUP($A24,'Return Data'!$B$7:$R$2292,17,0)</f>
        <v>5.7032999999999996</v>
      </c>
      <c r="O24" s="66">
        <f t="shared" si="5"/>
        <v>13</v>
      </c>
      <c r="P24" s="65">
        <f>VLOOKUP($A24,'Return Data'!$B$7:$R$2292,14,0)</f>
        <v>7.0495999999999999</v>
      </c>
      <c r="Q24" s="66">
        <f t="shared" si="6"/>
        <v>9</v>
      </c>
      <c r="R24" s="65">
        <f>VLOOKUP($A24,'Return Data'!$B$7:$R$2292,16,0)</f>
        <v>7.8765999999999998</v>
      </c>
      <c r="S24" s="67">
        <f t="shared" si="7"/>
        <v>3</v>
      </c>
    </row>
    <row r="25" spans="1:19" x14ac:dyDescent="0.3">
      <c r="A25" s="82" t="s">
        <v>1399</v>
      </c>
      <c r="B25" s="64">
        <f>VLOOKUP($A25,'Return Data'!$B$7:$R$2292,3,0)</f>
        <v>44609</v>
      </c>
      <c r="C25" s="65">
        <f>VLOOKUP($A25,'Return Data'!$B$7:$R$2292,4,0)</f>
        <v>12.0374</v>
      </c>
      <c r="D25" s="65">
        <f>VLOOKUP($A25,'Return Data'!$B$7:$R$2292,9,0)</f>
        <v>3.9550999999999998</v>
      </c>
      <c r="E25" s="66">
        <f t="shared" si="0"/>
        <v>23</v>
      </c>
      <c r="F25" s="65">
        <f>VLOOKUP($A25,'Return Data'!$B$7:$R$2292,10,0)</f>
        <v>1.9941</v>
      </c>
      <c r="G25" s="66">
        <f t="shared" si="1"/>
        <v>24</v>
      </c>
      <c r="H25" s="65">
        <f>VLOOKUP($A25,'Return Data'!$B$7:$R$2292,11,0)</f>
        <v>2.0495999999999999</v>
      </c>
      <c r="I25" s="66">
        <f t="shared" si="2"/>
        <v>25</v>
      </c>
      <c r="J25" s="65">
        <f>VLOOKUP($A25,'Return Data'!$B$7:$R$2292,12,0)</f>
        <v>2.7132000000000001</v>
      </c>
      <c r="K25" s="66">
        <f t="shared" si="3"/>
        <v>25</v>
      </c>
      <c r="L25" s="65">
        <f>VLOOKUP($A25,'Return Data'!$B$7:$R$2292,13,0)</f>
        <v>3.2332000000000001</v>
      </c>
      <c r="M25" s="66">
        <f t="shared" si="4"/>
        <v>25</v>
      </c>
      <c r="N25" s="65">
        <f>VLOOKUP($A25,'Return Data'!$B$7:$R$2292,17,0)</f>
        <v>4.5743</v>
      </c>
      <c r="O25" s="66">
        <f t="shared" si="5"/>
        <v>23</v>
      </c>
      <c r="P25" s="65"/>
      <c r="Q25" s="66"/>
      <c r="R25" s="65">
        <f>VLOOKUP($A25,'Return Data'!$B$7:$R$2292,16,0)</f>
        <v>6.2756999999999996</v>
      </c>
      <c r="S25" s="67">
        <f t="shared" si="7"/>
        <v>22</v>
      </c>
    </row>
    <row r="26" spans="1:19" x14ac:dyDescent="0.3">
      <c r="A26" s="82" t="s">
        <v>1981</v>
      </c>
      <c r="B26" s="64">
        <f>VLOOKUP($A26,'Return Data'!$B$7:$R$2292,3,0)</f>
        <v>44609</v>
      </c>
      <c r="C26" s="65">
        <f>VLOOKUP($A26,'Return Data'!$B$7:$R$2292,4,0)</f>
        <v>12.827299999999999</v>
      </c>
      <c r="D26" s="65">
        <f>VLOOKUP($A26,'Return Data'!$B$7:$R$2292,9,0)</f>
        <v>4.6074999999999999</v>
      </c>
      <c r="E26" s="66">
        <f t="shared" si="0"/>
        <v>18</v>
      </c>
      <c r="F26" s="65">
        <f>VLOOKUP($A26,'Return Data'!$B$7:$R$2292,10,0)</f>
        <v>2.8064</v>
      </c>
      <c r="G26" s="66">
        <f t="shared" si="1"/>
        <v>17</v>
      </c>
      <c r="H26" s="65">
        <f>VLOOKUP($A26,'Return Data'!$B$7:$R$2292,11,0)</f>
        <v>2.5564</v>
      </c>
      <c r="I26" s="66">
        <f t="shared" si="2"/>
        <v>19</v>
      </c>
      <c r="J26" s="65">
        <f>VLOOKUP($A26,'Return Data'!$B$7:$R$2292,12,0)</f>
        <v>3.3033000000000001</v>
      </c>
      <c r="K26" s="66">
        <f t="shared" si="3"/>
        <v>17</v>
      </c>
      <c r="L26" s="65">
        <f>VLOOKUP($A26,'Return Data'!$B$7:$R$2292,13,0)</f>
        <v>4.0358000000000001</v>
      </c>
      <c r="M26" s="66">
        <f t="shared" si="4"/>
        <v>15</v>
      </c>
      <c r="N26" s="65">
        <f>VLOOKUP($A26,'Return Data'!$B$7:$R$2292,17,0)</f>
        <v>5.1852</v>
      </c>
      <c r="O26" s="66">
        <f t="shared" si="5"/>
        <v>20</v>
      </c>
      <c r="P26" s="65">
        <f>VLOOKUP($A26,'Return Data'!$B$7:$R$2292,14,0)</f>
        <v>6.6943999999999999</v>
      </c>
      <c r="Q26" s="66">
        <f t="shared" ref="Q26:Q32" si="8">RANK(P26,P$8:P$32,0)</f>
        <v>15</v>
      </c>
      <c r="R26" s="65">
        <f>VLOOKUP($A26,'Return Data'!$B$7:$R$2292,16,0)</f>
        <v>6.5427999999999997</v>
      </c>
      <c r="S26" s="67">
        <f t="shared" si="7"/>
        <v>21</v>
      </c>
    </row>
    <row r="27" spans="1:19" x14ac:dyDescent="0.3">
      <c r="A27" s="82" t="s">
        <v>1401</v>
      </c>
      <c r="B27" s="64">
        <f>VLOOKUP($A27,'Return Data'!$B$7:$R$2292,3,0)</f>
        <v>44609</v>
      </c>
      <c r="C27" s="65">
        <f>VLOOKUP($A27,'Return Data'!$B$7:$R$2292,4,0)</f>
        <v>42.630499999999998</v>
      </c>
      <c r="D27" s="65">
        <f>VLOOKUP($A27,'Return Data'!$B$7:$R$2292,9,0)</f>
        <v>6.2640000000000002</v>
      </c>
      <c r="E27" s="66">
        <f t="shared" si="0"/>
        <v>4</v>
      </c>
      <c r="F27" s="65">
        <f>VLOOKUP($A27,'Return Data'!$B$7:$R$2292,10,0)</f>
        <v>4.0614999999999997</v>
      </c>
      <c r="G27" s="66">
        <f t="shared" si="1"/>
        <v>3</v>
      </c>
      <c r="H27" s="65">
        <f>VLOOKUP($A27,'Return Data'!$B$7:$R$2292,11,0)</f>
        <v>3.7503000000000002</v>
      </c>
      <c r="I27" s="66">
        <f t="shared" si="2"/>
        <v>4</v>
      </c>
      <c r="J27" s="65">
        <f>VLOOKUP($A27,'Return Data'!$B$7:$R$2292,12,0)</f>
        <v>4.4542999999999999</v>
      </c>
      <c r="K27" s="66">
        <f t="shared" si="3"/>
        <v>4</v>
      </c>
      <c r="L27" s="65">
        <f>VLOOKUP($A27,'Return Data'!$B$7:$R$2292,13,0)</f>
        <v>5.3737000000000004</v>
      </c>
      <c r="M27" s="66">
        <f t="shared" si="4"/>
        <v>4</v>
      </c>
      <c r="N27" s="65">
        <f>VLOOKUP($A27,'Return Data'!$B$7:$R$2292,17,0)</f>
        <v>6.3213999999999997</v>
      </c>
      <c r="O27" s="66">
        <f t="shared" si="5"/>
        <v>6</v>
      </c>
      <c r="P27" s="65">
        <f>VLOOKUP($A27,'Return Data'!$B$7:$R$2292,14,0)</f>
        <v>7.5429000000000004</v>
      </c>
      <c r="Q27" s="66">
        <f t="shared" si="8"/>
        <v>5</v>
      </c>
      <c r="R27" s="65">
        <f>VLOOKUP($A27,'Return Data'!$B$7:$R$2292,16,0)</f>
        <v>7.8525999999999998</v>
      </c>
      <c r="S27" s="67">
        <f t="shared" si="7"/>
        <v>4</v>
      </c>
    </row>
    <row r="28" spans="1:19" x14ac:dyDescent="0.3">
      <c r="A28" s="82" t="s">
        <v>2037</v>
      </c>
      <c r="B28" s="64">
        <f>VLOOKUP($A28,'Return Data'!$B$7:$R$2292,3,0)</f>
        <v>44609</v>
      </c>
      <c r="C28" s="65">
        <f>VLOOKUP($A28,'Return Data'!$B$7:$R$2292,4,0)</f>
        <v>36.583199999999998</v>
      </c>
      <c r="D28" s="65">
        <f>VLOOKUP($A28,'Return Data'!$B$7:$R$2292,9,0)</f>
        <v>4.5717999999999996</v>
      </c>
      <c r="E28" s="66">
        <f t="shared" si="0"/>
        <v>19</v>
      </c>
      <c r="F28" s="65">
        <f>VLOOKUP($A28,'Return Data'!$B$7:$R$2292,10,0)</f>
        <v>2.5430000000000001</v>
      </c>
      <c r="G28" s="66">
        <f t="shared" si="1"/>
        <v>21</v>
      </c>
      <c r="H28" s="65">
        <f>VLOOKUP($A28,'Return Data'!$B$7:$R$2292,11,0)</f>
        <v>2.4298999999999999</v>
      </c>
      <c r="I28" s="66">
        <f t="shared" si="2"/>
        <v>21</v>
      </c>
      <c r="J28" s="65">
        <f>VLOOKUP($A28,'Return Data'!$B$7:$R$2292,12,0)</f>
        <v>3.181</v>
      </c>
      <c r="K28" s="66">
        <f t="shared" si="3"/>
        <v>21</v>
      </c>
      <c r="L28" s="65">
        <f>VLOOKUP($A28,'Return Data'!$B$7:$R$2292,13,0)</f>
        <v>3.7585999999999999</v>
      </c>
      <c r="M28" s="66">
        <f t="shared" si="4"/>
        <v>21</v>
      </c>
      <c r="N28" s="65">
        <f>VLOOKUP($A28,'Return Data'!$B$7:$R$2292,17,0)</f>
        <v>4.9987000000000004</v>
      </c>
      <c r="O28" s="66">
        <f t="shared" si="5"/>
        <v>21</v>
      </c>
      <c r="P28" s="65">
        <f>VLOOKUP($A28,'Return Data'!$B$7:$R$2292,14,0)</f>
        <v>3.1839</v>
      </c>
      <c r="Q28" s="66">
        <f t="shared" si="8"/>
        <v>22</v>
      </c>
      <c r="R28" s="65">
        <f>VLOOKUP($A28,'Return Data'!$B$7:$R$2292,16,0)</f>
        <v>7.0373999999999999</v>
      </c>
      <c r="S28" s="67">
        <f t="shared" si="7"/>
        <v>17</v>
      </c>
    </row>
    <row r="29" spans="1:19" x14ac:dyDescent="0.3">
      <c r="A29" s="82" t="s">
        <v>1404</v>
      </c>
      <c r="B29" s="64">
        <f>VLOOKUP($A29,'Return Data'!$B$7:$R$2292,3,0)</f>
        <v>44609</v>
      </c>
      <c r="C29" s="65">
        <f>VLOOKUP($A29,'Return Data'!$B$7:$R$2292,4,0)</f>
        <v>25.9514</v>
      </c>
      <c r="D29" s="65">
        <f>VLOOKUP($A29,'Return Data'!$B$7:$R$2292,9,0)</f>
        <v>5.4101999999999997</v>
      </c>
      <c r="E29" s="66">
        <f t="shared" si="0"/>
        <v>11</v>
      </c>
      <c r="F29" s="65">
        <f>VLOOKUP($A29,'Return Data'!$B$7:$R$2292,10,0)</f>
        <v>2.8330000000000002</v>
      </c>
      <c r="G29" s="66">
        <f t="shared" si="1"/>
        <v>15</v>
      </c>
      <c r="H29" s="65">
        <f>VLOOKUP($A29,'Return Data'!$B$7:$R$2292,11,0)</f>
        <v>3.1362000000000001</v>
      </c>
      <c r="I29" s="66">
        <f t="shared" si="2"/>
        <v>14</v>
      </c>
      <c r="J29" s="65">
        <f>VLOOKUP($A29,'Return Data'!$B$7:$R$2292,12,0)</f>
        <v>3.7797000000000001</v>
      </c>
      <c r="K29" s="66">
        <f t="shared" si="3"/>
        <v>10</v>
      </c>
      <c r="L29" s="65">
        <f>VLOOKUP($A29,'Return Data'!$B$7:$R$2292,13,0)</f>
        <v>3.9895</v>
      </c>
      <c r="M29" s="66">
        <f t="shared" si="4"/>
        <v>17</v>
      </c>
      <c r="N29" s="65">
        <f>VLOOKUP($A29,'Return Data'!$B$7:$R$2292,17,0)</f>
        <v>5.5926999999999998</v>
      </c>
      <c r="O29" s="66">
        <f t="shared" si="5"/>
        <v>14</v>
      </c>
      <c r="P29" s="65">
        <f>VLOOKUP($A29,'Return Data'!$B$7:$R$2292,14,0)</f>
        <v>7.1345999999999998</v>
      </c>
      <c r="Q29" s="66">
        <f t="shared" si="8"/>
        <v>8</v>
      </c>
      <c r="R29" s="65">
        <f>VLOOKUP($A29,'Return Data'!$B$7:$R$2292,16,0)</f>
        <v>6.7615999999999996</v>
      </c>
      <c r="S29" s="67">
        <f t="shared" si="7"/>
        <v>19</v>
      </c>
    </row>
    <row r="30" spans="1:19" x14ac:dyDescent="0.3">
      <c r="A30" s="82" t="s">
        <v>2015</v>
      </c>
      <c r="B30" s="64">
        <f>VLOOKUP($A30,'Return Data'!$B$7:$R$2292,3,0)</f>
        <v>44609</v>
      </c>
      <c r="C30" s="65">
        <f>VLOOKUP($A30,'Return Data'!$B$7:$R$2292,4,0)</f>
        <v>35.718200000000003</v>
      </c>
      <c r="D30" s="65">
        <f>VLOOKUP($A30,'Return Data'!$B$7:$R$2292,9,0)</f>
        <v>4.218</v>
      </c>
      <c r="E30" s="66">
        <f t="shared" si="0"/>
        <v>22</v>
      </c>
      <c r="F30" s="65">
        <f>VLOOKUP($A30,'Return Data'!$B$7:$R$2292,10,0)</f>
        <v>4.1040000000000001</v>
      </c>
      <c r="G30" s="66">
        <f t="shared" si="1"/>
        <v>2</v>
      </c>
      <c r="H30" s="65">
        <f>VLOOKUP($A30,'Return Data'!$B$7:$R$2292,11,0)</f>
        <v>3.5087000000000002</v>
      </c>
      <c r="I30" s="66">
        <f t="shared" si="2"/>
        <v>5</v>
      </c>
      <c r="J30" s="65">
        <f>VLOOKUP($A30,'Return Data'!$B$7:$R$2292,12,0)</f>
        <v>3.7606000000000002</v>
      </c>
      <c r="K30" s="66">
        <f t="shared" si="3"/>
        <v>12</v>
      </c>
      <c r="L30" s="65">
        <f>VLOOKUP($A30,'Return Data'!$B$7:$R$2292,13,0)</f>
        <v>4.5088999999999997</v>
      </c>
      <c r="M30" s="66">
        <f t="shared" si="4"/>
        <v>7</v>
      </c>
      <c r="N30" s="65">
        <f>VLOOKUP($A30,'Return Data'!$B$7:$R$2292,17,0)</f>
        <v>5.8719999999999999</v>
      </c>
      <c r="O30" s="66">
        <f t="shared" si="5"/>
        <v>9</v>
      </c>
      <c r="P30" s="65">
        <f>VLOOKUP($A30,'Return Data'!$B$7:$R$2292,14,0)</f>
        <v>3.6072000000000002</v>
      </c>
      <c r="Q30" s="66">
        <f t="shared" si="8"/>
        <v>21</v>
      </c>
      <c r="R30" s="65">
        <f>VLOOKUP($A30,'Return Data'!$B$7:$R$2292,16,0)</f>
        <v>7.0049999999999999</v>
      </c>
      <c r="S30" s="67">
        <f t="shared" si="7"/>
        <v>18</v>
      </c>
    </row>
    <row r="31" spans="1:19" x14ac:dyDescent="0.3">
      <c r="A31" s="82" t="s">
        <v>1407</v>
      </c>
      <c r="B31" s="64">
        <f>VLOOKUP($A31,'Return Data'!$B$7:$R$2292,3,0)</f>
        <v>44609</v>
      </c>
      <c r="C31" s="65">
        <f>VLOOKUP($A31,'Return Data'!$B$7:$R$2292,4,0)</f>
        <v>39.133299999999998</v>
      </c>
      <c r="D31" s="65">
        <f>VLOOKUP($A31,'Return Data'!$B$7:$R$2292,9,0)</f>
        <v>4.8914</v>
      </c>
      <c r="E31" s="66">
        <f t="shared" si="0"/>
        <v>16</v>
      </c>
      <c r="F31" s="65">
        <f>VLOOKUP($A31,'Return Data'!$B$7:$R$2292,10,0)</f>
        <v>2.7233999999999998</v>
      </c>
      <c r="G31" s="66">
        <f t="shared" si="1"/>
        <v>18</v>
      </c>
      <c r="H31" s="65">
        <f>VLOOKUP($A31,'Return Data'!$B$7:$R$2292,11,0)</f>
        <v>2.4119000000000002</v>
      </c>
      <c r="I31" s="66">
        <f t="shared" si="2"/>
        <v>22</v>
      </c>
      <c r="J31" s="65">
        <f>VLOOKUP($A31,'Return Data'!$B$7:$R$2292,12,0)</f>
        <v>3.1509</v>
      </c>
      <c r="K31" s="66">
        <f t="shared" si="3"/>
        <v>22</v>
      </c>
      <c r="L31" s="65">
        <f>VLOOKUP($A31,'Return Data'!$B$7:$R$2292,13,0)</f>
        <v>3.6301000000000001</v>
      </c>
      <c r="M31" s="66">
        <f t="shared" si="4"/>
        <v>22</v>
      </c>
      <c r="N31" s="65">
        <f>VLOOKUP($A31,'Return Data'!$B$7:$R$2292,17,0)</f>
        <v>5.3803999999999998</v>
      </c>
      <c r="O31" s="66">
        <f t="shared" si="5"/>
        <v>15</v>
      </c>
      <c r="P31" s="65">
        <f>VLOOKUP($A31,'Return Data'!$B$7:$R$2292,14,0)</f>
        <v>6.8952</v>
      </c>
      <c r="Q31" s="66">
        <f t="shared" si="8"/>
        <v>11</v>
      </c>
      <c r="R31" s="65">
        <f>VLOOKUP($A31,'Return Data'!$B$7:$R$2292,16,0)</f>
        <v>7.2312000000000003</v>
      </c>
      <c r="S31" s="67">
        <f t="shared" si="7"/>
        <v>14</v>
      </c>
    </row>
    <row r="32" spans="1:19" x14ac:dyDescent="0.3">
      <c r="A32" s="82" t="s">
        <v>1410</v>
      </c>
      <c r="B32" s="64">
        <f>VLOOKUP($A32,'Return Data'!$B$7:$R$2292,3,0)</f>
        <v>44609</v>
      </c>
      <c r="C32" s="65">
        <f>VLOOKUP($A32,'Return Data'!$B$7:$R$2292,4,0)</f>
        <v>25.476600000000001</v>
      </c>
      <c r="D32" s="65">
        <f>VLOOKUP($A32,'Return Data'!$B$7:$R$2292,9,0)</f>
        <v>3.1743000000000001</v>
      </c>
      <c r="E32" s="66">
        <f t="shared" si="0"/>
        <v>25</v>
      </c>
      <c r="F32" s="65">
        <f>VLOOKUP($A32,'Return Data'!$B$7:$R$2292,10,0)</f>
        <v>2.4853000000000001</v>
      </c>
      <c r="G32" s="66">
        <f t="shared" si="1"/>
        <v>23</v>
      </c>
      <c r="H32" s="65">
        <f>VLOOKUP($A32,'Return Data'!$B$7:$R$2292,11,0)</f>
        <v>12.3873</v>
      </c>
      <c r="I32" s="66">
        <f t="shared" si="2"/>
        <v>3</v>
      </c>
      <c r="J32" s="65">
        <f>VLOOKUP($A32,'Return Data'!$B$7:$R$2292,12,0)</f>
        <v>10.1472</v>
      </c>
      <c r="K32" s="66">
        <f t="shared" si="3"/>
        <v>3</v>
      </c>
      <c r="L32" s="65">
        <f>VLOOKUP($A32,'Return Data'!$B$7:$R$2292,13,0)</f>
        <v>9.1575000000000006</v>
      </c>
      <c r="M32" s="66">
        <f t="shared" si="4"/>
        <v>3</v>
      </c>
      <c r="N32" s="65">
        <f>VLOOKUP($A32,'Return Data'!$B$7:$R$2292,17,0)</f>
        <v>8.5830000000000002</v>
      </c>
      <c r="O32" s="66">
        <f t="shared" si="5"/>
        <v>2</v>
      </c>
      <c r="P32" s="65">
        <f>VLOOKUP($A32,'Return Data'!$B$7:$R$2292,14,0)</f>
        <v>4.6894999999999998</v>
      </c>
      <c r="Q32" s="66">
        <f t="shared" si="8"/>
        <v>19</v>
      </c>
      <c r="R32" s="65">
        <f>VLOOKUP($A32,'Return Data'!$B$7:$R$2292,16,0)</f>
        <v>6.6966000000000001</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5.310807999999998</v>
      </c>
      <c r="E34" s="88"/>
      <c r="F34" s="89">
        <f>AVERAGE(F8:F32)</f>
        <v>3.1295159999999997</v>
      </c>
      <c r="G34" s="88"/>
      <c r="H34" s="89">
        <f>AVERAGE(H8:H32)</f>
        <v>4.7988080000000002</v>
      </c>
      <c r="I34" s="88"/>
      <c r="J34" s="89">
        <f>AVERAGE(J8:J32)</f>
        <v>4.6078760000000001</v>
      </c>
      <c r="K34" s="88"/>
      <c r="L34" s="89">
        <f>AVERAGE(L8:L32)</f>
        <v>5.0827799999999987</v>
      </c>
      <c r="M34" s="88"/>
      <c r="N34" s="89">
        <f>AVERAGE(N8:N32)</f>
        <v>5.6404319999999997</v>
      </c>
      <c r="O34" s="88"/>
      <c r="P34" s="89">
        <f>AVERAGE(P8:P32)</f>
        <v>5.9231083333333343</v>
      </c>
      <c r="Q34" s="88"/>
      <c r="R34" s="89">
        <f>AVERAGE(R8:R32)</f>
        <v>7.1291279999999979</v>
      </c>
      <c r="S34" s="90"/>
    </row>
    <row r="35" spans="1:19" x14ac:dyDescent="0.3">
      <c r="A35" s="87" t="s">
        <v>28</v>
      </c>
      <c r="B35" s="88"/>
      <c r="C35" s="88"/>
      <c r="D35" s="89">
        <f>MIN(D8:D32)</f>
        <v>3.1743000000000001</v>
      </c>
      <c r="E35" s="88"/>
      <c r="F35" s="89">
        <f>MIN(F8:F32)</f>
        <v>1.7753000000000001</v>
      </c>
      <c r="G35" s="88"/>
      <c r="H35" s="89">
        <f>MIN(H8:H32)</f>
        <v>2.0495999999999999</v>
      </c>
      <c r="I35" s="88"/>
      <c r="J35" s="89">
        <f>MIN(J8:J32)</f>
        <v>2.7132000000000001</v>
      </c>
      <c r="K35" s="88"/>
      <c r="L35" s="89">
        <f>MIN(L8:L32)</f>
        <v>3.2332000000000001</v>
      </c>
      <c r="M35" s="88"/>
      <c r="N35" s="89">
        <f>MIN(N8:N32)</f>
        <v>-0.53939999999999999</v>
      </c>
      <c r="O35" s="88"/>
      <c r="P35" s="89">
        <f>MIN(P8:P32)</f>
        <v>-4.0434000000000001</v>
      </c>
      <c r="Q35" s="88"/>
      <c r="R35" s="89">
        <f>MIN(R8:R32)</f>
        <v>4.3769</v>
      </c>
      <c r="S35" s="90"/>
    </row>
    <row r="36" spans="1:19" ht="15" thickBot="1" x14ac:dyDescent="0.35">
      <c r="A36" s="91" t="s">
        <v>29</v>
      </c>
      <c r="B36" s="92"/>
      <c r="C36" s="92"/>
      <c r="D36" s="93">
        <f>MAX(D8:D32)</f>
        <v>9.1018000000000008</v>
      </c>
      <c r="E36" s="92"/>
      <c r="F36" s="93">
        <f>MAX(F8:F32)</f>
        <v>6.4600999999999997</v>
      </c>
      <c r="G36" s="92"/>
      <c r="H36" s="93">
        <f>MAX(H8:H32)</f>
        <v>23.130700000000001</v>
      </c>
      <c r="I36" s="92"/>
      <c r="J36" s="93">
        <f>MAX(J8:J32)</f>
        <v>14.8178</v>
      </c>
      <c r="K36" s="92"/>
      <c r="L36" s="93">
        <f>MAX(L8:L32)</f>
        <v>14.189500000000001</v>
      </c>
      <c r="M36" s="92"/>
      <c r="N36" s="93">
        <f>MAX(N8:N32)</f>
        <v>9.9837000000000007</v>
      </c>
      <c r="O36" s="92"/>
      <c r="P36" s="93">
        <f>MAX(P8:P32)</f>
        <v>7.8987999999999996</v>
      </c>
      <c r="Q36" s="92"/>
      <c r="R36" s="93">
        <f>MAX(R8:R32)</f>
        <v>8.3970000000000002</v>
      </c>
      <c r="S36" s="94"/>
    </row>
    <row r="37" spans="1:19" x14ac:dyDescent="0.3">
      <c r="A37" s="112" t="s">
        <v>433</v>
      </c>
    </row>
    <row r="38" spans="1:19" x14ac:dyDescent="0.3">
      <c r="A38" s="14" t="s">
        <v>340</v>
      </c>
    </row>
  </sheetData>
  <sheetProtection algorithmName="SHA-512" hashValue="F3PLe0RdzIDBdh61zqGo/Wge0YF8nBrDs+GwGEEdBPHIMGoikKfNoFbnppJfigcnWsuszw+8+YVe3muFgSUh4A==" saltValue="pKOHhBehtcvTcMYF8zp6J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1048</v>
      </c>
      <c r="B8" s="64">
        <f>VLOOKUP($A8,'Return Data'!$B$7:$R$2292,3,0)</f>
        <v>44609</v>
      </c>
      <c r="C8" s="65">
        <f>VLOOKUP($A8,'Return Data'!$B$7:$R$2292,4,0)</f>
        <v>27.824400000000001</v>
      </c>
      <c r="D8" s="65">
        <f>VLOOKUP($A8,'Return Data'!$B$7:$R$2292,9,0)</f>
        <v>45.904800000000002</v>
      </c>
      <c r="E8" s="66">
        <f>RANK(D8,D$8:D$42,0)</f>
        <v>1</v>
      </c>
      <c r="F8" s="65">
        <f>VLOOKUP($A8,'Return Data'!$B$7:$R$2292,10,0)</f>
        <v>17.964200000000002</v>
      </c>
      <c r="G8" s="66">
        <f>RANK(F8,F$8:F$42,0)</f>
        <v>1</v>
      </c>
      <c r="H8" s="65">
        <f>VLOOKUP($A8,'Return Data'!$B$7:$R$2292,11,0)</f>
        <v>12.225</v>
      </c>
      <c r="I8" s="66">
        <f>RANK(H8,H$8:H$42,0)</f>
        <v>3</v>
      </c>
      <c r="J8" s="65">
        <f>VLOOKUP($A8,'Return Data'!$B$7:$R$2292,12,0)</f>
        <v>10.605399999999999</v>
      </c>
      <c r="K8" s="66">
        <f>RANK(J8,J$8:J$42,0)</f>
        <v>4</v>
      </c>
      <c r="L8" s="65">
        <f>VLOOKUP($A8,'Return Data'!$B$7:$R$2292,13,0)</f>
        <v>11.0786</v>
      </c>
      <c r="M8" s="66">
        <f>RANK(L8,L$8:L$42,0)</f>
        <v>3</v>
      </c>
      <c r="N8" s="65">
        <f>VLOOKUP($A8,'Return Data'!$B$7:$R$2292,17,0)</f>
        <v>9.4659999999999993</v>
      </c>
      <c r="O8" s="66">
        <f>RANK(N8,N$8:N$42,0)</f>
        <v>2</v>
      </c>
      <c r="P8" s="65">
        <f>VLOOKUP($A8,'Return Data'!$B$7:$R$2292,14,0)</f>
        <v>5.9257</v>
      </c>
      <c r="Q8" s="66">
        <f>RANK(P8,P$8:P$42,0)</f>
        <v>22</v>
      </c>
      <c r="R8" s="65">
        <f>VLOOKUP($A8,'Return Data'!$B$7:$R$2292,16,0)</f>
        <v>8.2780000000000005</v>
      </c>
      <c r="S8" s="67">
        <f t="shared" ref="S8:S10" si="0">RANK(R8,R$8:R$42,0)</f>
        <v>15</v>
      </c>
    </row>
    <row r="9" spans="1:19" x14ac:dyDescent="0.3">
      <c r="A9" s="82" t="s">
        <v>1050</v>
      </c>
      <c r="B9" s="64">
        <f>VLOOKUP($A9,'Return Data'!$B$7:$R$2292,3,0)</f>
        <v>44609</v>
      </c>
      <c r="C9" s="65">
        <f>VLOOKUP($A9,'Return Data'!$B$7:$R$2292,4,0)</f>
        <v>1.3931</v>
      </c>
      <c r="D9" s="65"/>
      <c r="E9" s="66"/>
      <c r="F9" s="65"/>
      <c r="G9" s="66"/>
      <c r="H9" s="65"/>
      <c r="I9" s="66"/>
      <c r="J9" s="65"/>
      <c r="K9" s="66"/>
      <c r="L9" s="65"/>
      <c r="M9" s="66"/>
      <c r="N9" s="65"/>
      <c r="O9" s="66"/>
      <c r="P9" s="65"/>
      <c r="Q9" s="66"/>
      <c r="R9" s="65">
        <f>VLOOKUP($A9,'Return Data'!$B$7:$R$2292,16,0)</f>
        <v>-11.532400000000001</v>
      </c>
      <c r="S9" s="67">
        <f t="shared" si="0"/>
        <v>35</v>
      </c>
    </row>
    <row r="10" spans="1:19" x14ac:dyDescent="0.3">
      <c r="A10" s="82" t="s">
        <v>1052</v>
      </c>
      <c r="B10" s="64">
        <f>VLOOKUP($A10,'Return Data'!$B$7:$R$2292,3,0)</f>
        <v>44609</v>
      </c>
      <c r="C10" s="65">
        <f>VLOOKUP($A10,'Return Data'!$B$7:$R$2292,4,0)</f>
        <v>23.864799999999999</v>
      </c>
      <c r="D10" s="65">
        <f>VLOOKUP($A10,'Return Data'!$B$7:$R$2292,9,0)</f>
        <v>6.8281999999999998</v>
      </c>
      <c r="E10" s="66">
        <f t="shared" ref="E10:E42" si="1">RANK(D10,D$8:D$42,0)</f>
        <v>22</v>
      </c>
      <c r="F10" s="65">
        <f>VLOOKUP($A10,'Return Data'!$B$7:$R$2292,10,0)</f>
        <v>4.6215999999999999</v>
      </c>
      <c r="G10" s="66">
        <f t="shared" ref="G10:G42" si="2">RANK(F10,F$8:F$42,0)</f>
        <v>3</v>
      </c>
      <c r="H10" s="65">
        <f>VLOOKUP($A10,'Return Data'!$B$7:$R$2292,11,0)</f>
        <v>5.4752000000000001</v>
      </c>
      <c r="I10" s="66">
        <f t="shared" ref="I10" si="3">RANK(H10,H$8:H$42,0)</f>
        <v>8</v>
      </c>
      <c r="J10" s="65">
        <f>VLOOKUP($A10,'Return Data'!$B$7:$R$2292,12,0)</f>
        <v>5.8841000000000001</v>
      </c>
      <c r="K10" s="66">
        <f t="shared" ref="K10" si="4">RANK(J10,J$8:J$42,0)</f>
        <v>7</v>
      </c>
      <c r="L10" s="65">
        <f>VLOOKUP($A10,'Return Data'!$B$7:$R$2292,13,0)</f>
        <v>6.6044999999999998</v>
      </c>
      <c r="M10" s="66">
        <f t="shared" ref="M10" si="5">RANK(L10,L$8:L$42,0)</f>
        <v>10</v>
      </c>
      <c r="N10" s="65">
        <f>VLOOKUP($A10,'Return Data'!$B$7:$R$2292,17,0)</f>
        <v>7.6153000000000004</v>
      </c>
      <c r="O10" s="66">
        <f t="shared" ref="O10" si="6">RANK(N10,N$8:N$42,0)</f>
        <v>5</v>
      </c>
      <c r="P10" s="65">
        <f>VLOOKUP($A10,'Return Data'!$B$7:$R$2292,14,0)</f>
        <v>8.1710999999999991</v>
      </c>
      <c r="Q10" s="66">
        <f t="shared" ref="Q10" si="7">RANK(P10,P$8:P$42,0)</f>
        <v>15</v>
      </c>
      <c r="R10" s="65">
        <f>VLOOKUP($A10,'Return Data'!$B$7:$R$2292,16,0)</f>
        <v>9.0195000000000007</v>
      </c>
      <c r="S10" s="67">
        <f t="shared" si="0"/>
        <v>4</v>
      </c>
    </row>
    <row r="11" spans="1:19" x14ac:dyDescent="0.3">
      <c r="A11" s="82" t="s">
        <v>1055</v>
      </c>
      <c r="B11" s="64">
        <f>VLOOKUP($A11,'Return Data'!$B$7:$R$2292,3,0)</f>
        <v>44609</v>
      </c>
      <c r="C11" s="65">
        <f>VLOOKUP($A11,'Return Data'!$B$7:$R$2292,4,0)</f>
        <v>16.261199999999999</v>
      </c>
      <c r="D11" s="65">
        <f>VLOOKUP($A11,'Return Data'!$B$7:$R$2292,9,0)</f>
        <v>9.1944999999999997</v>
      </c>
      <c r="E11" s="66">
        <f t="shared" si="1"/>
        <v>9</v>
      </c>
      <c r="F11" s="65">
        <f>VLOOKUP($A11,'Return Data'!$B$7:$R$2292,10,0)</f>
        <v>3.6764000000000001</v>
      </c>
      <c r="G11" s="66">
        <f t="shared" si="2"/>
        <v>9</v>
      </c>
      <c r="H11" s="65">
        <f>VLOOKUP($A11,'Return Data'!$B$7:$R$2292,11,0)</f>
        <v>3.7968999999999999</v>
      </c>
      <c r="I11" s="66">
        <f t="shared" ref="I11:I42" si="8">RANK(H11,H$8:H$42,0)</f>
        <v>17</v>
      </c>
      <c r="J11" s="65">
        <f>VLOOKUP($A11,'Return Data'!$B$7:$R$2292,12,0)</f>
        <v>3.6408999999999998</v>
      </c>
      <c r="K11" s="66">
        <f t="shared" ref="K11:K42" si="9">RANK(J11,J$8:J$42,0)</f>
        <v>20</v>
      </c>
      <c r="L11" s="65">
        <f>VLOOKUP($A11,'Return Data'!$B$7:$R$2292,13,0)</f>
        <v>4.2992999999999997</v>
      </c>
      <c r="M11" s="66">
        <f t="shared" ref="M11:M42" si="10">RANK(L11,L$8:L$42,0)</f>
        <v>23</v>
      </c>
      <c r="N11" s="65">
        <f>VLOOKUP($A11,'Return Data'!$B$7:$R$2292,17,0)</f>
        <v>4.7161</v>
      </c>
      <c r="O11" s="66">
        <f t="shared" ref="O11:O42" si="11">RANK(N11,N$8:N$42,0)</f>
        <v>25</v>
      </c>
      <c r="P11" s="65">
        <f>VLOOKUP($A11,'Return Data'!$B$7:$R$2292,14,0)</f>
        <v>3.0002</v>
      </c>
      <c r="Q11" s="66">
        <f t="shared" ref="Q11:Q42" si="12">RANK(P11,P$8:P$42,0)</f>
        <v>25</v>
      </c>
      <c r="R11" s="65">
        <f>VLOOKUP($A11,'Return Data'!$B$7:$R$2292,16,0)</f>
        <v>6.2885999999999997</v>
      </c>
      <c r="S11" s="67">
        <f t="shared" ref="S11:S42" si="13">RANK(R11,R$8:R$42,0)</f>
        <v>27</v>
      </c>
    </row>
    <row r="12" spans="1:19" x14ac:dyDescent="0.3">
      <c r="A12" s="82" t="s">
        <v>1056</v>
      </c>
      <c r="B12" s="64">
        <f>VLOOKUP($A12,'Return Data'!$B$7:$R$2292,3,0)</f>
        <v>44609</v>
      </c>
      <c r="C12" s="65">
        <f>VLOOKUP($A12,'Return Data'!$B$7:$R$2292,4,0)</f>
        <v>69.193700000000007</v>
      </c>
      <c r="D12" s="65">
        <f>VLOOKUP($A12,'Return Data'!$B$7:$R$2292,9,0)</f>
        <v>6.8632999999999997</v>
      </c>
      <c r="E12" s="66">
        <f t="shared" si="1"/>
        <v>21</v>
      </c>
      <c r="F12" s="65">
        <f>VLOOKUP($A12,'Return Data'!$B$7:$R$2292,10,0)</f>
        <v>3.1560999999999999</v>
      </c>
      <c r="G12" s="66">
        <f t="shared" si="2"/>
        <v>13</v>
      </c>
      <c r="H12" s="65">
        <f>VLOOKUP($A12,'Return Data'!$B$7:$R$2292,11,0)</f>
        <v>4.1078999999999999</v>
      </c>
      <c r="I12" s="66">
        <f t="shared" si="8"/>
        <v>15</v>
      </c>
      <c r="J12" s="65">
        <f>VLOOKUP($A12,'Return Data'!$B$7:$R$2292,12,0)</f>
        <v>4.0065999999999997</v>
      </c>
      <c r="K12" s="66">
        <f t="shared" si="9"/>
        <v>17</v>
      </c>
      <c r="L12" s="65">
        <f>VLOOKUP($A12,'Return Data'!$B$7:$R$2292,13,0)</f>
        <v>4.8383000000000003</v>
      </c>
      <c r="M12" s="66">
        <f t="shared" si="10"/>
        <v>16</v>
      </c>
      <c r="N12" s="65">
        <f>VLOOKUP($A12,'Return Data'!$B$7:$R$2292,17,0)</f>
        <v>5.9421999999999997</v>
      </c>
      <c r="O12" s="66">
        <f t="shared" si="11"/>
        <v>18</v>
      </c>
      <c r="P12" s="65">
        <f>VLOOKUP($A12,'Return Data'!$B$7:$R$2292,14,0)</f>
        <v>5.6721000000000004</v>
      </c>
      <c r="Q12" s="66">
        <f t="shared" si="12"/>
        <v>23</v>
      </c>
      <c r="R12" s="65">
        <f>VLOOKUP($A12,'Return Data'!$B$7:$R$2292,16,0)</f>
        <v>7.2382999999999997</v>
      </c>
      <c r="S12" s="67">
        <f t="shared" si="13"/>
        <v>23</v>
      </c>
    </row>
    <row r="13" spans="1:19" x14ac:dyDescent="0.3">
      <c r="A13" s="82" t="s">
        <v>1061</v>
      </c>
      <c r="B13" s="64">
        <f>VLOOKUP($A13,'Return Data'!$B$7:$R$2292,3,0)</f>
        <v>0</v>
      </c>
      <c r="C13" s="65">
        <f>VLOOKUP($A13,'Return Data'!$B$7:$R$2292,4,0)</f>
        <v>0</v>
      </c>
      <c r="D13" s="65">
        <f>VLOOKUP($A13,'Return Data'!$B$7:$R$2292,9,0)</f>
        <v>0</v>
      </c>
      <c r="E13" s="66">
        <f t="shared" si="1"/>
        <v>30</v>
      </c>
      <c r="F13" s="65">
        <f>VLOOKUP($A13,'Return Data'!$B$7:$R$2292,10,0)</f>
        <v>0</v>
      </c>
      <c r="G13" s="66">
        <f t="shared" si="2"/>
        <v>28</v>
      </c>
      <c r="H13" s="65">
        <f>VLOOKUP($A13,'Return Data'!$B$7:$R$2292,11,0)</f>
        <v>0</v>
      </c>
      <c r="I13" s="66">
        <f t="shared" si="8"/>
        <v>31</v>
      </c>
      <c r="J13" s="65">
        <f>VLOOKUP($A13,'Return Data'!$B$7:$R$2292,12,0)</f>
        <v>0</v>
      </c>
      <c r="K13" s="66">
        <f t="shared" si="9"/>
        <v>31</v>
      </c>
      <c r="L13" s="65">
        <f>VLOOKUP($A13,'Return Data'!$B$7:$R$2292,13,0)</f>
        <v>0</v>
      </c>
      <c r="M13" s="66">
        <f t="shared" si="10"/>
        <v>31</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1063</v>
      </c>
      <c r="B14" s="64">
        <f>VLOOKUP($A14,'Return Data'!$B$7:$R$2292,3,0)</f>
        <v>44609</v>
      </c>
      <c r="C14" s="65">
        <f>VLOOKUP($A14,'Return Data'!$B$7:$R$2292,4,0)</f>
        <v>48.3902</v>
      </c>
      <c r="D14" s="65">
        <f>VLOOKUP($A14,'Return Data'!$B$7:$R$2292,9,0)</f>
        <v>7.8724999999999996</v>
      </c>
      <c r="E14" s="66">
        <f t="shared" si="1"/>
        <v>11</v>
      </c>
      <c r="F14" s="65">
        <f>VLOOKUP($A14,'Return Data'!$B$7:$R$2292,10,0)</f>
        <v>4.3666</v>
      </c>
      <c r="G14" s="66">
        <f t="shared" si="2"/>
        <v>4</v>
      </c>
      <c r="H14" s="65">
        <f>VLOOKUP($A14,'Return Data'!$B$7:$R$2292,11,0)</f>
        <v>5.1992000000000003</v>
      </c>
      <c r="I14" s="66">
        <f t="shared" si="8"/>
        <v>9</v>
      </c>
      <c r="J14" s="65">
        <f>VLOOKUP($A14,'Return Data'!$B$7:$R$2292,12,0)</f>
        <v>5.8571999999999997</v>
      </c>
      <c r="K14" s="66">
        <f t="shared" si="9"/>
        <v>9</v>
      </c>
      <c r="L14" s="65">
        <f>VLOOKUP($A14,'Return Data'!$B$7:$R$2292,13,0)</f>
        <v>6.6798999999999999</v>
      </c>
      <c r="M14" s="66">
        <f t="shared" si="10"/>
        <v>9</v>
      </c>
      <c r="N14" s="65">
        <f>VLOOKUP($A14,'Return Data'!$B$7:$R$2292,17,0)</f>
        <v>7.3396999999999997</v>
      </c>
      <c r="O14" s="66">
        <f t="shared" si="11"/>
        <v>9</v>
      </c>
      <c r="P14" s="65">
        <f>VLOOKUP($A14,'Return Data'!$B$7:$R$2292,14,0)</f>
        <v>8.7445000000000004</v>
      </c>
      <c r="Q14" s="66">
        <f t="shared" si="12"/>
        <v>7</v>
      </c>
      <c r="R14" s="65">
        <f>VLOOKUP($A14,'Return Data'!$B$7:$R$2292,16,0)</f>
        <v>8.6509999999999998</v>
      </c>
      <c r="S14" s="67">
        <f t="shared" si="13"/>
        <v>7</v>
      </c>
    </row>
    <row r="15" spans="1:19" x14ac:dyDescent="0.3">
      <c r="A15" s="82" t="s">
        <v>1065</v>
      </c>
      <c r="B15" s="64">
        <f>VLOOKUP($A15,'Return Data'!$B$7:$R$2292,3,0)</f>
        <v>44609</v>
      </c>
      <c r="C15" s="65">
        <f>VLOOKUP($A15,'Return Data'!$B$7:$R$2292,4,0)</f>
        <v>38.298900000000003</v>
      </c>
      <c r="D15" s="65">
        <f>VLOOKUP($A15,'Return Data'!$B$7:$R$2292,9,0)</f>
        <v>7.758</v>
      </c>
      <c r="E15" s="66">
        <f t="shared" si="1"/>
        <v>12</v>
      </c>
      <c r="F15" s="65">
        <f>VLOOKUP($A15,'Return Data'!$B$7:$R$2292,10,0)</f>
        <v>3.4556</v>
      </c>
      <c r="G15" s="66">
        <f t="shared" si="2"/>
        <v>10</v>
      </c>
      <c r="H15" s="65">
        <f>VLOOKUP($A15,'Return Data'!$B$7:$R$2292,11,0)</f>
        <v>5.0620000000000003</v>
      </c>
      <c r="I15" s="66">
        <f t="shared" si="8"/>
        <v>11</v>
      </c>
      <c r="J15" s="65">
        <f>VLOOKUP($A15,'Return Data'!$B$7:$R$2292,12,0)</f>
        <v>5.3768000000000002</v>
      </c>
      <c r="K15" s="66">
        <f t="shared" si="9"/>
        <v>11</v>
      </c>
      <c r="L15" s="65">
        <f>VLOOKUP($A15,'Return Data'!$B$7:$R$2292,13,0)</f>
        <v>6.6932</v>
      </c>
      <c r="M15" s="66">
        <f t="shared" si="10"/>
        <v>8</v>
      </c>
      <c r="N15" s="65">
        <f>VLOOKUP($A15,'Return Data'!$B$7:$R$2292,17,0)</f>
        <v>7.6006</v>
      </c>
      <c r="O15" s="66">
        <f t="shared" si="11"/>
        <v>6</v>
      </c>
      <c r="P15" s="65">
        <f>VLOOKUP($A15,'Return Data'!$B$7:$R$2292,14,0)</f>
        <v>9.0058000000000007</v>
      </c>
      <c r="Q15" s="66">
        <f t="shared" si="12"/>
        <v>6</v>
      </c>
      <c r="R15" s="65">
        <f>VLOOKUP($A15,'Return Data'!$B$7:$R$2292,16,0)</f>
        <v>8.8916000000000004</v>
      </c>
      <c r="S15" s="67">
        <f t="shared" si="13"/>
        <v>6</v>
      </c>
    </row>
    <row r="16" spans="1:19" x14ac:dyDescent="0.3">
      <c r="A16" s="82" t="s">
        <v>1066</v>
      </c>
      <c r="B16" s="64">
        <f>VLOOKUP($A16,'Return Data'!$B$7:$R$2292,3,0)</f>
        <v>44609</v>
      </c>
      <c r="C16" s="65">
        <f>VLOOKUP($A16,'Return Data'!$B$7:$R$2292,4,0)</f>
        <v>40.416800000000002</v>
      </c>
      <c r="D16" s="65">
        <f>VLOOKUP($A16,'Return Data'!$B$7:$R$2292,9,0)</f>
        <v>10.4839</v>
      </c>
      <c r="E16" s="66">
        <f t="shared" si="1"/>
        <v>6</v>
      </c>
      <c r="F16" s="65">
        <f>VLOOKUP($A16,'Return Data'!$B$7:$R$2292,10,0)</f>
        <v>3.3588</v>
      </c>
      <c r="G16" s="66">
        <f t="shared" si="2"/>
        <v>12</v>
      </c>
      <c r="H16" s="65">
        <f>VLOOKUP($A16,'Return Data'!$B$7:$R$2292,11,0)</f>
        <v>4.0256999999999996</v>
      </c>
      <c r="I16" s="66">
        <f t="shared" si="8"/>
        <v>16</v>
      </c>
      <c r="J16" s="65">
        <f>VLOOKUP($A16,'Return Data'!$B$7:$R$2292,12,0)</f>
        <v>4.3085000000000004</v>
      </c>
      <c r="K16" s="66">
        <f t="shared" si="9"/>
        <v>16</v>
      </c>
      <c r="L16" s="65">
        <f>VLOOKUP($A16,'Return Data'!$B$7:$R$2292,13,0)</f>
        <v>4.8311000000000002</v>
      </c>
      <c r="M16" s="66">
        <f t="shared" si="10"/>
        <v>17</v>
      </c>
      <c r="N16" s="65">
        <f>VLOOKUP($A16,'Return Data'!$B$7:$R$2292,17,0)</f>
        <v>6.3380000000000001</v>
      </c>
      <c r="O16" s="66">
        <f t="shared" si="11"/>
        <v>15</v>
      </c>
      <c r="P16" s="65">
        <f>VLOOKUP($A16,'Return Data'!$B$7:$R$2292,14,0)</f>
        <v>8.0690000000000008</v>
      </c>
      <c r="Q16" s="66">
        <f t="shared" si="12"/>
        <v>16</v>
      </c>
      <c r="R16" s="65">
        <f>VLOOKUP($A16,'Return Data'!$B$7:$R$2292,16,0)</f>
        <v>8.2035</v>
      </c>
      <c r="S16" s="67">
        <f t="shared" si="13"/>
        <v>18</v>
      </c>
    </row>
    <row r="17" spans="1:19" x14ac:dyDescent="0.3">
      <c r="A17" s="82" t="s">
        <v>1071</v>
      </c>
      <c r="B17" s="64">
        <f>VLOOKUP($A17,'Return Data'!$B$7:$R$2292,3,0)</f>
        <v>44609</v>
      </c>
      <c r="C17" s="65">
        <f>VLOOKUP($A17,'Return Data'!$B$7:$R$2292,4,0)</f>
        <v>19.704499999999999</v>
      </c>
      <c r="D17" s="65">
        <f>VLOOKUP($A17,'Return Data'!$B$7:$R$2292,9,0)</f>
        <v>10.7392</v>
      </c>
      <c r="E17" s="66">
        <f t="shared" si="1"/>
        <v>5</v>
      </c>
      <c r="F17" s="65">
        <f>VLOOKUP($A17,'Return Data'!$B$7:$R$2292,10,0)</f>
        <v>5.2408999999999999</v>
      </c>
      <c r="G17" s="66">
        <f t="shared" si="2"/>
        <v>2</v>
      </c>
      <c r="H17" s="65">
        <f>VLOOKUP($A17,'Return Data'!$B$7:$R$2292,11,0)</f>
        <v>6.4691000000000001</v>
      </c>
      <c r="I17" s="66">
        <f t="shared" si="8"/>
        <v>6</v>
      </c>
      <c r="J17" s="65">
        <f>VLOOKUP($A17,'Return Data'!$B$7:$R$2292,12,0)</f>
        <v>6.9913999999999996</v>
      </c>
      <c r="K17" s="66">
        <f t="shared" si="9"/>
        <v>6</v>
      </c>
      <c r="L17" s="65">
        <f>VLOOKUP($A17,'Return Data'!$B$7:$R$2292,13,0)</f>
        <v>7.2878999999999996</v>
      </c>
      <c r="M17" s="66">
        <f t="shared" si="10"/>
        <v>6</v>
      </c>
      <c r="N17" s="65">
        <f>VLOOKUP($A17,'Return Data'!$B$7:$R$2292,17,0)</f>
        <v>6.7275</v>
      </c>
      <c r="O17" s="66">
        <f t="shared" si="11"/>
        <v>13</v>
      </c>
      <c r="P17" s="65">
        <f>VLOOKUP($A17,'Return Data'!$B$7:$R$2292,14,0)</f>
        <v>7.7107000000000001</v>
      </c>
      <c r="Q17" s="66">
        <f t="shared" si="12"/>
        <v>17</v>
      </c>
      <c r="R17" s="65">
        <f>VLOOKUP($A17,'Return Data'!$B$7:$R$2292,16,0)</f>
        <v>8.9438999999999993</v>
      </c>
      <c r="S17" s="67">
        <f t="shared" si="13"/>
        <v>5</v>
      </c>
    </row>
    <row r="18" spans="1:19" x14ac:dyDescent="0.3">
      <c r="A18" s="82" t="s">
        <v>1072</v>
      </c>
      <c r="B18" s="64">
        <f>VLOOKUP($A18,'Return Data'!$B$7:$R$2292,3,0)</f>
        <v>44609</v>
      </c>
      <c r="C18" s="65">
        <f>VLOOKUP($A18,'Return Data'!$B$7:$R$2292,4,0)</f>
        <v>17.558599999999998</v>
      </c>
      <c r="D18" s="65">
        <f>VLOOKUP($A18,'Return Data'!$B$7:$R$2292,9,0)</f>
        <v>7.6604000000000001</v>
      </c>
      <c r="E18" s="66">
        <f t="shared" si="1"/>
        <v>13</v>
      </c>
      <c r="F18" s="65">
        <f>VLOOKUP($A18,'Return Data'!$B$7:$R$2292,10,0)</f>
        <v>4.1022999999999996</v>
      </c>
      <c r="G18" s="66">
        <f t="shared" si="2"/>
        <v>7</v>
      </c>
      <c r="H18" s="65">
        <f>VLOOKUP($A18,'Return Data'!$B$7:$R$2292,11,0)</f>
        <v>4.8944999999999999</v>
      </c>
      <c r="I18" s="66">
        <f t="shared" si="8"/>
        <v>13</v>
      </c>
      <c r="J18" s="65">
        <f>VLOOKUP($A18,'Return Data'!$B$7:$R$2292,12,0)</f>
        <v>5.4576000000000002</v>
      </c>
      <c r="K18" s="66">
        <f t="shared" si="9"/>
        <v>10</v>
      </c>
      <c r="L18" s="65">
        <f>VLOOKUP($A18,'Return Data'!$B$7:$R$2292,13,0)</f>
        <v>6.1994999999999996</v>
      </c>
      <c r="M18" s="66">
        <f t="shared" si="10"/>
        <v>12</v>
      </c>
      <c r="N18" s="65">
        <f>VLOOKUP($A18,'Return Data'!$B$7:$R$2292,17,0)</f>
        <v>6.9012000000000002</v>
      </c>
      <c r="O18" s="66">
        <f t="shared" si="11"/>
        <v>11</v>
      </c>
      <c r="P18" s="65">
        <f>VLOOKUP($A18,'Return Data'!$B$7:$R$2292,14,0)</f>
        <v>8.2463999999999995</v>
      </c>
      <c r="Q18" s="66">
        <f t="shared" si="12"/>
        <v>14</v>
      </c>
      <c r="R18" s="65">
        <f>VLOOKUP($A18,'Return Data'!$B$7:$R$2292,16,0)</f>
        <v>8.3169000000000004</v>
      </c>
      <c r="S18" s="67">
        <f t="shared" si="13"/>
        <v>13</v>
      </c>
    </row>
    <row r="19" spans="1:19" x14ac:dyDescent="0.3">
      <c r="A19" s="82" t="s">
        <v>1075</v>
      </c>
      <c r="B19" s="64">
        <f>VLOOKUP($A19,'Return Data'!$B$7:$R$2292,3,0)</f>
        <v>44609</v>
      </c>
      <c r="C19" s="65">
        <f>VLOOKUP($A19,'Return Data'!$B$7:$R$2292,4,0)</f>
        <v>13.382099999999999</v>
      </c>
      <c r="D19" s="65">
        <f>VLOOKUP($A19,'Return Data'!$B$7:$R$2292,9,0)</f>
        <v>9.2220999999999993</v>
      </c>
      <c r="E19" s="66">
        <f t="shared" si="1"/>
        <v>8</v>
      </c>
      <c r="F19" s="65">
        <f>VLOOKUP($A19,'Return Data'!$B$7:$R$2292,10,0)</f>
        <v>4.1308999999999996</v>
      </c>
      <c r="G19" s="66">
        <f t="shared" si="2"/>
        <v>6</v>
      </c>
      <c r="H19" s="65">
        <f>VLOOKUP($A19,'Return Data'!$B$7:$R$2292,11,0)</f>
        <v>3.7595000000000001</v>
      </c>
      <c r="I19" s="66">
        <f t="shared" si="8"/>
        <v>18</v>
      </c>
      <c r="J19" s="65">
        <f>VLOOKUP($A19,'Return Data'!$B$7:$R$2292,12,0)</f>
        <v>22.5901</v>
      </c>
      <c r="K19" s="66">
        <f t="shared" si="9"/>
        <v>2</v>
      </c>
      <c r="L19" s="65">
        <f>VLOOKUP($A19,'Return Data'!$B$7:$R$2292,13,0)</f>
        <v>19.080100000000002</v>
      </c>
      <c r="M19" s="66">
        <f t="shared" si="10"/>
        <v>2</v>
      </c>
      <c r="N19" s="65">
        <f>VLOOKUP($A19,'Return Data'!$B$7:$R$2292,17,0)</f>
        <v>-4.5814000000000004</v>
      </c>
      <c r="O19" s="66">
        <f t="shared" si="11"/>
        <v>31</v>
      </c>
      <c r="P19" s="65">
        <f>VLOOKUP($A19,'Return Data'!$B$7:$R$2292,14,0)</f>
        <v>-4.0301</v>
      </c>
      <c r="Q19" s="66">
        <f t="shared" si="12"/>
        <v>30</v>
      </c>
      <c r="R19" s="65">
        <f>VLOOKUP($A19,'Return Data'!$B$7:$R$2292,16,0)</f>
        <v>3.8807</v>
      </c>
      <c r="S19" s="67">
        <f t="shared" si="13"/>
        <v>30</v>
      </c>
    </row>
    <row r="20" spans="1:19" x14ac:dyDescent="0.3">
      <c r="A20" s="82" t="s">
        <v>1077</v>
      </c>
      <c r="B20" s="64">
        <f>VLOOKUP($A20,'Return Data'!$B$7:$R$2292,3,0)</f>
        <v>0</v>
      </c>
      <c r="C20" s="65">
        <f>VLOOKUP($A20,'Return Data'!$B$7:$R$2292,4,0)</f>
        <v>0</v>
      </c>
      <c r="D20" s="65">
        <f>VLOOKUP($A20,'Return Data'!$B$7:$R$2292,9,0)</f>
        <v>0</v>
      </c>
      <c r="E20" s="66">
        <f t="shared" si="1"/>
        <v>30</v>
      </c>
      <c r="F20" s="65">
        <f>VLOOKUP($A20,'Return Data'!$B$7:$R$2292,10,0)</f>
        <v>0</v>
      </c>
      <c r="G20" s="66">
        <f t="shared" si="2"/>
        <v>28</v>
      </c>
      <c r="H20" s="65">
        <f>VLOOKUP($A20,'Return Data'!$B$7:$R$2292,11,0)</f>
        <v>0</v>
      </c>
      <c r="I20" s="66">
        <f t="shared" si="8"/>
        <v>31</v>
      </c>
      <c r="J20" s="65">
        <f>VLOOKUP($A20,'Return Data'!$B$7:$R$2292,12,0)</f>
        <v>0</v>
      </c>
      <c r="K20" s="66">
        <f t="shared" si="9"/>
        <v>31</v>
      </c>
      <c r="L20" s="65">
        <f>VLOOKUP($A20,'Return Data'!$B$7:$R$2292,13,0)</f>
        <v>0</v>
      </c>
      <c r="M20" s="66">
        <f t="shared" si="10"/>
        <v>31</v>
      </c>
      <c r="N20" s="65"/>
      <c r="O20" s="66"/>
      <c r="P20" s="65"/>
      <c r="Q20" s="66"/>
      <c r="R20" s="65">
        <f>VLOOKUP($A20,'Return Data'!$B$7:$R$2292,16,0)</f>
        <v>0</v>
      </c>
      <c r="S20" s="67">
        <f t="shared" si="13"/>
        <v>31</v>
      </c>
    </row>
    <row r="21" spans="1:19" x14ac:dyDescent="0.3">
      <c r="A21" s="82" t="s">
        <v>1080</v>
      </c>
      <c r="B21" s="64">
        <f>VLOOKUP($A21,'Return Data'!$B$7:$R$2292,3,0)</f>
        <v>44609</v>
      </c>
      <c r="C21" s="65">
        <f>VLOOKUP($A21,'Return Data'!$B$7:$R$2292,4,0)</f>
        <v>43.6267</v>
      </c>
      <c r="D21" s="65">
        <f>VLOOKUP($A21,'Return Data'!$B$7:$R$2292,9,0)</f>
        <v>7.2748999999999997</v>
      </c>
      <c r="E21" s="66">
        <f t="shared" si="1"/>
        <v>16</v>
      </c>
      <c r="F21" s="65">
        <f>VLOOKUP($A21,'Return Data'!$B$7:$R$2292,10,0)</f>
        <v>3.6842000000000001</v>
      </c>
      <c r="G21" s="66">
        <f t="shared" si="2"/>
        <v>8</v>
      </c>
      <c r="H21" s="65">
        <f>VLOOKUP($A21,'Return Data'!$B$7:$R$2292,11,0)</f>
        <v>4.4832999999999998</v>
      </c>
      <c r="I21" s="66">
        <f t="shared" si="8"/>
        <v>14</v>
      </c>
      <c r="J21" s="65">
        <f>VLOOKUP($A21,'Return Data'!$B$7:$R$2292,12,0)</f>
        <v>5.3615000000000004</v>
      </c>
      <c r="K21" s="66">
        <f t="shared" si="9"/>
        <v>12</v>
      </c>
      <c r="L21" s="65">
        <f>VLOOKUP($A21,'Return Data'!$B$7:$R$2292,13,0)</f>
        <v>5.6298000000000004</v>
      </c>
      <c r="M21" s="66">
        <f t="shared" si="10"/>
        <v>13</v>
      </c>
      <c r="N21" s="65">
        <f>VLOOKUP($A21,'Return Data'!$B$7:$R$2292,17,0)</f>
        <v>7.5422000000000002</v>
      </c>
      <c r="O21" s="66">
        <f t="shared" si="11"/>
        <v>7</v>
      </c>
      <c r="P21" s="65">
        <f>VLOOKUP($A21,'Return Data'!$B$7:$R$2292,14,0)</f>
        <v>9.3849</v>
      </c>
      <c r="Q21" s="66">
        <f t="shared" si="12"/>
        <v>3</v>
      </c>
      <c r="R21" s="65">
        <f>VLOOKUP($A21,'Return Data'!$B$7:$R$2292,16,0)</f>
        <v>9.6492000000000004</v>
      </c>
      <c r="S21" s="67">
        <f t="shared" si="13"/>
        <v>3</v>
      </c>
    </row>
    <row r="22" spans="1:19" x14ac:dyDescent="0.3">
      <c r="A22" s="82" t="s">
        <v>1083</v>
      </c>
      <c r="B22" s="64">
        <f>VLOOKUP($A22,'Return Data'!$B$7:$R$2292,3,0)</f>
        <v>44609</v>
      </c>
      <c r="C22" s="65">
        <f>VLOOKUP($A22,'Return Data'!$B$7:$R$2292,4,0)</f>
        <v>64.041600000000003</v>
      </c>
      <c r="D22" s="65">
        <f>VLOOKUP($A22,'Return Data'!$B$7:$R$2292,9,0)</f>
        <v>6.0854999999999997</v>
      </c>
      <c r="E22" s="66">
        <f t="shared" si="1"/>
        <v>24</v>
      </c>
      <c r="F22" s="65">
        <f>VLOOKUP($A22,'Return Data'!$B$7:$R$2292,10,0)</f>
        <v>1.9911000000000001</v>
      </c>
      <c r="G22" s="66">
        <f t="shared" si="2"/>
        <v>18</v>
      </c>
      <c r="H22" s="65">
        <f>VLOOKUP($A22,'Return Data'!$B$7:$R$2292,11,0)</f>
        <v>2.8494999999999999</v>
      </c>
      <c r="I22" s="66">
        <f t="shared" si="8"/>
        <v>29</v>
      </c>
      <c r="J22" s="65">
        <f>VLOOKUP($A22,'Return Data'!$B$7:$R$2292,12,0)</f>
        <v>3.1495000000000002</v>
      </c>
      <c r="K22" s="66">
        <f t="shared" si="9"/>
        <v>24</v>
      </c>
      <c r="L22" s="65">
        <f>VLOOKUP($A22,'Return Data'!$B$7:$R$2292,13,0)</f>
        <v>3.8460000000000001</v>
      </c>
      <c r="M22" s="66">
        <f t="shared" si="10"/>
        <v>27</v>
      </c>
      <c r="N22" s="65">
        <f>VLOOKUP($A22,'Return Data'!$B$7:$R$2292,17,0)</f>
        <v>4.05</v>
      </c>
      <c r="O22" s="66">
        <f t="shared" si="11"/>
        <v>28</v>
      </c>
      <c r="P22" s="65">
        <f>VLOOKUP($A22,'Return Data'!$B$7:$R$2292,14,0)</f>
        <v>6.1352000000000002</v>
      </c>
      <c r="Q22" s="66">
        <f t="shared" si="12"/>
        <v>21</v>
      </c>
      <c r="R22" s="65">
        <f>VLOOKUP($A22,'Return Data'!$B$7:$R$2292,16,0)</f>
        <v>7.4105999999999996</v>
      </c>
      <c r="S22" s="67">
        <f t="shared" si="13"/>
        <v>21</v>
      </c>
    </row>
    <row r="23" spans="1:19" x14ac:dyDescent="0.3">
      <c r="A23" s="82" t="s">
        <v>1084</v>
      </c>
      <c r="B23" s="64">
        <f>VLOOKUP($A23,'Return Data'!$B$7:$R$2292,3,0)</f>
        <v>44609</v>
      </c>
      <c r="C23" s="65">
        <f>VLOOKUP($A23,'Return Data'!$B$7:$R$2292,4,0)</f>
        <v>32.435499999999998</v>
      </c>
      <c r="D23" s="65">
        <f>VLOOKUP($A23,'Return Data'!$B$7:$R$2292,9,0)</f>
        <v>7.0883000000000003</v>
      </c>
      <c r="E23" s="66">
        <f t="shared" si="1"/>
        <v>19</v>
      </c>
      <c r="F23" s="65">
        <f>VLOOKUP($A23,'Return Data'!$B$7:$R$2292,10,0)</f>
        <v>4.3228</v>
      </c>
      <c r="G23" s="66">
        <f t="shared" si="2"/>
        <v>5</v>
      </c>
      <c r="H23" s="65">
        <f>VLOOKUP($A23,'Return Data'!$B$7:$R$2292,11,0)</f>
        <v>5.4867999999999997</v>
      </c>
      <c r="I23" s="66">
        <f t="shared" si="8"/>
        <v>7</v>
      </c>
      <c r="J23" s="65">
        <f>VLOOKUP($A23,'Return Data'!$B$7:$R$2292,12,0)</f>
        <v>5.8738999999999999</v>
      </c>
      <c r="K23" s="66">
        <f t="shared" si="9"/>
        <v>8</v>
      </c>
      <c r="L23" s="65">
        <f>VLOOKUP($A23,'Return Data'!$B$7:$R$2292,13,0)</f>
        <v>6.8592000000000004</v>
      </c>
      <c r="M23" s="66">
        <f t="shared" si="10"/>
        <v>7</v>
      </c>
      <c r="N23" s="65">
        <f>VLOOKUP($A23,'Return Data'!$B$7:$R$2292,17,0)</f>
        <v>8.1547999999999998</v>
      </c>
      <c r="O23" s="66">
        <f t="shared" si="11"/>
        <v>4</v>
      </c>
      <c r="P23" s="65">
        <f>VLOOKUP($A23,'Return Data'!$B$7:$R$2292,14,0)</f>
        <v>2.9018000000000002</v>
      </c>
      <c r="Q23" s="66">
        <f t="shared" si="12"/>
        <v>26</v>
      </c>
      <c r="R23" s="65">
        <f>VLOOKUP($A23,'Return Data'!$B$7:$R$2292,16,0)</f>
        <v>6.7545000000000002</v>
      </c>
      <c r="S23" s="67">
        <f t="shared" si="13"/>
        <v>26</v>
      </c>
    </row>
    <row r="24" spans="1:19" x14ac:dyDescent="0.3">
      <c r="A24" s="82" t="s">
        <v>1085</v>
      </c>
      <c r="B24" s="64">
        <f>VLOOKUP($A24,'Return Data'!$B$7:$R$2292,3,0)</f>
        <v>44601</v>
      </c>
      <c r="C24" s="65">
        <f>VLOOKUP($A24,'Return Data'!$B$7:$R$2292,4,0)</f>
        <v>2.4049</v>
      </c>
      <c r="D24" s="65">
        <f>VLOOKUP($A24,'Return Data'!$B$7:$R$2292,9,0)</f>
        <v>7.0351999999999997</v>
      </c>
      <c r="E24" s="66">
        <f t="shared" si="1"/>
        <v>20</v>
      </c>
      <c r="F24" s="65">
        <f>VLOOKUP($A24,'Return Data'!$B$7:$R$2292,10,0)</f>
        <v>0.31369999999999998</v>
      </c>
      <c r="G24" s="66">
        <f t="shared" si="2"/>
        <v>27</v>
      </c>
      <c r="H24" s="65">
        <f>VLOOKUP($A24,'Return Data'!$B$7:$R$2292,11,0)</f>
        <v>371.38909999999998</v>
      </c>
      <c r="I24" s="66">
        <f t="shared" si="8"/>
        <v>1</v>
      </c>
      <c r="J24" s="65">
        <f>VLOOKUP($A24,'Return Data'!$B$7:$R$2292,12,0)</f>
        <v>245.8115</v>
      </c>
      <c r="K24" s="66">
        <f t="shared" si="9"/>
        <v>1</v>
      </c>
      <c r="L24" s="65">
        <f>VLOOKUP($A24,'Return Data'!$B$7:$R$2292,13,0)</f>
        <v>187.2208</v>
      </c>
      <c r="M24" s="66">
        <f t="shared" si="10"/>
        <v>1</v>
      </c>
      <c r="N24" s="65">
        <f>VLOOKUP($A24,'Return Data'!$B$7:$R$2292,17,0)</f>
        <v>46.514000000000003</v>
      </c>
      <c r="O24" s="66">
        <f t="shared" si="11"/>
        <v>1</v>
      </c>
      <c r="P24" s="65"/>
      <c r="Q24" s="66"/>
      <c r="R24" s="65">
        <f>VLOOKUP($A24,'Return Data'!$B$7:$R$2292,16,0)</f>
        <v>22.623999999999999</v>
      </c>
      <c r="S24" s="67">
        <f t="shared" si="13"/>
        <v>1</v>
      </c>
    </row>
    <row r="25" spans="1:19" x14ac:dyDescent="0.3">
      <c r="A25" s="82" t="s">
        <v>1090</v>
      </c>
      <c r="B25" s="64">
        <f>VLOOKUP($A25,'Return Data'!$B$7:$R$2292,3,0)</f>
        <v>0</v>
      </c>
      <c r="C25" s="65">
        <f>VLOOKUP($A25,'Return Data'!$B$7:$R$2292,4,0)</f>
        <v>0</v>
      </c>
      <c r="D25" s="65">
        <f>VLOOKUP($A25,'Return Data'!$B$7:$R$2292,9,0)</f>
        <v>0</v>
      </c>
      <c r="E25" s="66">
        <f t="shared" si="1"/>
        <v>30</v>
      </c>
      <c r="F25" s="65">
        <f>VLOOKUP($A25,'Return Data'!$B$7:$R$2292,10,0)</f>
        <v>0</v>
      </c>
      <c r="G25" s="66">
        <f t="shared" si="2"/>
        <v>28</v>
      </c>
      <c r="H25" s="65">
        <f>VLOOKUP($A25,'Return Data'!$B$7:$R$2292,11,0)</f>
        <v>0</v>
      </c>
      <c r="I25" s="66">
        <f t="shared" si="8"/>
        <v>31</v>
      </c>
      <c r="J25" s="65">
        <f>VLOOKUP($A25,'Return Data'!$B$7:$R$2292,12,0)</f>
        <v>0</v>
      </c>
      <c r="K25" s="66">
        <f t="shared" si="9"/>
        <v>31</v>
      </c>
      <c r="L25" s="65">
        <f>VLOOKUP($A25,'Return Data'!$B$7:$R$2292,13,0)</f>
        <v>0</v>
      </c>
      <c r="M25" s="66">
        <f t="shared" si="10"/>
        <v>31</v>
      </c>
      <c r="N25" s="65"/>
      <c r="O25" s="66"/>
      <c r="P25" s="65"/>
      <c r="Q25" s="66"/>
      <c r="R25" s="65">
        <f>VLOOKUP($A25,'Return Data'!$B$7:$R$2292,16,0)</f>
        <v>0</v>
      </c>
      <c r="S25" s="67">
        <f t="shared" si="13"/>
        <v>31</v>
      </c>
    </row>
    <row r="26" spans="1:19" x14ac:dyDescent="0.3">
      <c r="A26" s="82" t="s">
        <v>1092</v>
      </c>
      <c r="B26" s="64">
        <f>VLOOKUP($A26,'Return Data'!$B$7:$R$2292,3,0)</f>
        <v>44609</v>
      </c>
      <c r="C26" s="65">
        <f>VLOOKUP($A26,'Return Data'!$B$7:$R$2292,4,0)</f>
        <v>15.728199999999999</v>
      </c>
      <c r="D26" s="65">
        <f>VLOOKUP($A26,'Return Data'!$B$7:$R$2292,9,0)</f>
        <v>3.9961000000000002</v>
      </c>
      <c r="E26" s="66">
        <f t="shared" si="1"/>
        <v>27</v>
      </c>
      <c r="F26" s="65">
        <f>VLOOKUP($A26,'Return Data'!$B$7:$R$2292,10,0)</f>
        <v>2.6177999999999999</v>
      </c>
      <c r="G26" s="66">
        <f t="shared" si="2"/>
        <v>14</v>
      </c>
      <c r="H26" s="65">
        <f>VLOOKUP($A26,'Return Data'!$B$7:$R$2292,11,0)</f>
        <v>10.137499999999999</v>
      </c>
      <c r="I26" s="66">
        <f t="shared" si="8"/>
        <v>4</v>
      </c>
      <c r="J26" s="65">
        <f>VLOOKUP($A26,'Return Data'!$B$7:$R$2292,12,0)</f>
        <v>8.7064000000000004</v>
      </c>
      <c r="K26" s="66">
        <f t="shared" si="9"/>
        <v>5</v>
      </c>
      <c r="L26" s="65">
        <f>VLOOKUP($A26,'Return Data'!$B$7:$R$2292,13,0)</f>
        <v>7.9143999999999997</v>
      </c>
      <c r="M26" s="66">
        <f t="shared" si="10"/>
        <v>5</v>
      </c>
      <c r="N26" s="65">
        <f>VLOOKUP($A26,'Return Data'!$B$7:$R$2292,17,0)</f>
        <v>3.8654000000000002</v>
      </c>
      <c r="O26" s="66">
        <f t="shared" si="11"/>
        <v>29</v>
      </c>
      <c r="P26" s="65">
        <f>VLOOKUP($A26,'Return Data'!$B$7:$R$2292,14,0)</f>
        <v>4.6616</v>
      </c>
      <c r="Q26" s="66">
        <f t="shared" si="12"/>
        <v>24</v>
      </c>
      <c r="R26" s="65">
        <f>VLOOKUP($A26,'Return Data'!$B$7:$R$2292,16,0)</f>
        <v>6.7933000000000003</v>
      </c>
      <c r="S26" s="67">
        <f t="shared" si="13"/>
        <v>25</v>
      </c>
    </row>
    <row r="27" spans="1:19" x14ac:dyDescent="0.3">
      <c r="A27" s="82" t="s">
        <v>1097</v>
      </c>
      <c r="B27" s="64">
        <f>VLOOKUP($A27,'Return Data'!$B$7:$R$2292,3,0)</f>
        <v>44609</v>
      </c>
      <c r="C27" s="65">
        <f>VLOOKUP($A27,'Return Data'!$B$7:$R$2292,4,0)</f>
        <v>108.9162</v>
      </c>
      <c r="D27" s="65">
        <f>VLOOKUP($A27,'Return Data'!$B$7:$R$2292,9,0)</f>
        <v>9.5048999999999992</v>
      </c>
      <c r="E27" s="66">
        <f t="shared" si="1"/>
        <v>7</v>
      </c>
      <c r="F27" s="65">
        <f>VLOOKUP($A27,'Return Data'!$B$7:$R$2292,10,0)</f>
        <v>3.3609</v>
      </c>
      <c r="G27" s="66">
        <f t="shared" si="2"/>
        <v>11</v>
      </c>
      <c r="H27" s="65">
        <f>VLOOKUP($A27,'Return Data'!$B$7:$R$2292,11,0)</f>
        <v>5.1608999999999998</v>
      </c>
      <c r="I27" s="66">
        <f t="shared" si="8"/>
        <v>10</v>
      </c>
      <c r="J27" s="65">
        <f>VLOOKUP($A27,'Return Data'!$B$7:$R$2292,12,0)</f>
        <v>5.2274000000000003</v>
      </c>
      <c r="K27" s="66">
        <f t="shared" si="9"/>
        <v>14</v>
      </c>
      <c r="L27" s="65">
        <f>VLOOKUP($A27,'Return Data'!$B$7:$R$2292,13,0)</f>
        <v>6.5266000000000002</v>
      </c>
      <c r="M27" s="66">
        <f t="shared" si="10"/>
        <v>11</v>
      </c>
      <c r="N27" s="65">
        <f>VLOOKUP($A27,'Return Data'!$B$7:$R$2292,17,0)</f>
        <v>7.4036999999999997</v>
      </c>
      <c r="O27" s="66">
        <f t="shared" si="11"/>
        <v>8</v>
      </c>
      <c r="P27" s="65">
        <f>VLOOKUP($A27,'Return Data'!$B$7:$R$2292,14,0)</f>
        <v>9.2970000000000006</v>
      </c>
      <c r="Q27" s="66">
        <f t="shared" si="12"/>
        <v>4</v>
      </c>
      <c r="R27" s="65">
        <f>VLOOKUP($A27,'Return Data'!$B$7:$R$2292,16,0)</f>
        <v>8.4572000000000003</v>
      </c>
      <c r="S27" s="67">
        <f t="shared" si="13"/>
        <v>11</v>
      </c>
    </row>
    <row r="28" spans="1:19" x14ac:dyDescent="0.3">
      <c r="A28" s="82" t="s">
        <v>1098</v>
      </c>
      <c r="B28" s="64">
        <f>VLOOKUP($A28,'Return Data'!$B$7:$R$2292,3,0)</f>
        <v>44609</v>
      </c>
      <c r="C28" s="65">
        <f>VLOOKUP($A28,'Return Data'!$B$7:$R$2292,4,0)</f>
        <v>50.061199999999999</v>
      </c>
      <c r="D28" s="65">
        <f>VLOOKUP($A28,'Return Data'!$B$7:$R$2292,9,0)</f>
        <v>7.5484999999999998</v>
      </c>
      <c r="E28" s="66">
        <f t="shared" si="1"/>
        <v>14</v>
      </c>
      <c r="F28" s="65">
        <f>VLOOKUP($A28,'Return Data'!$B$7:$R$2292,10,0)</f>
        <v>1.4165000000000001</v>
      </c>
      <c r="G28" s="66">
        <f t="shared" si="2"/>
        <v>20</v>
      </c>
      <c r="H28" s="65">
        <f>VLOOKUP($A28,'Return Data'!$B$7:$R$2292,11,0)</f>
        <v>2.9529999999999998</v>
      </c>
      <c r="I28" s="66">
        <f t="shared" si="8"/>
        <v>27</v>
      </c>
      <c r="J28" s="65">
        <f>VLOOKUP($A28,'Return Data'!$B$7:$R$2292,12,0)</f>
        <v>3.0726</v>
      </c>
      <c r="K28" s="66">
        <f t="shared" si="9"/>
        <v>26</v>
      </c>
      <c r="L28" s="65">
        <f>VLOOKUP($A28,'Return Data'!$B$7:$R$2292,13,0)</f>
        <v>4.3449999999999998</v>
      </c>
      <c r="M28" s="66">
        <f t="shared" si="10"/>
        <v>20</v>
      </c>
      <c r="N28" s="65">
        <f>VLOOKUP($A28,'Return Data'!$B$7:$R$2292,17,0)</f>
        <v>5.883</v>
      </c>
      <c r="O28" s="66">
        <f t="shared" si="11"/>
        <v>19</v>
      </c>
      <c r="P28" s="65">
        <f>VLOOKUP($A28,'Return Data'!$B$7:$R$2292,14,0)</f>
        <v>8.3542000000000005</v>
      </c>
      <c r="Q28" s="66">
        <f t="shared" si="12"/>
        <v>13</v>
      </c>
      <c r="R28" s="65">
        <f>VLOOKUP($A28,'Return Data'!$B$7:$R$2292,16,0)</f>
        <v>8.3094999999999999</v>
      </c>
      <c r="S28" s="67">
        <f t="shared" si="13"/>
        <v>14</v>
      </c>
    </row>
    <row r="29" spans="1:19" x14ac:dyDescent="0.3">
      <c r="A29" s="82" t="s">
        <v>1101</v>
      </c>
      <c r="B29" s="64">
        <f>VLOOKUP($A29,'Return Data'!$B$7:$R$2292,3,0)</f>
        <v>44609</v>
      </c>
      <c r="C29" s="65">
        <f>VLOOKUP($A29,'Return Data'!$B$7:$R$2292,4,0)</f>
        <v>51.065399999999997</v>
      </c>
      <c r="D29" s="65">
        <f>VLOOKUP($A29,'Return Data'!$B$7:$R$2292,9,0)</f>
        <v>4.0048000000000004</v>
      </c>
      <c r="E29" s="66">
        <f t="shared" si="1"/>
        <v>26</v>
      </c>
      <c r="F29" s="65">
        <f>VLOOKUP($A29,'Return Data'!$B$7:$R$2292,10,0)</f>
        <v>0.52280000000000004</v>
      </c>
      <c r="G29" s="66">
        <f t="shared" si="2"/>
        <v>25</v>
      </c>
      <c r="H29" s="65">
        <f>VLOOKUP($A29,'Return Data'!$B$7:$R$2292,11,0)</f>
        <v>2.9205000000000001</v>
      </c>
      <c r="I29" s="66">
        <f t="shared" si="8"/>
        <v>28</v>
      </c>
      <c r="J29" s="65">
        <f>VLOOKUP($A29,'Return Data'!$B$7:$R$2292,12,0)</f>
        <v>3.1</v>
      </c>
      <c r="K29" s="66">
        <f t="shared" si="9"/>
        <v>25</v>
      </c>
      <c r="L29" s="65">
        <f>VLOOKUP($A29,'Return Data'!$B$7:$R$2292,13,0)</f>
        <v>3.8611</v>
      </c>
      <c r="M29" s="66">
        <f t="shared" si="10"/>
        <v>25</v>
      </c>
      <c r="N29" s="65">
        <f>VLOOKUP($A29,'Return Data'!$B$7:$R$2292,17,0)</f>
        <v>5.0364000000000004</v>
      </c>
      <c r="O29" s="66">
        <f t="shared" si="11"/>
        <v>24</v>
      </c>
      <c r="P29" s="65">
        <f>VLOOKUP($A29,'Return Data'!$B$7:$R$2292,14,0)</f>
        <v>7.1254</v>
      </c>
      <c r="Q29" s="66">
        <f t="shared" si="12"/>
        <v>19</v>
      </c>
      <c r="R29" s="65">
        <f>VLOOKUP($A29,'Return Data'!$B$7:$R$2292,16,0)</f>
        <v>7.4580000000000002</v>
      </c>
      <c r="S29" s="67">
        <f t="shared" si="13"/>
        <v>20</v>
      </c>
    </row>
    <row r="30" spans="1:19" x14ac:dyDescent="0.3">
      <c r="A30" s="82" t="s">
        <v>1103</v>
      </c>
      <c r="B30" s="64">
        <f>VLOOKUP($A30,'Return Data'!$B$7:$R$2292,3,0)</f>
        <v>44609</v>
      </c>
      <c r="C30" s="65">
        <f>VLOOKUP($A30,'Return Data'!$B$7:$R$2292,4,0)</f>
        <v>38.072000000000003</v>
      </c>
      <c r="D30" s="65">
        <f>VLOOKUP($A30,'Return Data'!$B$7:$R$2292,9,0)</f>
        <v>7.2126000000000001</v>
      </c>
      <c r="E30" s="66">
        <f t="shared" si="1"/>
        <v>18</v>
      </c>
      <c r="F30" s="65">
        <f>VLOOKUP($A30,'Return Data'!$B$7:$R$2292,10,0)</f>
        <v>0.96</v>
      </c>
      <c r="G30" s="66">
        <f t="shared" si="2"/>
        <v>24</v>
      </c>
      <c r="H30" s="65">
        <f>VLOOKUP($A30,'Return Data'!$B$7:$R$2292,11,0)</f>
        <v>3.6118000000000001</v>
      </c>
      <c r="I30" s="66">
        <f t="shared" si="8"/>
        <v>21</v>
      </c>
      <c r="J30" s="65">
        <f>VLOOKUP($A30,'Return Data'!$B$7:$R$2292,12,0)</f>
        <v>3.6145999999999998</v>
      </c>
      <c r="K30" s="66">
        <f t="shared" si="9"/>
        <v>21</v>
      </c>
      <c r="L30" s="65">
        <f>VLOOKUP($A30,'Return Data'!$B$7:$R$2292,13,0)</f>
        <v>4.5542999999999996</v>
      </c>
      <c r="M30" s="66">
        <f t="shared" si="10"/>
        <v>19</v>
      </c>
      <c r="N30" s="65">
        <f>VLOOKUP($A30,'Return Data'!$B$7:$R$2292,17,0)</f>
        <v>5.1234000000000002</v>
      </c>
      <c r="O30" s="66">
        <f t="shared" si="11"/>
        <v>23</v>
      </c>
      <c r="P30" s="65">
        <f>VLOOKUP($A30,'Return Data'!$B$7:$R$2292,14,0)</f>
        <v>7.5815000000000001</v>
      </c>
      <c r="Q30" s="66">
        <f t="shared" si="12"/>
        <v>18</v>
      </c>
      <c r="R30" s="65">
        <f>VLOOKUP($A30,'Return Data'!$B$7:$R$2292,16,0)</f>
        <v>7.2930999999999999</v>
      </c>
      <c r="S30" s="67">
        <f t="shared" si="13"/>
        <v>22</v>
      </c>
    </row>
    <row r="31" spans="1:19" x14ac:dyDescent="0.3">
      <c r="A31" s="82" t="s">
        <v>1105</v>
      </c>
      <c r="B31" s="64">
        <f>VLOOKUP($A31,'Return Data'!$B$7:$R$2292,3,0)</f>
        <v>44609</v>
      </c>
      <c r="C31" s="65">
        <f>VLOOKUP($A31,'Return Data'!$B$7:$R$2292,4,0)</f>
        <v>33.226799999999997</v>
      </c>
      <c r="D31" s="65">
        <f>VLOOKUP($A31,'Return Data'!$B$7:$R$2292,9,0)</f>
        <v>7.2198000000000002</v>
      </c>
      <c r="E31" s="66">
        <f t="shared" si="1"/>
        <v>17</v>
      </c>
      <c r="F31" s="65">
        <f>VLOOKUP($A31,'Return Data'!$B$7:$R$2292,10,0)</f>
        <v>0.4279</v>
      </c>
      <c r="G31" s="66">
        <f t="shared" si="2"/>
        <v>26</v>
      </c>
      <c r="H31" s="65">
        <f>VLOOKUP($A31,'Return Data'!$B$7:$R$2292,11,0)</f>
        <v>3.6652999999999998</v>
      </c>
      <c r="I31" s="66">
        <f t="shared" si="8"/>
        <v>20</v>
      </c>
      <c r="J31" s="65">
        <f>VLOOKUP($A31,'Return Data'!$B$7:$R$2292,12,0)</f>
        <v>3.3228</v>
      </c>
      <c r="K31" s="66">
        <f t="shared" si="9"/>
        <v>22</v>
      </c>
      <c r="L31" s="65">
        <f>VLOOKUP($A31,'Return Data'!$B$7:$R$2292,13,0)</f>
        <v>4.6771000000000003</v>
      </c>
      <c r="M31" s="66">
        <f t="shared" si="10"/>
        <v>18</v>
      </c>
      <c r="N31" s="65">
        <f>VLOOKUP($A31,'Return Data'!$B$7:$R$2292,17,0)</f>
        <v>6.3935000000000004</v>
      </c>
      <c r="O31" s="66">
        <f t="shared" si="11"/>
        <v>14</v>
      </c>
      <c r="P31" s="65">
        <f>VLOOKUP($A31,'Return Data'!$B$7:$R$2292,14,0)</f>
        <v>8.6257000000000001</v>
      </c>
      <c r="Q31" s="66">
        <f t="shared" si="12"/>
        <v>10</v>
      </c>
      <c r="R31" s="65">
        <f>VLOOKUP($A31,'Return Data'!$B$7:$R$2292,16,0)</f>
        <v>8.4475999999999996</v>
      </c>
      <c r="S31" s="67">
        <f t="shared" si="13"/>
        <v>12</v>
      </c>
    </row>
    <row r="32" spans="1:19" x14ac:dyDescent="0.3">
      <c r="A32" s="82" t="s">
        <v>1106</v>
      </c>
      <c r="B32" s="64">
        <f>VLOOKUP($A32,'Return Data'!$B$7:$R$2292,3,0)</f>
        <v>44609</v>
      </c>
      <c r="C32" s="65">
        <f>VLOOKUP($A32,'Return Data'!$B$7:$R$2292,4,0)</f>
        <v>58.607300000000002</v>
      </c>
      <c r="D32" s="65">
        <f>VLOOKUP($A32,'Return Data'!$B$7:$R$2292,9,0)</f>
        <v>11.086600000000001</v>
      </c>
      <c r="E32" s="66">
        <f t="shared" si="1"/>
        <v>4</v>
      </c>
      <c r="F32" s="65">
        <f>VLOOKUP($A32,'Return Data'!$B$7:$R$2292,10,0)</f>
        <v>2.5693000000000001</v>
      </c>
      <c r="G32" s="66">
        <f t="shared" si="2"/>
        <v>15</v>
      </c>
      <c r="H32" s="65">
        <f>VLOOKUP($A32,'Return Data'!$B$7:$R$2292,11,0)</f>
        <v>3.5265</v>
      </c>
      <c r="I32" s="66">
        <f t="shared" si="8"/>
        <v>25</v>
      </c>
      <c r="J32" s="65">
        <f>VLOOKUP($A32,'Return Data'!$B$7:$R$2292,12,0)</f>
        <v>3.6764000000000001</v>
      </c>
      <c r="K32" s="66">
        <f t="shared" si="9"/>
        <v>19</v>
      </c>
      <c r="L32" s="65">
        <f>VLOOKUP($A32,'Return Data'!$B$7:$R$2292,13,0)</f>
        <v>4.3440000000000003</v>
      </c>
      <c r="M32" s="66">
        <f t="shared" si="10"/>
        <v>21</v>
      </c>
      <c r="N32" s="65">
        <f>VLOOKUP($A32,'Return Data'!$B$7:$R$2292,17,0)</f>
        <v>5.9576000000000002</v>
      </c>
      <c r="O32" s="66">
        <f t="shared" si="11"/>
        <v>17</v>
      </c>
      <c r="P32" s="65">
        <f>VLOOKUP($A32,'Return Data'!$B$7:$R$2292,14,0)</f>
        <v>8.6699000000000002</v>
      </c>
      <c r="Q32" s="66">
        <f t="shared" si="12"/>
        <v>8</v>
      </c>
      <c r="R32" s="65">
        <f>VLOOKUP($A32,'Return Data'!$B$7:$R$2292,16,0)</f>
        <v>8.5939999999999994</v>
      </c>
      <c r="S32" s="67">
        <f t="shared" si="13"/>
        <v>9</v>
      </c>
    </row>
    <row r="33" spans="1:19" x14ac:dyDescent="0.3">
      <c r="A33" s="82" t="s">
        <v>1109</v>
      </c>
      <c r="B33" s="64">
        <f>VLOOKUP($A33,'Return Data'!$B$7:$R$2292,3,0)</f>
        <v>44609</v>
      </c>
      <c r="C33" s="65">
        <f>VLOOKUP($A33,'Return Data'!$B$7:$R$2292,4,0)</f>
        <v>56.028500000000001</v>
      </c>
      <c r="D33" s="65">
        <f>VLOOKUP($A33,'Return Data'!$B$7:$R$2292,9,0)</f>
        <v>7.4566999999999997</v>
      </c>
      <c r="E33" s="66">
        <f t="shared" si="1"/>
        <v>15</v>
      </c>
      <c r="F33" s="65">
        <f>VLOOKUP($A33,'Return Data'!$B$7:$R$2292,10,0)</f>
        <v>1.3692</v>
      </c>
      <c r="G33" s="66">
        <f t="shared" si="2"/>
        <v>21</v>
      </c>
      <c r="H33" s="65">
        <f>VLOOKUP($A33,'Return Data'!$B$7:$R$2292,11,0)</f>
        <v>3.5571000000000002</v>
      </c>
      <c r="I33" s="66">
        <f t="shared" si="8"/>
        <v>22</v>
      </c>
      <c r="J33" s="65">
        <f>VLOOKUP($A33,'Return Data'!$B$7:$R$2292,12,0)</f>
        <v>3.9939</v>
      </c>
      <c r="K33" s="66">
        <f t="shared" si="9"/>
        <v>18</v>
      </c>
      <c r="L33" s="65">
        <f>VLOOKUP($A33,'Return Data'!$B$7:$R$2292,13,0)</f>
        <v>3.8530000000000002</v>
      </c>
      <c r="M33" s="66">
        <f t="shared" si="10"/>
        <v>26</v>
      </c>
      <c r="N33" s="65">
        <f>VLOOKUP($A33,'Return Data'!$B$7:$R$2292,17,0)</f>
        <v>5.8289</v>
      </c>
      <c r="O33" s="66">
        <f t="shared" si="11"/>
        <v>20</v>
      </c>
      <c r="P33" s="65">
        <f>VLOOKUP($A33,'Return Data'!$B$7:$R$2292,14,0)</f>
        <v>2.2096</v>
      </c>
      <c r="Q33" s="66">
        <f t="shared" si="12"/>
        <v>28</v>
      </c>
      <c r="R33" s="65">
        <f>VLOOKUP($A33,'Return Data'!$B$7:$R$2292,16,0)</f>
        <v>5.556</v>
      </c>
      <c r="S33" s="67">
        <f t="shared" si="13"/>
        <v>29</v>
      </c>
    </row>
    <row r="34" spans="1:19" x14ac:dyDescent="0.3">
      <c r="A34" s="82" t="s">
        <v>1110</v>
      </c>
      <c r="B34" s="64">
        <f>VLOOKUP($A34,'Return Data'!$B$7:$R$2292,3,0)</f>
        <v>44609</v>
      </c>
      <c r="C34" s="65">
        <f>VLOOKUP($A34,'Return Data'!$B$7:$R$2292,4,0)</f>
        <v>68.050299999999993</v>
      </c>
      <c r="D34" s="65">
        <f>VLOOKUP($A34,'Return Data'!$B$7:$R$2292,9,0)</f>
        <v>8.1956000000000007</v>
      </c>
      <c r="E34" s="66">
        <f t="shared" si="1"/>
        <v>10</v>
      </c>
      <c r="F34" s="65">
        <f>VLOOKUP($A34,'Return Data'!$B$7:$R$2292,10,0)</f>
        <v>2.0139999999999998</v>
      </c>
      <c r="G34" s="66">
        <f t="shared" si="2"/>
        <v>17</v>
      </c>
      <c r="H34" s="65">
        <f>VLOOKUP($A34,'Return Data'!$B$7:$R$2292,11,0)</f>
        <v>5.0056000000000003</v>
      </c>
      <c r="I34" s="66">
        <f t="shared" si="8"/>
        <v>12</v>
      </c>
      <c r="J34" s="65">
        <f>VLOOKUP($A34,'Return Data'!$B$7:$R$2292,12,0)</f>
        <v>5.2332999999999998</v>
      </c>
      <c r="K34" s="66">
        <f t="shared" si="9"/>
        <v>13</v>
      </c>
      <c r="L34" s="65">
        <f>VLOOKUP($A34,'Return Data'!$B$7:$R$2292,13,0)</f>
        <v>5.0803000000000003</v>
      </c>
      <c r="M34" s="66">
        <f t="shared" si="10"/>
        <v>15</v>
      </c>
      <c r="N34" s="65">
        <f>VLOOKUP($A34,'Return Data'!$B$7:$R$2292,17,0)</f>
        <v>6.9311999999999996</v>
      </c>
      <c r="O34" s="66">
        <f t="shared" si="11"/>
        <v>10</v>
      </c>
      <c r="P34" s="65">
        <f>VLOOKUP($A34,'Return Data'!$B$7:$R$2292,14,0)</f>
        <v>9.2950999999999997</v>
      </c>
      <c r="Q34" s="66">
        <f t="shared" si="12"/>
        <v>5</v>
      </c>
      <c r="R34" s="65">
        <f>VLOOKUP($A34,'Return Data'!$B$7:$R$2292,16,0)</f>
        <v>8.1331000000000007</v>
      </c>
      <c r="S34" s="67">
        <f t="shared" si="13"/>
        <v>19</v>
      </c>
    </row>
    <row r="35" spans="1:19" x14ac:dyDescent="0.3">
      <c r="A35" s="82" t="s">
        <v>1112</v>
      </c>
      <c r="B35" s="64">
        <f>VLOOKUP($A35,'Return Data'!$B$7:$R$2292,3,0)</f>
        <v>44609</v>
      </c>
      <c r="C35" s="65">
        <f>VLOOKUP($A35,'Return Data'!$B$7:$R$2292,4,0)</f>
        <v>60.844799999999999</v>
      </c>
      <c r="D35" s="65">
        <f>VLOOKUP($A35,'Return Data'!$B$7:$R$2292,9,0)</f>
        <v>3.7738999999999998</v>
      </c>
      <c r="E35" s="66">
        <f t="shared" si="1"/>
        <v>28</v>
      </c>
      <c r="F35" s="65">
        <f>VLOOKUP($A35,'Return Data'!$B$7:$R$2292,10,0)</f>
        <v>1.1154999999999999</v>
      </c>
      <c r="G35" s="66">
        <f t="shared" si="2"/>
        <v>23</v>
      </c>
      <c r="H35" s="65">
        <f>VLOOKUP($A35,'Return Data'!$B$7:$R$2292,11,0)</f>
        <v>1.6483000000000001</v>
      </c>
      <c r="I35" s="66">
        <f t="shared" si="8"/>
        <v>30</v>
      </c>
      <c r="J35" s="65">
        <f>VLOOKUP($A35,'Return Data'!$B$7:$R$2292,12,0)</f>
        <v>1.829</v>
      </c>
      <c r="K35" s="66">
        <f t="shared" si="9"/>
        <v>29</v>
      </c>
      <c r="L35" s="65">
        <f>VLOOKUP($A35,'Return Data'!$B$7:$R$2292,13,0)</f>
        <v>2.9403000000000001</v>
      </c>
      <c r="M35" s="66">
        <f t="shared" si="10"/>
        <v>30</v>
      </c>
      <c r="N35" s="65">
        <f>VLOOKUP($A35,'Return Data'!$B$7:$R$2292,17,0)</f>
        <v>4.4321999999999999</v>
      </c>
      <c r="O35" s="66">
        <f t="shared" si="11"/>
        <v>26</v>
      </c>
      <c r="P35" s="65">
        <f>VLOOKUP($A35,'Return Data'!$B$7:$R$2292,14,0)</f>
        <v>6.9836999999999998</v>
      </c>
      <c r="Q35" s="66">
        <f t="shared" si="12"/>
        <v>20</v>
      </c>
      <c r="R35" s="65">
        <f>VLOOKUP($A35,'Return Data'!$B$7:$R$2292,16,0)</f>
        <v>7.1969000000000003</v>
      </c>
      <c r="S35" s="67">
        <f t="shared" si="13"/>
        <v>24</v>
      </c>
    </row>
    <row r="36" spans="1:19" x14ac:dyDescent="0.3">
      <c r="A36" s="82" t="s">
        <v>1114</v>
      </c>
      <c r="B36" s="64">
        <f>VLOOKUP($A36,'Return Data'!$B$7:$R$2292,3,0)</f>
        <v>44609</v>
      </c>
      <c r="C36" s="65">
        <f>VLOOKUP($A36,'Return Data'!$B$7:$R$2292,4,0)</f>
        <v>78.1387</v>
      </c>
      <c r="D36" s="65">
        <f>VLOOKUP($A36,'Return Data'!$B$7:$R$2292,9,0)</f>
        <v>2.431</v>
      </c>
      <c r="E36" s="66">
        <f t="shared" si="1"/>
        <v>29</v>
      </c>
      <c r="F36" s="65">
        <f>VLOOKUP($A36,'Return Data'!$B$7:$R$2292,10,0)</f>
        <v>-1.669</v>
      </c>
      <c r="G36" s="66">
        <f t="shared" si="2"/>
        <v>34</v>
      </c>
      <c r="H36" s="65">
        <f>VLOOKUP($A36,'Return Data'!$B$7:$R$2292,11,0)</f>
        <v>3.1869000000000001</v>
      </c>
      <c r="I36" s="66">
        <f t="shared" si="8"/>
        <v>26</v>
      </c>
      <c r="J36" s="65">
        <f>VLOOKUP($A36,'Return Data'!$B$7:$R$2292,12,0)</f>
        <v>2.8311000000000002</v>
      </c>
      <c r="K36" s="66">
        <f t="shared" si="9"/>
        <v>28</v>
      </c>
      <c r="L36" s="65">
        <f>VLOOKUP($A36,'Return Data'!$B$7:$R$2292,13,0)</f>
        <v>4.1764999999999999</v>
      </c>
      <c r="M36" s="66">
        <f t="shared" si="10"/>
        <v>24</v>
      </c>
      <c r="N36" s="65">
        <f>VLOOKUP($A36,'Return Data'!$B$7:$R$2292,17,0)</f>
        <v>5.4905999999999997</v>
      </c>
      <c r="O36" s="66">
        <f t="shared" si="11"/>
        <v>22</v>
      </c>
      <c r="P36" s="65">
        <f>VLOOKUP($A36,'Return Data'!$B$7:$R$2292,14,0)</f>
        <v>8.6456999999999997</v>
      </c>
      <c r="Q36" s="66">
        <f t="shared" si="12"/>
        <v>9</v>
      </c>
      <c r="R36" s="65">
        <f>VLOOKUP($A36,'Return Data'!$B$7:$R$2292,16,0)</f>
        <v>8.2491000000000003</v>
      </c>
      <c r="S36" s="67">
        <f t="shared" si="13"/>
        <v>17</v>
      </c>
    </row>
    <row r="37" spans="1:19" x14ac:dyDescent="0.3">
      <c r="A37" s="82" t="s">
        <v>1115</v>
      </c>
      <c r="B37" s="64">
        <f>VLOOKUP($A37,'Return Data'!$B$7:$R$2292,3,0)</f>
        <v>44609</v>
      </c>
      <c r="C37" s="65">
        <f>VLOOKUP($A37,'Return Data'!$B$7:$R$2292,4,0)</f>
        <v>60.004600000000003</v>
      </c>
      <c r="D37" s="65">
        <f>VLOOKUP($A37,'Return Data'!$B$7:$R$2292,9,0)</f>
        <v>6.7095000000000002</v>
      </c>
      <c r="E37" s="66">
        <f t="shared" si="1"/>
        <v>23</v>
      </c>
      <c r="F37" s="65">
        <f>VLOOKUP($A37,'Return Data'!$B$7:$R$2292,10,0)</f>
        <v>2.0924</v>
      </c>
      <c r="G37" s="66">
        <f t="shared" si="2"/>
        <v>16</v>
      </c>
      <c r="H37" s="65">
        <f>VLOOKUP($A37,'Return Data'!$B$7:$R$2292,11,0)</f>
        <v>3.556</v>
      </c>
      <c r="I37" s="66">
        <f t="shared" si="8"/>
        <v>23</v>
      </c>
      <c r="J37" s="65">
        <f>VLOOKUP($A37,'Return Data'!$B$7:$R$2292,12,0)</f>
        <v>4.6246999999999998</v>
      </c>
      <c r="K37" s="66">
        <f t="shared" si="9"/>
        <v>15</v>
      </c>
      <c r="L37" s="65">
        <f>VLOOKUP($A37,'Return Data'!$B$7:$R$2292,13,0)</f>
        <v>5.1755000000000004</v>
      </c>
      <c r="M37" s="66">
        <f t="shared" si="10"/>
        <v>14</v>
      </c>
      <c r="N37" s="65">
        <f>VLOOKUP($A37,'Return Data'!$B$7:$R$2292,17,0)</f>
        <v>6.8779000000000003</v>
      </c>
      <c r="O37" s="66">
        <f t="shared" si="11"/>
        <v>12</v>
      </c>
      <c r="P37" s="65">
        <f>VLOOKUP($A37,'Return Data'!$B$7:$R$2292,14,0)</f>
        <v>9.5236000000000001</v>
      </c>
      <c r="Q37" s="66">
        <f t="shared" si="12"/>
        <v>2</v>
      </c>
      <c r="R37" s="65">
        <f>VLOOKUP($A37,'Return Data'!$B$7:$R$2292,16,0)</f>
        <v>8.5360999999999994</v>
      </c>
      <c r="S37" s="67">
        <f t="shared" si="13"/>
        <v>10</v>
      </c>
    </row>
    <row r="38" spans="1:19" x14ac:dyDescent="0.3">
      <c r="A38" s="82" t="s">
        <v>1117</v>
      </c>
      <c r="B38" s="64">
        <f>VLOOKUP($A38,'Return Data'!$B$7:$R$2292,3,0)</f>
        <v>44609</v>
      </c>
      <c r="C38" s="65">
        <f>VLOOKUP($A38,'Return Data'!$B$7:$R$2292,4,0)</f>
        <v>72.013000000000005</v>
      </c>
      <c r="D38" s="65">
        <f>VLOOKUP($A38,'Return Data'!$B$7:$R$2292,9,0)</f>
        <v>5.9618000000000002</v>
      </c>
      <c r="E38" s="66">
        <f t="shared" si="1"/>
        <v>25</v>
      </c>
      <c r="F38" s="65">
        <f>VLOOKUP($A38,'Return Data'!$B$7:$R$2292,10,0)</f>
        <v>1.361</v>
      </c>
      <c r="G38" s="66">
        <f t="shared" si="2"/>
        <v>22</v>
      </c>
      <c r="H38" s="65">
        <f>VLOOKUP($A38,'Return Data'!$B$7:$R$2292,11,0)</f>
        <v>3.5548999999999999</v>
      </c>
      <c r="I38" s="66">
        <f t="shared" si="8"/>
        <v>24</v>
      </c>
      <c r="J38" s="65">
        <f>VLOOKUP($A38,'Return Data'!$B$7:$R$2292,12,0)</f>
        <v>3.2444000000000002</v>
      </c>
      <c r="K38" s="66">
        <f t="shared" si="9"/>
        <v>23</v>
      </c>
      <c r="L38" s="65">
        <f>VLOOKUP($A38,'Return Data'!$B$7:$R$2292,13,0)</f>
        <v>4.3234000000000004</v>
      </c>
      <c r="M38" s="66">
        <f t="shared" si="10"/>
        <v>22</v>
      </c>
      <c r="N38" s="65">
        <f>VLOOKUP($A38,'Return Data'!$B$7:$R$2292,17,0)</f>
        <v>6.3038999999999996</v>
      </c>
      <c r="O38" s="66">
        <f t="shared" si="11"/>
        <v>16</v>
      </c>
      <c r="P38" s="65">
        <f>VLOOKUP($A38,'Return Data'!$B$7:$R$2292,14,0)</f>
        <v>8.3976000000000006</v>
      </c>
      <c r="Q38" s="66">
        <f t="shared" si="12"/>
        <v>11</v>
      </c>
      <c r="R38" s="65">
        <f>VLOOKUP($A38,'Return Data'!$B$7:$R$2292,16,0)</f>
        <v>8.2657000000000007</v>
      </c>
      <c r="S38" s="67">
        <f t="shared" si="13"/>
        <v>16</v>
      </c>
    </row>
    <row r="39" spans="1:19" x14ac:dyDescent="0.3">
      <c r="A39" s="82" t="s">
        <v>1119</v>
      </c>
      <c r="B39" s="64">
        <f>VLOOKUP($A39,'Return Data'!$B$7:$R$2292,3,0)</f>
        <v>0</v>
      </c>
      <c r="C39" s="65">
        <f>VLOOKUP($A39,'Return Data'!$B$7:$R$2292,4,0)</f>
        <v>0</v>
      </c>
      <c r="D39" s="65">
        <f>VLOOKUP($A39,'Return Data'!$B$7:$R$2292,9,0)</f>
        <v>0</v>
      </c>
      <c r="E39" s="66">
        <f t="shared" si="1"/>
        <v>30</v>
      </c>
      <c r="F39" s="65">
        <f>VLOOKUP($A39,'Return Data'!$B$7:$R$2292,10,0)</f>
        <v>0</v>
      </c>
      <c r="G39" s="66">
        <f t="shared" si="2"/>
        <v>28</v>
      </c>
      <c r="H39" s="65">
        <f>VLOOKUP($A39,'Return Data'!$B$7:$R$2292,11,0)</f>
        <v>0</v>
      </c>
      <c r="I39" s="66">
        <f t="shared" si="8"/>
        <v>31</v>
      </c>
      <c r="J39" s="65">
        <f>VLOOKUP($A39,'Return Data'!$B$7:$R$2292,12,0)</f>
        <v>0</v>
      </c>
      <c r="K39" s="66">
        <f t="shared" si="9"/>
        <v>31</v>
      </c>
      <c r="L39" s="65">
        <f>VLOOKUP($A39,'Return Data'!$B$7:$R$2292,13,0)</f>
        <v>0</v>
      </c>
      <c r="M39" s="66">
        <f t="shared" si="10"/>
        <v>31</v>
      </c>
      <c r="N39" s="65"/>
      <c r="O39" s="66"/>
      <c r="P39" s="65"/>
      <c r="Q39" s="66"/>
      <c r="R39" s="65">
        <f>VLOOKUP($A39,'Return Data'!$B$7:$R$2292,16,0)</f>
        <v>0</v>
      </c>
      <c r="S39" s="67">
        <f t="shared" si="13"/>
        <v>31</v>
      </c>
    </row>
    <row r="40" spans="1:19" x14ac:dyDescent="0.3">
      <c r="A40" s="82" t="s">
        <v>1121</v>
      </c>
      <c r="B40" s="64">
        <f>VLOOKUP($A40,'Return Data'!$B$7:$R$2292,3,0)</f>
        <v>44609</v>
      </c>
      <c r="C40" s="65">
        <f>VLOOKUP($A40,'Return Data'!$B$7:$R$2292,4,0)</f>
        <v>59.498600000000003</v>
      </c>
      <c r="D40" s="65">
        <f>VLOOKUP($A40,'Return Data'!$B$7:$R$2292,9,0)</f>
        <v>-0.20380000000000001</v>
      </c>
      <c r="E40" s="66">
        <f t="shared" si="1"/>
        <v>34</v>
      </c>
      <c r="F40" s="65">
        <f>VLOOKUP($A40,'Return Data'!$B$7:$R$2292,10,0)</f>
        <v>-1.3543000000000001</v>
      </c>
      <c r="G40" s="66">
        <f t="shared" si="2"/>
        <v>32</v>
      </c>
      <c r="H40" s="65">
        <f>VLOOKUP($A40,'Return Data'!$B$7:$R$2292,11,0)</f>
        <v>16.1998</v>
      </c>
      <c r="I40" s="66">
        <f t="shared" si="8"/>
        <v>2</v>
      </c>
      <c r="J40" s="65">
        <f>VLOOKUP($A40,'Return Data'!$B$7:$R$2292,12,0)</f>
        <v>11.976100000000001</v>
      </c>
      <c r="K40" s="66">
        <f t="shared" si="9"/>
        <v>3</v>
      </c>
      <c r="L40" s="65">
        <f>VLOOKUP($A40,'Return Data'!$B$7:$R$2292,13,0)</f>
        <v>10.11</v>
      </c>
      <c r="M40" s="66">
        <f t="shared" si="10"/>
        <v>4</v>
      </c>
      <c r="N40" s="65">
        <f>VLOOKUP($A40,'Return Data'!$B$7:$R$2292,17,0)</f>
        <v>8.9946999999999999</v>
      </c>
      <c r="O40" s="66">
        <f t="shared" si="11"/>
        <v>3</v>
      </c>
      <c r="P40" s="65">
        <f>VLOOKUP($A40,'Return Data'!$B$7:$R$2292,14,0)</f>
        <v>2.6185</v>
      </c>
      <c r="Q40" s="66">
        <f t="shared" si="12"/>
        <v>27</v>
      </c>
      <c r="R40" s="65">
        <f>VLOOKUP($A40,'Return Data'!$B$7:$R$2292,16,0)</f>
        <v>6.2656000000000001</v>
      </c>
      <c r="S40" s="67">
        <f t="shared" si="13"/>
        <v>28</v>
      </c>
    </row>
    <row r="41" spans="1:19" x14ac:dyDescent="0.3">
      <c r="A41" s="82" t="s">
        <v>988</v>
      </c>
      <c r="B41" s="64">
        <f>VLOOKUP($A41,'Return Data'!$B$7:$R$2292,3,0)</f>
        <v>44609</v>
      </c>
      <c r="C41" s="65">
        <f>VLOOKUP($A41,'Return Data'!$B$7:$R$2292,4,0)</f>
        <v>77.605599999999995</v>
      </c>
      <c r="D41" s="65">
        <f>VLOOKUP($A41,'Return Data'!$B$7:$R$2292,9,0)</f>
        <v>14.638500000000001</v>
      </c>
      <c r="E41" s="66">
        <f t="shared" si="1"/>
        <v>3</v>
      </c>
      <c r="F41" s="65">
        <f>VLOOKUP($A41,'Return Data'!$B$7:$R$2292,10,0)</f>
        <v>-1.3968</v>
      </c>
      <c r="G41" s="66">
        <f t="shared" si="2"/>
        <v>33</v>
      </c>
      <c r="H41" s="65">
        <f>VLOOKUP($A41,'Return Data'!$B$7:$R$2292,11,0)</f>
        <v>3.7048000000000001</v>
      </c>
      <c r="I41" s="66">
        <f t="shared" si="8"/>
        <v>19</v>
      </c>
      <c r="J41" s="65">
        <f>VLOOKUP($A41,'Return Data'!$B$7:$R$2292,12,0)</f>
        <v>1.2727999999999999</v>
      </c>
      <c r="K41" s="66">
        <f t="shared" si="9"/>
        <v>30</v>
      </c>
      <c r="L41" s="65">
        <f>VLOOKUP($A41,'Return Data'!$B$7:$R$2292,13,0)</f>
        <v>3.0853999999999999</v>
      </c>
      <c r="M41" s="66">
        <f t="shared" si="10"/>
        <v>29</v>
      </c>
      <c r="N41" s="65">
        <f>VLOOKUP($A41,'Return Data'!$B$7:$R$2292,17,0)</f>
        <v>4.3662000000000001</v>
      </c>
      <c r="O41" s="66">
        <f t="shared" si="11"/>
        <v>27</v>
      </c>
      <c r="P41" s="65">
        <f>VLOOKUP($A41,'Return Data'!$B$7:$R$2292,14,0)</f>
        <v>8.3899000000000008</v>
      </c>
      <c r="Q41" s="66">
        <f t="shared" si="12"/>
        <v>12</v>
      </c>
      <c r="R41" s="65">
        <f>VLOOKUP($A41,'Return Data'!$B$7:$R$2292,16,0)</f>
        <v>8.6320999999999994</v>
      </c>
      <c r="S41" s="67">
        <f t="shared" si="13"/>
        <v>8</v>
      </c>
    </row>
    <row r="42" spans="1:19" x14ac:dyDescent="0.3">
      <c r="A42" s="82" t="s">
        <v>990</v>
      </c>
      <c r="B42" s="64">
        <f>VLOOKUP($A42,'Return Data'!$B$7:$R$2292,3,0)</f>
        <v>44609</v>
      </c>
      <c r="C42" s="65">
        <f>VLOOKUP($A42,'Return Data'!$B$7:$R$2292,4,0)</f>
        <v>14.3086</v>
      </c>
      <c r="D42" s="65">
        <f>VLOOKUP($A42,'Return Data'!$B$7:$R$2292,9,0)</f>
        <v>19.4224</v>
      </c>
      <c r="E42" s="66">
        <f t="shared" si="1"/>
        <v>2</v>
      </c>
      <c r="F42" s="65">
        <f>VLOOKUP($A42,'Return Data'!$B$7:$R$2292,10,0)</f>
        <v>1.8693</v>
      </c>
      <c r="G42" s="66">
        <f t="shared" si="2"/>
        <v>19</v>
      </c>
      <c r="H42" s="65">
        <f>VLOOKUP($A42,'Return Data'!$B$7:$R$2292,11,0)</f>
        <v>8.2497000000000007</v>
      </c>
      <c r="I42" s="66">
        <f t="shared" si="8"/>
        <v>5</v>
      </c>
      <c r="J42" s="65">
        <f>VLOOKUP($A42,'Return Data'!$B$7:$R$2292,12,0)</f>
        <v>2.9470000000000001</v>
      </c>
      <c r="K42" s="66">
        <f t="shared" si="9"/>
        <v>27</v>
      </c>
      <c r="L42" s="65">
        <f>VLOOKUP($A42,'Return Data'!$B$7:$R$2292,13,0)</f>
        <v>3.4253999999999998</v>
      </c>
      <c r="M42" s="66">
        <f t="shared" si="10"/>
        <v>28</v>
      </c>
      <c r="N42" s="65">
        <f>VLOOKUP($A42,'Return Data'!$B$7:$R$2292,17,0)</f>
        <v>5.6795999999999998</v>
      </c>
      <c r="O42" s="66">
        <f t="shared" si="11"/>
        <v>21</v>
      </c>
      <c r="P42" s="65">
        <f>VLOOKUP($A42,'Return Data'!$B$7:$R$2292,14,0)</f>
        <v>9.5299999999999994</v>
      </c>
      <c r="Q42" s="66">
        <f t="shared" si="12"/>
        <v>1</v>
      </c>
      <c r="R42" s="65">
        <f>VLOOKUP($A42,'Return Data'!$B$7:$R$2292,16,0)</f>
        <v>10.3977</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7.9108735294117647</v>
      </c>
      <c r="E44" s="88"/>
      <c r="F44" s="89">
        <f>AVERAGE(F8:F42)</f>
        <v>2.4018147058823525</v>
      </c>
      <c r="G44" s="88"/>
      <c r="H44" s="89">
        <f>AVERAGE(H8:H42)</f>
        <v>15.290067647058819</v>
      </c>
      <c r="I44" s="88"/>
      <c r="J44" s="89">
        <f>AVERAGE(J8:J42)</f>
        <v>11.870220588235293</v>
      </c>
      <c r="K44" s="88"/>
      <c r="L44" s="89">
        <f>AVERAGE(L8:L42)</f>
        <v>10.574720588235294</v>
      </c>
      <c r="M44" s="88"/>
      <c r="N44" s="89">
        <f>AVERAGE(N8:N42)</f>
        <v>7.0611096774193545</v>
      </c>
      <c r="O44" s="88"/>
      <c r="P44" s="89">
        <f>AVERAGE(P8:P42)</f>
        <v>6.6282100000000002</v>
      </c>
      <c r="Q44" s="88"/>
      <c r="R44" s="89">
        <f>AVERAGE(R8:R42)</f>
        <v>6.8343685714285733</v>
      </c>
      <c r="S44" s="90"/>
    </row>
    <row r="45" spans="1:19" x14ac:dyDescent="0.3">
      <c r="A45" s="87" t="s">
        <v>28</v>
      </c>
      <c r="B45" s="88"/>
      <c r="C45" s="88"/>
      <c r="D45" s="89">
        <f>MIN(D8:D42)</f>
        <v>-0.20380000000000001</v>
      </c>
      <c r="E45" s="88"/>
      <c r="F45" s="89">
        <f>MIN(F8:F42)</f>
        <v>-1.669</v>
      </c>
      <c r="G45" s="88"/>
      <c r="H45" s="89">
        <f>MIN(H8:H42)</f>
        <v>0</v>
      </c>
      <c r="I45" s="88"/>
      <c r="J45" s="89">
        <f>MIN(J8:J42)</f>
        <v>0</v>
      </c>
      <c r="K45" s="88"/>
      <c r="L45" s="89">
        <f>MIN(L8:L42)</f>
        <v>0</v>
      </c>
      <c r="M45" s="88"/>
      <c r="N45" s="89">
        <f>MIN(N8:N42)</f>
        <v>-4.5814000000000004</v>
      </c>
      <c r="O45" s="88"/>
      <c r="P45" s="89">
        <f>MIN(P8:P42)</f>
        <v>-4.0301</v>
      </c>
      <c r="Q45" s="88"/>
      <c r="R45" s="89">
        <f>MIN(R8:R42)</f>
        <v>-11.532400000000001</v>
      </c>
      <c r="S45" s="90"/>
    </row>
    <row r="46" spans="1:19" ht="15" thickBot="1" x14ac:dyDescent="0.35">
      <c r="A46" s="91" t="s">
        <v>29</v>
      </c>
      <c r="B46" s="92"/>
      <c r="C46" s="92"/>
      <c r="D46" s="93">
        <f>MAX(D8:D42)</f>
        <v>45.904800000000002</v>
      </c>
      <c r="E46" s="92"/>
      <c r="F46" s="93">
        <f>MAX(F8:F42)</f>
        <v>17.964200000000002</v>
      </c>
      <c r="G46" s="92"/>
      <c r="H46" s="93">
        <f>MAX(H8:H42)</f>
        <v>371.38909999999998</v>
      </c>
      <c r="I46" s="92"/>
      <c r="J46" s="93">
        <f>MAX(J8:J42)</f>
        <v>245.8115</v>
      </c>
      <c r="K46" s="92"/>
      <c r="L46" s="93">
        <f>MAX(L8:L42)</f>
        <v>187.2208</v>
      </c>
      <c r="M46" s="92"/>
      <c r="N46" s="93">
        <f>MAX(N8:N42)</f>
        <v>46.514000000000003</v>
      </c>
      <c r="O46" s="92"/>
      <c r="P46" s="93">
        <f>MAX(P8:P42)</f>
        <v>9.5299999999999994</v>
      </c>
      <c r="Q46" s="92"/>
      <c r="R46" s="93">
        <f>MAX(R8:R42)</f>
        <v>22.623999999999999</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1049</v>
      </c>
      <c r="B8" s="64">
        <f>VLOOKUP($A8,'Return Data'!$B$7:$R$2292,3,0)</f>
        <v>44609</v>
      </c>
      <c r="C8" s="65">
        <f>VLOOKUP($A8,'Return Data'!$B$7:$R$2292,4,0)</f>
        <v>26.217600000000001</v>
      </c>
      <c r="D8" s="65">
        <f>VLOOKUP($A8,'Return Data'!$B$7:$R$2292,9,0)</f>
        <v>45.177700000000002</v>
      </c>
      <c r="E8" s="66">
        <f>RANK(D8,D$8:D$42,0)</f>
        <v>1</v>
      </c>
      <c r="F8" s="65">
        <f>VLOOKUP($A8,'Return Data'!$B$7:$R$2292,10,0)</f>
        <v>17.265999999999998</v>
      </c>
      <c r="G8" s="66">
        <f>RANK(F8,F$8:F$42,0)</f>
        <v>1</v>
      </c>
      <c r="H8" s="65">
        <f>VLOOKUP($A8,'Return Data'!$B$7:$R$2292,11,0)</f>
        <v>11.5261</v>
      </c>
      <c r="I8" s="66">
        <f>RANK(H8,H$8:H$42,0)</f>
        <v>3</v>
      </c>
      <c r="J8" s="65">
        <f>VLOOKUP($A8,'Return Data'!$B$7:$R$2292,12,0)</f>
        <v>9.9008000000000003</v>
      </c>
      <c r="K8" s="66">
        <f>RANK(J8,J$8:J$42,0)</f>
        <v>4</v>
      </c>
      <c r="L8" s="65">
        <f>VLOOKUP($A8,'Return Data'!$B$7:$R$2292,13,0)</f>
        <v>10.450799999999999</v>
      </c>
      <c r="M8" s="66">
        <f>RANK(L8,L$8:L$42,0)</f>
        <v>3</v>
      </c>
      <c r="N8" s="65">
        <f>VLOOKUP($A8,'Return Data'!$B$7:$R$2292,17,0)</f>
        <v>8.7509999999999994</v>
      </c>
      <c r="O8" s="66">
        <f>RANK(N8,N$8:N$42,0)</f>
        <v>2</v>
      </c>
      <c r="P8" s="65">
        <f>VLOOKUP($A8,'Return Data'!$B$7:$R$2292,14,0)</f>
        <v>5.2401999999999997</v>
      </c>
      <c r="Q8" s="66">
        <f>RANK(P8,P$8:P$42,0)</f>
        <v>22</v>
      </c>
      <c r="R8" s="65">
        <f>VLOOKUP($A8,'Return Data'!$B$7:$R$2292,16,0)</f>
        <v>7.7519</v>
      </c>
      <c r="S8" s="67">
        <f t="shared" ref="S8:S41" si="0">RANK(R8,R$8:R$42,0)</f>
        <v>17</v>
      </c>
    </row>
    <row r="9" spans="1:19" x14ac:dyDescent="0.3">
      <c r="A9" s="82" t="s">
        <v>1051</v>
      </c>
      <c r="B9" s="64">
        <f>VLOOKUP($A9,'Return Data'!$B$7:$R$2292,3,0)</f>
        <v>44609</v>
      </c>
      <c r="C9" s="65">
        <f>VLOOKUP($A9,'Return Data'!$B$7:$R$2292,4,0)</f>
        <v>1.3322000000000001</v>
      </c>
      <c r="D9" s="65"/>
      <c r="E9" s="66"/>
      <c r="F9" s="65"/>
      <c r="G9" s="66"/>
      <c r="H9" s="65"/>
      <c r="I9" s="66"/>
      <c r="J9" s="65"/>
      <c r="K9" s="66"/>
      <c r="L9" s="65"/>
      <c r="M9" s="66"/>
      <c r="N9" s="65"/>
      <c r="O9" s="66"/>
      <c r="P9" s="65"/>
      <c r="Q9" s="66"/>
      <c r="R9" s="65">
        <f>VLOOKUP($A9,'Return Data'!$B$7:$R$2292,16,0)</f>
        <v>-11.533899999999999</v>
      </c>
      <c r="S9" s="67">
        <f t="shared" ref="S9:S40" si="1">RANK(R9,R$8:R$42,0)</f>
        <v>35</v>
      </c>
    </row>
    <row r="10" spans="1:19" x14ac:dyDescent="0.3">
      <c r="A10" s="82" t="s">
        <v>1053</v>
      </c>
      <c r="B10" s="64">
        <f>VLOOKUP($A10,'Return Data'!$B$7:$R$2292,3,0)</f>
        <v>44609</v>
      </c>
      <c r="C10" s="65">
        <f>VLOOKUP($A10,'Return Data'!$B$7:$R$2292,4,0)</f>
        <v>22.2133</v>
      </c>
      <c r="D10" s="65">
        <f>VLOOKUP($A10,'Return Data'!$B$7:$R$2292,9,0)</f>
        <v>6.1326999999999998</v>
      </c>
      <c r="E10" s="66">
        <f t="shared" ref="E10:E42" si="2">RANK(D10,D$8:D$42,0)</f>
        <v>22</v>
      </c>
      <c r="F10" s="65">
        <f>VLOOKUP($A10,'Return Data'!$B$7:$R$2292,10,0)</f>
        <v>3.9230999999999998</v>
      </c>
      <c r="G10" s="66">
        <f t="shared" ref="G10:G42" si="3">RANK(F10,F$8:F$42,0)</f>
        <v>3</v>
      </c>
      <c r="H10" s="65">
        <f>VLOOKUP($A10,'Return Data'!$B$7:$R$2292,11,0)</f>
        <v>4.7568999999999999</v>
      </c>
      <c r="I10" s="66">
        <f t="shared" ref="I10:I42" si="4">RANK(H10,H$8:H$42,0)</f>
        <v>7</v>
      </c>
      <c r="J10" s="65">
        <f>VLOOKUP($A10,'Return Data'!$B$7:$R$2292,12,0)</f>
        <v>5.1512000000000002</v>
      </c>
      <c r="K10" s="66">
        <f t="shared" ref="K10:K40" si="5">RANK(J10,J$8:J$42,0)</f>
        <v>7</v>
      </c>
      <c r="L10" s="65">
        <f>VLOOKUP($A10,'Return Data'!$B$7:$R$2292,13,0)</f>
        <v>5.8563000000000001</v>
      </c>
      <c r="M10" s="66">
        <f t="shared" ref="M10:M40" si="6">RANK(L10,L$8:L$42,0)</f>
        <v>11</v>
      </c>
      <c r="N10" s="65">
        <f>VLOOKUP($A10,'Return Data'!$B$7:$R$2292,17,0)</f>
        <v>6.8616000000000001</v>
      </c>
      <c r="O10" s="66">
        <f t="shared" ref="O10:O40" si="7">RANK(N10,N$8:N$42,0)</f>
        <v>8</v>
      </c>
      <c r="P10" s="65">
        <f>VLOOKUP($A10,'Return Data'!$B$7:$R$2292,14,0)</f>
        <v>7.4260999999999999</v>
      </c>
      <c r="Q10" s="66">
        <f t="shared" ref="Q10:Q40" si="8">RANK(P10,P$8:P$42,0)</f>
        <v>13</v>
      </c>
      <c r="R10" s="65">
        <f>VLOOKUP($A10,'Return Data'!$B$7:$R$2292,16,0)</f>
        <v>8.3968000000000007</v>
      </c>
      <c r="S10" s="67">
        <f t="shared" si="1"/>
        <v>8</v>
      </c>
    </row>
    <row r="11" spans="1:19" x14ac:dyDescent="0.3">
      <c r="A11" s="82" t="s">
        <v>1054</v>
      </c>
      <c r="B11" s="64">
        <f>VLOOKUP($A11,'Return Data'!$B$7:$R$2292,3,0)</f>
        <v>44609</v>
      </c>
      <c r="C11" s="65">
        <f>VLOOKUP($A11,'Return Data'!$B$7:$R$2292,4,0)</f>
        <v>15.3627</v>
      </c>
      <c r="D11" s="65">
        <f>VLOOKUP($A11,'Return Data'!$B$7:$R$2292,9,0)</f>
        <v>8.6469000000000005</v>
      </c>
      <c r="E11" s="66">
        <f t="shared" si="2"/>
        <v>9</v>
      </c>
      <c r="F11" s="65">
        <f>VLOOKUP($A11,'Return Data'!$B$7:$R$2292,10,0)</f>
        <v>3.1312000000000002</v>
      </c>
      <c r="G11" s="66">
        <f t="shared" si="3"/>
        <v>9</v>
      </c>
      <c r="H11" s="65">
        <f>VLOOKUP($A11,'Return Data'!$B$7:$R$2292,11,0)</f>
        <v>3.2401</v>
      </c>
      <c r="I11" s="66">
        <f t="shared" si="4"/>
        <v>17</v>
      </c>
      <c r="J11" s="65">
        <f>VLOOKUP($A11,'Return Data'!$B$7:$R$2292,12,0)</f>
        <v>3.0714000000000001</v>
      </c>
      <c r="K11" s="66">
        <f t="shared" si="5"/>
        <v>18</v>
      </c>
      <c r="L11" s="65">
        <f>VLOOKUP($A11,'Return Data'!$B$7:$R$2292,13,0)</f>
        <v>3.7158000000000002</v>
      </c>
      <c r="M11" s="66">
        <f t="shared" si="6"/>
        <v>19</v>
      </c>
      <c r="N11" s="65">
        <f>VLOOKUP($A11,'Return Data'!$B$7:$R$2292,17,0)</f>
        <v>4.1673</v>
      </c>
      <c r="O11" s="66">
        <f t="shared" si="7"/>
        <v>24</v>
      </c>
      <c r="P11" s="65">
        <f>VLOOKUP($A11,'Return Data'!$B$7:$R$2292,14,0)</f>
        <v>2.4213</v>
      </c>
      <c r="Q11" s="66">
        <f t="shared" si="8"/>
        <v>25</v>
      </c>
      <c r="R11" s="65">
        <f>VLOOKUP($A11,'Return Data'!$B$7:$R$2292,16,0)</f>
        <v>5.5327999999999999</v>
      </c>
      <c r="S11" s="67">
        <f t="shared" si="1"/>
        <v>29</v>
      </c>
    </row>
    <row r="12" spans="1:19" x14ac:dyDescent="0.3">
      <c r="A12" s="82" t="s">
        <v>1057</v>
      </c>
      <c r="B12" s="64">
        <f>VLOOKUP($A12,'Return Data'!$B$7:$R$2292,3,0)</f>
        <v>44609</v>
      </c>
      <c r="C12" s="65">
        <f>VLOOKUP($A12,'Return Data'!$B$7:$R$2292,4,0)</f>
        <v>65.940700000000007</v>
      </c>
      <c r="D12" s="65">
        <f>VLOOKUP($A12,'Return Data'!$B$7:$R$2292,9,0)</f>
        <v>6.5030999999999999</v>
      </c>
      <c r="E12" s="66">
        <f t="shared" si="2"/>
        <v>18</v>
      </c>
      <c r="F12" s="65">
        <f>VLOOKUP($A12,'Return Data'!$B$7:$R$2292,10,0)</f>
        <v>2.8066</v>
      </c>
      <c r="G12" s="66">
        <f t="shared" si="3"/>
        <v>11</v>
      </c>
      <c r="H12" s="65">
        <f>VLOOKUP($A12,'Return Data'!$B$7:$R$2292,11,0)</f>
        <v>3.7521</v>
      </c>
      <c r="I12" s="66">
        <f t="shared" si="4"/>
        <v>15</v>
      </c>
      <c r="J12" s="65">
        <f>VLOOKUP($A12,'Return Data'!$B$7:$R$2292,12,0)</f>
        <v>3.6362999999999999</v>
      </c>
      <c r="K12" s="66">
        <f t="shared" si="5"/>
        <v>16</v>
      </c>
      <c r="L12" s="65">
        <f>VLOOKUP($A12,'Return Data'!$B$7:$R$2292,13,0)</f>
        <v>4.4500999999999999</v>
      </c>
      <c r="M12" s="66">
        <f t="shared" si="6"/>
        <v>15</v>
      </c>
      <c r="N12" s="65">
        <f>VLOOKUP($A12,'Return Data'!$B$7:$R$2292,17,0)</f>
        <v>5.5613000000000001</v>
      </c>
      <c r="O12" s="66">
        <f t="shared" si="7"/>
        <v>16</v>
      </c>
      <c r="P12" s="65">
        <f>VLOOKUP($A12,'Return Data'!$B$7:$R$2292,14,0)</f>
        <v>5.2573999999999996</v>
      </c>
      <c r="Q12" s="66">
        <f t="shared" si="8"/>
        <v>21</v>
      </c>
      <c r="R12" s="65">
        <f>VLOOKUP($A12,'Return Data'!$B$7:$R$2292,16,0)</f>
        <v>7.8949999999999996</v>
      </c>
      <c r="S12" s="67">
        <f t="shared" si="1"/>
        <v>15</v>
      </c>
    </row>
    <row r="13" spans="1:19" x14ac:dyDescent="0.3">
      <c r="A13" s="82" t="s">
        <v>1060</v>
      </c>
      <c r="B13" s="64">
        <f>VLOOKUP($A13,'Return Data'!$B$7:$R$2292,3,0)</f>
        <v>0</v>
      </c>
      <c r="C13" s="65">
        <f>VLOOKUP($A13,'Return Data'!$B$7:$R$2292,4,0)</f>
        <v>0</v>
      </c>
      <c r="D13" s="65">
        <f>VLOOKUP($A13,'Return Data'!$B$7:$R$2292,9,0)</f>
        <v>0</v>
      </c>
      <c r="E13" s="66">
        <f t="shared" si="2"/>
        <v>30</v>
      </c>
      <c r="F13" s="65">
        <f>VLOOKUP($A13,'Return Data'!$B$7:$R$2292,10,0)</f>
        <v>0</v>
      </c>
      <c r="G13" s="66">
        <f t="shared" si="3"/>
        <v>26</v>
      </c>
      <c r="H13" s="65">
        <f>VLOOKUP($A13,'Return Data'!$B$7:$R$2292,11,0)</f>
        <v>0</v>
      </c>
      <c r="I13" s="66">
        <f t="shared" si="4"/>
        <v>31</v>
      </c>
      <c r="J13" s="65">
        <f>VLOOKUP($A13,'Return Data'!$B$7:$R$2292,12,0)</f>
        <v>0</v>
      </c>
      <c r="K13" s="66">
        <f t="shared" si="5"/>
        <v>31</v>
      </c>
      <c r="L13" s="65">
        <f>VLOOKUP($A13,'Return Data'!$B$7:$R$2292,13,0)</f>
        <v>0</v>
      </c>
      <c r="M13" s="66">
        <f t="shared" si="6"/>
        <v>31</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1062</v>
      </c>
      <c r="B14" s="64">
        <f>VLOOKUP($A14,'Return Data'!$B$7:$R$2292,3,0)</f>
        <v>44609</v>
      </c>
      <c r="C14" s="65">
        <f>VLOOKUP($A14,'Return Data'!$B$7:$R$2292,4,0)</f>
        <v>45.630899999999997</v>
      </c>
      <c r="D14" s="65">
        <f>VLOOKUP($A14,'Return Data'!$B$7:$R$2292,9,0)</f>
        <v>7.1989999999999998</v>
      </c>
      <c r="E14" s="66">
        <f t="shared" si="2"/>
        <v>10</v>
      </c>
      <c r="F14" s="65">
        <f>VLOOKUP($A14,'Return Data'!$B$7:$R$2292,10,0)</f>
        <v>3.6625999999999999</v>
      </c>
      <c r="G14" s="66">
        <f t="shared" si="3"/>
        <v>4</v>
      </c>
      <c r="H14" s="65">
        <f>VLOOKUP($A14,'Return Data'!$B$7:$R$2292,11,0)</f>
        <v>4.4623999999999997</v>
      </c>
      <c r="I14" s="66">
        <f t="shared" si="4"/>
        <v>10</v>
      </c>
      <c r="J14" s="65">
        <f>VLOOKUP($A14,'Return Data'!$B$7:$R$2292,12,0)</f>
        <v>5.0865999999999998</v>
      </c>
      <c r="K14" s="66">
        <f t="shared" si="5"/>
        <v>8</v>
      </c>
      <c r="L14" s="65">
        <f>VLOOKUP($A14,'Return Data'!$B$7:$R$2292,13,0)</f>
        <v>5.8738999999999999</v>
      </c>
      <c r="M14" s="66">
        <f t="shared" si="6"/>
        <v>9</v>
      </c>
      <c r="N14" s="65">
        <f>VLOOKUP($A14,'Return Data'!$B$7:$R$2292,17,0)</f>
        <v>6.4946999999999999</v>
      </c>
      <c r="O14" s="66">
        <f t="shared" si="7"/>
        <v>9</v>
      </c>
      <c r="P14" s="65">
        <f>VLOOKUP($A14,'Return Data'!$B$7:$R$2292,14,0)</f>
        <v>7.8868999999999998</v>
      </c>
      <c r="Q14" s="66">
        <f t="shared" si="8"/>
        <v>9</v>
      </c>
      <c r="R14" s="65">
        <f>VLOOKUP($A14,'Return Data'!$B$7:$R$2292,16,0)</f>
        <v>7.8676000000000004</v>
      </c>
      <c r="S14" s="67">
        <f t="shared" si="1"/>
        <v>16</v>
      </c>
    </row>
    <row r="15" spans="1:19" x14ac:dyDescent="0.3">
      <c r="A15" s="82" t="s">
        <v>1064</v>
      </c>
      <c r="B15" s="64">
        <f>VLOOKUP($A15,'Return Data'!$B$7:$R$2292,3,0)</f>
        <v>44609</v>
      </c>
      <c r="C15" s="65">
        <f>VLOOKUP($A15,'Return Data'!$B$7:$R$2292,4,0)</f>
        <v>35.649500000000003</v>
      </c>
      <c r="D15" s="65">
        <f>VLOOKUP($A15,'Return Data'!$B$7:$R$2292,9,0)</f>
        <v>7.0605000000000002</v>
      </c>
      <c r="E15" s="66">
        <f t="shared" si="2"/>
        <v>12</v>
      </c>
      <c r="F15" s="65">
        <f>VLOOKUP($A15,'Return Data'!$B$7:$R$2292,10,0)</f>
        <v>2.7250999999999999</v>
      </c>
      <c r="G15" s="66">
        <f t="shared" si="3"/>
        <v>12</v>
      </c>
      <c r="H15" s="65">
        <f>VLOOKUP($A15,'Return Data'!$B$7:$R$2292,11,0)</f>
        <v>4.3304</v>
      </c>
      <c r="I15" s="66">
        <f t="shared" si="4"/>
        <v>11</v>
      </c>
      <c r="J15" s="65">
        <f>VLOOKUP($A15,'Return Data'!$B$7:$R$2292,12,0)</f>
        <v>4.6535000000000002</v>
      </c>
      <c r="K15" s="66">
        <f t="shared" si="5"/>
        <v>12</v>
      </c>
      <c r="L15" s="65">
        <f>VLOOKUP($A15,'Return Data'!$B$7:$R$2292,13,0)</f>
        <v>5.9482999999999997</v>
      </c>
      <c r="M15" s="66">
        <f t="shared" si="6"/>
        <v>8</v>
      </c>
      <c r="N15" s="65">
        <f>VLOOKUP($A15,'Return Data'!$B$7:$R$2292,17,0)</f>
        <v>6.8710000000000004</v>
      </c>
      <c r="O15" s="66">
        <f t="shared" si="7"/>
        <v>7</v>
      </c>
      <c r="P15" s="65">
        <f>VLOOKUP($A15,'Return Data'!$B$7:$R$2292,14,0)</f>
        <v>8.2904</v>
      </c>
      <c r="Q15" s="66">
        <f t="shared" si="8"/>
        <v>5</v>
      </c>
      <c r="R15" s="65">
        <f>VLOOKUP($A15,'Return Data'!$B$7:$R$2292,16,0)</f>
        <v>7.5629</v>
      </c>
      <c r="S15" s="67">
        <f t="shared" si="1"/>
        <v>20</v>
      </c>
    </row>
    <row r="16" spans="1:19" x14ac:dyDescent="0.3">
      <c r="A16" s="82" t="s">
        <v>1067</v>
      </c>
      <c r="B16" s="64">
        <f>VLOOKUP($A16,'Return Data'!$B$7:$R$2292,3,0)</f>
        <v>44609</v>
      </c>
      <c r="C16" s="65">
        <f>VLOOKUP($A16,'Return Data'!$B$7:$R$2292,4,0)</f>
        <v>37.9846</v>
      </c>
      <c r="D16" s="65">
        <f>VLOOKUP($A16,'Return Data'!$B$7:$R$2292,9,0)</f>
        <v>9.7544000000000004</v>
      </c>
      <c r="E16" s="66">
        <f t="shared" si="2"/>
        <v>5</v>
      </c>
      <c r="F16" s="65">
        <f>VLOOKUP($A16,'Return Data'!$B$7:$R$2292,10,0)</f>
        <v>2.6391</v>
      </c>
      <c r="G16" s="66">
        <f t="shared" si="3"/>
        <v>13</v>
      </c>
      <c r="H16" s="65">
        <f>VLOOKUP($A16,'Return Data'!$B$7:$R$2292,11,0)</f>
        <v>3.3050999999999999</v>
      </c>
      <c r="I16" s="66">
        <f t="shared" si="4"/>
        <v>16</v>
      </c>
      <c r="J16" s="65">
        <f>VLOOKUP($A16,'Return Data'!$B$7:$R$2292,12,0)</f>
        <v>3.5838000000000001</v>
      </c>
      <c r="K16" s="66">
        <f t="shared" si="5"/>
        <v>17</v>
      </c>
      <c r="L16" s="65">
        <f>VLOOKUP($A16,'Return Data'!$B$7:$R$2292,13,0)</f>
        <v>4.0993000000000004</v>
      </c>
      <c r="M16" s="66">
        <f t="shared" si="6"/>
        <v>16</v>
      </c>
      <c r="N16" s="65">
        <f>VLOOKUP($A16,'Return Data'!$B$7:$R$2292,17,0)</f>
        <v>5.6116000000000001</v>
      </c>
      <c r="O16" s="66">
        <f t="shared" si="7"/>
        <v>15</v>
      </c>
      <c r="P16" s="65">
        <f>VLOOKUP($A16,'Return Data'!$B$7:$R$2292,14,0)</f>
        <v>7.3457999999999997</v>
      </c>
      <c r="Q16" s="66">
        <f t="shared" si="8"/>
        <v>14</v>
      </c>
      <c r="R16" s="65">
        <f>VLOOKUP($A16,'Return Data'!$B$7:$R$2292,16,0)</f>
        <v>7.4276</v>
      </c>
      <c r="S16" s="67">
        <f t="shared" si="1"/>
        <v>23</v>
      </c>
    </row>
    <row r="17" spans="1:19" x14ac:dyDescent="0.3">
      <c r="A17" s="82" t="s">
        <v>1070</v>
      </c>
      <c r="B17" s="64">
        <f>VLOOKUP($A17,'Return Data'!$B$7:$R$2292,3,0)</f>
        <v>44609</v>
      </c>
      <c r="C17" s="65">
        <f>VLOOKUP($A17,'Return Data'!$B$7:$R$2292,4,0)</f>
        <v>18.3307</v>
      </c>
      <c r="D17" s="65">
        <f>VLOOKUP($A17,'Return Data'!$B$7:$R$2292,9,0)</f>
        <v>9.6097999999999999</v>
      </c>
      <c r="E17" s="66">
        <f t="shared" si="2"/>
        <v>6</v>
      </c>
      <c r="F17" s="65">
        <f>VLOOKUP($A17,'Return Data'!$B$7:$R$2292,10,0)</f>
        <v>4.12</v>
      </c>
      <c r="G17" s="66">
        <f t="shared" si="3"/>
        <v>2</v>
      </c>
      <c r="H17" s="65">
        <f>VLOOKUP($A17,'Return Data'!$B$7:$R$2292,11,0)</f>
        <v>5.3682999999999996</v>
      </c>
      <c r="I17" s="66">
        <f t="shared" si="4"/>
        <v>6</v>
      </c>
      <c r="J17" s="65">
        <f>VLOOKUP($A17,'Return Data'!$B$7:$R$2292,12,0)</f>
        <v>5.8930999999999996</v>
      </c>
      <c r="K17" s="66">
        <f t="shared" si="5"/>
        <v>6</v>
      </c>
      <c r="L17" s="65">
        <f>VLOOKUP($A17,'Return Data'!$B$7:$R$2292,13,0)</f>
        <v>6.2168999999999999</v>
      </c>
      <c r="M17" s="66">
        <f t="shared" si="6"/>
        <v>6</v>
      </c>
      <c r="N17" s="65">
        <f>VLOOKUP($A17,'Return Data'!$B$7:$R$2292,17,0)</f>
        <v>5.6791</v>
      </c>
      <c r="O17" s="66">
        <f t="shared" si="7"/>
        <v>14</v>
      </c>
      <c r="P17" s="65">
        <f>VLOOKUP($A17,'Return Data'!$B$7:$R$2292,14,0)</f>
        <v>6.718</v>
      </c>
      <c r="Q17" s="66">
        <f t="shared" si="8"/>
        <v>17</v>
      </c>
      <c r="R17" s="65">
        <f>VLOOKUP($A17,'Return Data'!$B$7:$R$2292,16,0)</f>
        <v>7.9539999999999997</v>
      </c>
      <c r="S17" s="67">
        <f t="shared" si="1"/>
        <v>12</v>
      </c>
    </row>
    <row r="18" spans="1:19" x14ac:dyDescent="0.3">
      <c r="A18" s="82" t="s">
        <v>1073</v>
      </c>
      <c r="B18" s="64">
        <f>VLOOKUP($A18,'Return Data'!$B$7:$R$2292,3,0)</f>
        <v>44609</v>
      </c>
      <c r="C18" s="65">
        <f>VLOOKUP($A18,'Return Data'!$B$7:$R$2292,4,0)</f>
        <v>16.499600000000001</v>
      </c>
      <c r="D18" s="65">
        <f>VLOOKUP($A18,'Return Data'!$B$7:$R$2292,9,0)</f>
        <v>6.7679999999999998</v>
      </c>
      <c r="E18" s="66">
        <f t="shared" si="2"/>
        <v>15</v>
      </c>
      <c r="F18" s="65">
        <f>VLOOKUP($A18,'Return Data'!$B$7:$R$2292,10,0)</f>
        <v>3.1996000000000002</v>
      </c>
      <c r="G18" s="66">
        <f t="shared" si="3"/>
        <v>7</v>
      </c>
      <c r="H18" s="65">
        <f>VLOOKUP($A18,'Return Data'!$B$7:$R$2292,11,0)</f>
        <v>3.9771000000000001</v>
      </c>
      <c r="I18" s="66">
        <f t="shared" si="4"/>
        <v>13</v>
      </c>
      <c r="J18" s="65">
        <f>VLOOKUP($A18,'Return Data'!$B$7:$R$2292,12,0)</f>
        <v>4.5269000000000004</v>
      </c>
      <c r="K18" s="66">
        <f t="shared" si="5"/>
        <v>13</v>
      </c>
      <c r="L18" s="65">
        <f>VLOOKUP($A18,'Return Data'!$B$7:$R$2292,13,0)</f>
        <v>5.2499000000000002</v>
      </c>
      <c r="M18" s="66">
        <f t="shared" si="6"/>
        <v>12</v>
      </c>
      <c r="N18" s="65">
        <f>VLOOKUP($A18,'Return Data'!$B$7:$R$2292,17,0)</f>
        <v>5.9173</v>
      </c>
      <c r="O18" s="66">
        <f t="shared" si="7"/>
        <v>11</v>
      </c>
      <c r="P18" s="65">
        <f>VLOOKUP($A18,'Return Data'!$B$7:$R$2292,14,0)</f>
        <v>7.2648000000000001</v>
      </c>
      <c r="Q18" s="66">
        <f t="shared" si="8"/>
        <v>15</v>
      </c>
      <c r="R18" s="65">
        <f>VLOOKUP($A18,'Return Data'!$B$7:$R$2292,16,0)</f>
        <v>7.3648999999999996</v>
      </c>
      <c r="S18" s="67">
        <f t="shared" si="1"/>
        <v>24</v>
      </c>
    </row>
    <row r="19" spans="1:19" x14ac:dyDescent="0.3">
      <c r="A19" s="82" t="s">
        <v>1074</v>
      </c>
      <c r="B19" s="64">
        <f>VLOOKUP($A19,'Return Data'!$B$7:$R$2292,3,0)</f>
        <v>44609</v>
      </c>
      <c r="C19" s="65">
        <f>VLOOKUP($A19,'Return Data'!$B$7:$R$2292,4,0)</f>
        <v>12.5854</v>
      </c>
      <c r="D19" s="65">
        <f>VLOOKUP($A19,'Return Data'!$B$7:$R$2292,9,0)</f>
        <v>8.6608999999999998</v>
      </c>
      <c r="E19" s="66">
        <f t="shared" si="2"/>
        <v>8</v>
      </c>
      <c r="F19" s="65">
        <f>VLOOKUP($A19,'Return Data'!$B$7:$R$2292,10,0)</f>
        <v>3.5752000000000002</v>
      </c>
      <c r="G19" s="66">
        <f t="shared" si="3"/>
        <v>5</v>
      </c>
      <c r="H19" s="65">
        <f>VLOOKUP($A19,'Return Data'!$B$7:$R$2292,11,0)</f>
        <v>3.2</v>
      </c>
      <c r="I19" s="66">
        <f t="shared" si="4"/>
        <v>18</v>
      </c>
      <c r="J19" s="65">
        <f>VLOOKUP($A19,'Return Data'!$B$7:$R$2292,12,0)</f>
        <v>21.950800000000001</v>
      </c>
      <c r="K19" s="66">
        <f t="shared" si="5"/>
        <v>2</v>
      </c>
      <c r="L19" s="65">
        <f>VLOOKUP($A19,'Return Data'!$B$7:$R$2292,13,0)</f>
        <v>18.429600000000001</v>
      </c>
      <c r="M19" s="66">
        <f t="shared" si="6"/>
        <v>2</v>
      </c>
      <c r="N19" s="65">
        <f>VLOOKUP($A19,'Return Data'!$B$7:$R$2292,17,0)</f>
        <v>-5.1151</v>
      </c>
      <c r="O19" s="66">
        <f t="shared" si="7"/>
        <v>31</v>
      </c>
      <c r="P19" s="65">
        <f>VLOOKUP($A19,'Return Data'!$B$7:$R$2292,14,0)</f>
        <v>-4.6543000000000001</v>
      </c>
      <c r="Q19" s="66">
        <f t="shared" si="8"/>
        <v>30</v>
      </c>
      <c r="R19" s="65">
        <f>VLOOKUP($A19,'Return Data'!$B$7:$R$2292,16,0)</f>
        <v>3.0507</v>
      </c>
      <c r="S19" s="67">
        <f t="shared" si="1"/>
        <v>30</v>
      </c>
    </row>
    <row r="20" spans="1:19" x14ac:dyDescent="0.3">
      <c r="A20" s="82" t="s">
        <v>1076</v>
      </c>
      <c r="B20" s="64">
        <f>VLOOKUP($A20,'Return Data'!$B$7:$R$2292,3,0)</f>
        <v>0</v>
      </c>
      <c r="C20" s="65">
        <f>VLOOKUP($A20,'Return Data'!$B$7:$R$2292,4,0)</f>
        <v>0</v>
      </c>
      <c r="D20" s="65">
        <f>VLOOKUP($A20,'Return Data'!$B$7:$R$2292,9,0)</f>
        <v>0</v>
      </c>
      <c r="E20" s="66">
        <f t="shared" si="2"/>
        <v>30</v>
      </c>
      <c r="F20" s="65">
        <f>VLOOKUP($A20,'Return Data'!$B$7:$R$2292,10,0)</f>
        <v>0</v>
      </c>
      <c r="G20" s="66">
        <f t="shared" si="3"/>
        <v>26</v>
      </c>
      <c r="H20" s="65">
        <f>VLOOKUP($A20,'Return Data'!$B$7:$R$2292,11,0)</f>
        <v>0</v>
      </c>
      <c r="I20" s="66">
        <f t="shared" si="4"/>
        <v>31</v>
      </c>
      <c r="J20" s="65">
        <f>VLOOKUP($A20,'Return Data'!$B$7:$R$2292,12,0)</f>
        <v>0</v>
      </c>
      <c r="K20" s="66">
        <f t="shared" si="5"/>
        <v>31</v>
      </c>
      <c r="L20" s="65">
        <f>VLOOKUP($A20,'Return Data'!$B$7:$R$2292,13,0)</f>
        <v>0</v>
      </c>
      <c r="M20" s="66">
        <f t="shared" si="6"/>
        <v>31</v>
      </c>
      <c r="N20" s="65"/>
      <c r="O20" s="66"/>
      <c r="P20" s="65"/>
      <c r="Q20" s="66"/>
      <c r="R20" s="65">
        <f>VLOOKUP($A20,'Return Data'!$B$7:$R$2292,16,0)</f>
        <v>0</v>
      </c>
      <c r="S20" s="67">
        <f t="shared" si="1"/>
        <v>31</v>
      </c>
    </row>
    <row r="21" spans="1:19" x14ac:dyDescent="0.3">
      <c r="A21" s="82" t="s">
        <v>1081</v>
      </c>
      <c r="B21" s="64">
        <f>VLOOKUP($A21,'Return Data'!$B$7:$R$2292,3,0)</f>
        <v>44609</v>
      </c>
      <c r="C21" s="65">
        <f>VLOOKUP($A21,'Return Data'!$B$7:$R$2292,4,0)</f>
        <v>41.084600000000002</v>
      </c>
      <c r="D21" s="65">
        <f>VLOOKUP($A21,'Return Data'!$B$7:$R$2292,9,0)</f>
        <v>6.7416</v>
      </c>
      <c r="E21" s="66">
        <f t="shared" si="2"/>
        <v>16</v>
      </c>
      <c r="F21" s="65">
        <f>VLOOKUP($A21,'Return Data'!$B$7:$R$2292,10,0)</f>
        <v>3.1497000000000002</v>
      </c>
      <c r="G21" s="66">
        <f t="shared" si="3"/>
        <v>8</v>
      </c>
      <c r="H21" s="65">
        <f>VLOOKUP($A21,'Return Data'!$B$7:$R$2292,11,0)</f>
        <v>3.9419</v>
      </c>
      <c r="I21" s="66">
        <f t="shared" si="4"/>
        <v>14</v>
      </c>
      <c r="J21" s="65">
        <f>VLOOKUP($A21,'Return Data'!$B$7:$R$2292,12,0)</f>
        <v>4.8108000000000004</v>
      </c>
      <c r="K21" s="66">
        <f t="shared" si="5"/>
        <v>11</v>
      </c>
      <c r="L21" s="65">
        <f>VLOOKUP($A21,'Return Data'!$B$7:$R$2292,13,0)</f>
        <v>5.0587999999999997</v>
      </c>
      <c r="M21" s="66">
        <f t="shared" si="6"/>
        <v>13</v>
      </c>
      <c r="N21" s="65">
        <f>VLOOKUP($A21,'Return Data'!$B$7:$R$2292,17,0)</f>
        <v>6.9965000000000002</v>
      </c>
      <c r="O21" s="66">
        <f t="shared" si="7"/>
        <v>5</v>
      </c>
      <c r="P21" s="65">
        <f>VLOOKUP($A21,'Return Data'!$B$7:$R$2292,14,0)</f>
        <v>8.9011999999999993</v>
      </c>
      <c r="Q21" s="66">
        <f t="shared" si="8"/>
        <v>2</v>
      </c>
      <c r="R21" s="65">
        <f>VLOOKUP($A21,'Return Data'!$B$7:$R$2292,16,0)</f>
        <v>8.0281000000000002</v>
      </c>
      <c r="S21" s="67">
        <f t="shared" si="1"/>
        <v>11</v>
      </c>
    </row>
    <row r="22" spans="1:19" x14ac:dyDescent="0.3">
      <c r="A22" s="82" t="s">
        <v>1082</v>
      </c>
      <c r="B22" s="64">
        <f>VLOOKUP($A22,'Return Data'!$B$7:$R$2292,3,0)</f>
        <v>44609</v>
      </c>
      <c r="C22" s="65">
        <f>VLOOKUP($A22,'Return Data'!$B$7:$R$2292,4,0)</f>
        <v>59.111699999999999</v>
      </c>
      <c r="D22" s="65">
        <f>VLOOKUP($A22,'Return Data'!$B$7:$R$2292,9,0)</f>
        <v>5.0711000000000004</v>
      </c>
      <c r="E22" s="66">
        <f t="shared" si="2"/>
        <v>25</v>
      </c>
      <c r="F22" s="65">
        <f>VLOOKUP($A22,'Return Data'!$B$7:$R$2292,10,0)</f>
        <v>0.97689999999999999</v>
      </c>
      <c r="G22" s="66">
        <f t="shared" si="3"/>
        <v>19</v>
      </c>
      <c r="H22" s="65">
        <f>VLOOKUP($A22,'Return Data'!$B$7:$R$2292,11,0)</f>
        <v>1.8274999999999999</v>
      </c>
      <c r="I22" s="66">
        <f t="shared" si="4"/>
        <v>27</v>
      </c>
      <c r="J22" s="65">
        <f>VLOOKUP($A22,'Return Data'!$B$7:$R$2292,12,0)</f>
        <v>2.1192000000000002</v>
      </c>
      <c r="K22" s="66">
        <f t="shared" si="5"/>
        <v>25</v>
      </c>
      <c r="L22" s="65">
        <f>VLOOKUP($A22,'Return Data'!$B$7:$R$2292,13,0)</f>
        <v>2.7608000000000001</v>
      </c>
      <c r="M22" s="66">
        <f t="shared" si="6"/>
        <v>27</v>
      </c>
      <c r="N22" s="65">
        <f>VLOOKUP($A22,'Return Data'!$B$7:$R$2292,17,0)</f>
        <v>3.0583999999999998</v>
      </c>
      <c r="O22" s="66">
        <f t="shared" si="7"/>
        <v>29</v>
      </c>
      <c r="P22" s="65">
        <f>VLOOKUP($A22,'Return Data'!$B$7:$R$2292,14,0)</f>
        <v>5.1810999999999998</v>
      </c>
      <c r="Q22" s="66">
        <f t="shared" si="8"/>
        <v>23</v>
      </c>
      <c r="R22" s="65">
        <f>VLOOKUP($A22,'Return Data'!$B$7:$R$2292,16,0)</f>
        <v>7.6239999999999997</v>
      </c>
      <c r="S22" s="67">
        <f t="shared" si="1"/>
        <v>19</v>
      </c>
    </row>
    <row r="23" spans="1:19" x14ac:dyDescent="0.3">
      <c r="A23" s="82" t="s">
        <v>1086</v>
      </c>
      <c r="B23" s="64">
        <f>VLOOKUP($A23,'Return Data'!$B$7:$R$2292,3,0)</f>
        <v>44609</v>
      </c>
      <c r="C23" s="65">
        <f>VLOOKUP($A23,'Return Data'!$B$7:$R$2292,4,0)</f>
        <v>29.654499999999999</v>
      </c>
      <c r="D23" s="65">
        <f>VLOOKUP($A23,'Return Data'!$B$7:$R$2292,9,0)</f>
        <v>6.1463999999999999</v>
      </c>
      <c r="E23" s="66">
        <f t="shared" si="2"/>
        <v>21</v>
      </c>
      <c r="F23" s="65">
        <f>VLOOKUP($A23,'Return Data'!$B$7:$R$2292,10,0)</f>
        <v>3.3976000000000002</v>
      </c>
      <c r="G23" s="66">
        <f t="shared" si="3"/>
        <v>6</v>
      </c>
      <c r="H23" s="65">
        <f>VLOOKUP($A23,'Return Data'!$B$7:$R$2292,11,0)</f>
        <v>4.5427999999999997</v>
      </c>
      <c r="I23" s="66">
        <f t="shared" si="4"/>
        <v>9</v>
      </c>
      <c r="J23" s="65">
        <f>VLOOKUP($A23,'Return Data'!$B$7:$R$2292,12,0)</f>
        <v>4.9249000000000001</v>
      </c>
      <c r="K23" s="66">
        <f t="shared" si="5"/>
        <v>9</v>
      </c>
      <c r="L23" s="65">
        <f>VLOOKUP($A23,'Return Data'!$B$7:$R$2292,13,0)</f>
        <v>5.8704000000000001</v>
      </c>
      <c r="M23" s="66">
        <f t="shared" si="6"/>
        <v>10</v>
      </c>
      <c r="N23" s="65">
        <f>VLOOKUP($A23,'Return Data'!$B$7:$R$2292,17,0)</f>
        <v>7.1684999999999999</v>
      </c>
      <c r="O23" s="66">
        <f t="shared" si="7"/>
        <v>4</v>
      </c>
      <c r="P23" s="65">
        <f>VLOOKUP($A23,'Return Data'!$B$7:$R$2292,14,0)</f>
        <v>1.9351</v>
      </c>
      <c r="Q23" s="66">
        <f t="shared" si="8"/>
        <v>27</v>
      </c>
      <c r="R23" s="65">
        <f>VLOOKUP($A23,'Return Data'!$B$7:$R$2292,16,0)</f>
        <v>5.8121</v>
      </c>
      <c r="S23" s="67">
        <f t="shared" si="1"/>
        <v>28</v>
      </c>
    </row>
    <row r="24" spans="1:19" x14ac:dyDescent="0.3">
      <c r="A24" s="82" t="s">
        <v>1087</v>
      </c>
      <c r="B24" s="64">
        <f>VLOOKUP($A24,'Return Data'!$B$7:$R$2292,3,0)</f>
        <v>44601</v>
      </c>
      <c r="C24" s="65">
        <f>VLOOKUP($A24,'Return Data'!$B$7:$R$2292,4,0)</f>
        <v>2.2555999999999998</v>
      </c>
      <c r="D24" s="65">
        <f>VLOOKUP($A24,'Return Data'!$B$7:$R$2292,9,0)</f>
        <v>7.0072999999999999</v>
      </c>
      <c r="E24" s="66">
        <f t="shared" si="2"/>
        <v>13</v>
      </c>
      <c r="F24" s="65">
        <f>VLOOKUP($A24,'Return Data'!$B$7:$R$2292,10,0)</f>
        <v>0.29920000000000002</v>
      </c>
      <c r="G24" s="66">
        <f t="shared" si="3"/>
        <v>23</v>
      </c>
      <c r="H24" s="65">
        <f>VLOOKUP($A24,'Return Data'!$B$7:$R$2292,11,0)</f>
        <v>371.40300000000002</v>
      </c>
      <c r="I24" s="66">
        <f t="shared" si="4"/>
        <v>1</v>
      </c>
      <c r="J24" s="65">
        <f>VLOOKUP($A24,'Return Data'!$B$7:$R$2292,12,0)</f>
        <v>245.82069999999999</v>
      </c>
      <c r="K24" s="66">
        <f t="shared" si="5"/>
        <v>1</v>
      </c>
      <c r="L24" s="65">
        <f>VLOOKUP($A24,'Return Data'!$B$7:$R$2292,13,0)</f>
        <v>187.2278</v>
      </c>
      <c r="M24" s="66">
        <f t="shared" si="6"/>
        <v>1</v>
      </c>
      <c r="N24" s="65">
        <f>VLOOKUP($A24,'Return Data'!$B$7:$R$2292,17,0)</f>
        <v>46.511699999999998</v>
      </c>
      <c r="O24" s="66">
        <f t="shared" si="7"/>
        <v>1</v>
      </c>
      <c r="P24" s="65"/>
      <c r="Q24" s="66"/>
      <c r="R24" s="65">
        <f>VLOOKUP($A24,'Return Data'!$B$7:$R$2292,16,0)</f>
        <v>22.623100000000001</v>
      </c>
      <c r="S24" s="67">
        <f t="shared" si="1"/>
        <v>1</v>
      </c>
    </row>
    <row r="25" spans="1:19" x14ac:dyDescent="0.3">
      <c r="A25" s="82" t="s">
        <v>1091</v>
      </c>
      <c r="B25" s="64">
        <f>VLOOKUP($A25,'Return Data'!$B$7:$R$2292,3,0)</f>
        <v>0</v>
      </c>
      <c r="C25" s="65">
        <f>VLOOKUP($A25,'Return Data'!$B$7:$R$2292,4,0)</f>
        <v>0</v>
      </c>
      <c r="D25" s="65">
        <f>VLOOKUP($A25,'Return Data'!$B$7:$R$2292,9,0)</f>
        <v>0</v>
      </c>
      <c r="E25" s="66">
        <f t="shared" si="2"/>
        <v>30</v>
      </c>
      <c r="F25" s="65">
        <f>VLOOKUP($A25,'Return Data'!$B$7:$R$2292,10,0)</f>
        <v>0</v>
      </c>
      <c r="G25" s="66">
        <f t="shared" si="3"/>
        <v>26</v>
      </c>
      <c r="H25" s="65">
        <f>VLOOKUP($A25,'Return Data'!$B$7:$R$2292,11,0)</f>
        <v>0</v>
      </c>
      <c r="I25" s="66">
        <f t="shared" si="4"/>
        <v>31</v>
      </c>
      <c r="J25" s="65">
        <f>VLOOKUP($A25,'Return Data'!$B$7:$R$2292,12,0)</f>
        <v>0</v>
      </c>
      <c r="K25" s="66">
        <f t="shared" si="5"/>
        <v>31</v>
      </c>
      <c r="L25" s="65">
        <f>VLOOKUP($A25,'Return Data'!$B$7:$R$2292,13,0)</f>
        <v>0</v>
      </c>
      <c r="M25" s="66">
        <f t="shared" si="6"/>
        <v>31</v>
      </c>
      <c r="N25" s="65"/>
      <c r="O25" s="66"/>
      <c r="P25" s="65"/>
      <c r="Q25" s="66"/>
      <c r="R25" s="65">
        <f>VLOOKUP($A25,'Return Data'!$B$7:$R$2292,16,0)</f>
        <v>0</v>
      </c>
      <c r="S25" s="67">
        <f t="shared" si="1"/>
        <v>31</v>
      </c>
    </row>
    <row r="26" spans="1:19" x14ac:dyDescent="0.3">
      <c r="A26" s="82" t="s">
        <v>1093</v>
      </c>
      <c r="B26" s="64">
        <f>VLOOKUP($A26,'Return Data'!$B$7:$R$2292,3,0)</f>
        <v>44609</v>
      </c>
      <c r="C26" s="65">
        <f>VLOOKUP($A26,'Return Data'!$B$7:$R$2292,4,0)</f>
        <v>14.982699999999999</v>
      </c>
      <c r="D26" s="65">
        <f>VLOOKUP($A26,'Return Data'!$B$7:$R$2292,9,0)</f>
        <v>3.3652000000000002</v>
      </c>
      <c r="E26" s="66">
        <f t="shared" si="2"/>
        <v>27</v>
      </c>
      <c r="F26" s="65">
        <f>VLOOKUP($A26,'Return Data'!$B$7:$R$2292,10,0)</f>
        <v>1.9825999999999999</v>
      </c>
      <c r="G26" s="66">
        <f t="shared" si="3"/>
        <v>14</v>
      </c>
      <c r="H26" s="65">
        <f>VLOOKUP($A26,'Return Data'!$B$7:$R$2292,11,0)</f>
        <v>9.4718999999999998</v>
      </c>
      <c r="I26" s="66">
        <f t="shared" si="4"/>
        <v>4</v>
      </c>
      <c r="J26" s="65">
        <f>VLOOKUP($A26,'Return Data'!$B$7:$R$2292,12,0)</f>
        <v>7.9200999999999997</v>
      </c>
      <c r="K26" s="66">
        <f t="shared" si="5"/>
        <v>5</v>
      </c>
      <c r="L26" s="65">
        <f>VLOOKUP($A26,'Return Data'!$B$7:$R$2292,13,0)</f>
        <v>7.1494</v>
      </c>
      <c r="M26" s="66">
        <f t="shared" si="6"/>
        <v>5</v>
      </c>
      <c r="N26" s="65">
        <f>VLOOKUP($A26,'Return Data'!$B$7:$R$2292,17,0)</f>
        <v>3.2118000000000002</v>
      </c>
      <c r="O26" s="66">
        <f t="shared" si="7"/>
        <v>28</v>
      </c>
      <c r="P26" s="65">
        <f>VLOOKUP($A26,'Return Data'!$B$7:$R$2292,14,0)</f>
        <v>3.9411</v>
      </c>
      <c r="Q26" s="66">
        <f t="shared" si="8"/>
        <v>24</v>
      </c>
      <c r="R26" s="65">
        <f>VLOOKUP($A26,'Return Data'!$B$7:$R$2292,16,0)</f>
        <v>6.0433000000000003</v>
      </c>
      <c r="S26" s="67">
        <f t="shared" si="1"/>
        <v>27</v>
      </c>
    </row>
    <row r="27" spans="1:19" x14ac:dyDescent="0.3">
      <c r="A27" s="82" t="s">
        <v>1096</v>
      </c>
      <c r="B27" s="64">
        <f>VLOOKUP($A27,'Return Data'!$B$7:$R$2292,3,0)</f>
        <v>44609</v>
      </c>
      <c r="C27" s="65">
        <f>VLOOKUP($A27,'Return Data'!$B$7:$R$2292,4,0)</f>
        <v>102.5013</v>
      </c>
      <c r="D27" s="65">
        <f>VLOOKUP($A27,'Return Data'!$B$7:$R$2292,9,0)</f>
        <v>9.1007999999999996</v>
      </c>
      <c r="E27" s="66">
        <f t="shared" si="2"/>
        <v>7</v>
      </c>
      <c r="F27" s="65">
        <f>VLOOKUP($A27,'Return Data'!$B$7:$R$2292,10,0)</f>
        <v>2.9573</v>
      </c>
      <c r="G27" s="66">
        <f t="shared" si="3"/>
        <v>10</v>
      </c>
      <c r="H27" s="65">
        <f>VLOOKUP($A27,'Return Data'!$B$7:$R$2292,11,0)</f>
        <v>4.7507999999999999</v>
      </c>
      <c r="I27" s="66">
        <f t="shared" si="4"/>
        <v>8</v>
      </c>
      <c r="J27" s="65">
        <f>VLOOKUP($A27,'Return Data'!$B$7:$R$2292,12,0)</f>
        <v>4.8124000000000002</v>
      </c>
      <c r="K27" s="66">
        <f t="shared" si="5"/>
        <v>10</v>
      </c>
      <c r="L27" s="65">
        <f>VLOOKUP($A27,'Return Data'!$B$7:$R$2292,13,0)</f>
        <v>6.1021000000000001</v>
      </c>
      <c r="M27" s="66">
        <f t="shared" si="6"/>
        <v>7</v>
      </c>
      <c r="N27" s="65">
        <f>VLOOKUP($A27,'Return Data'!$B$7:$R$2292,17,0)</f>
        <v>6.9413999999999998</v>
      </c>
      <c r="O27" s="66">
        <f t="shared" si="7"/>
        <v>6</v>
      </c>
      <c r="P27" s="65">
        <f>VLOOKUP($A27,'Return Data'!$B$7:$R$2292,14,0)</f>
        <v>8.7018000000000004</v>
      </c>
      <c r="Q27" s="66">
        <f t="shared" si="8"/>
        <v>4</v>
      </c>
      <c r="R27" s="65">
        <f>VLOOKUP($A27,'Return Data'!$B$7:$R$2292,16,0)</f>
        <v>9.2357999999999993</v>
      </c>
      <c r="S27" s="67">
        <f t="shared" si="1"/>
        <v>3</v>
      </c>
    </row>
    <row r="28" spans="1:19" x14ac:dyDescent="0.3">
      <c r="A28" s="82" t="s">
        <v>1099</v>
      </c>
      <c r="B28" s="64">
        <f>VLOOKUP($A28,'Return Data'!$B$7:$R$2292,3,0)</f>
        <v>44609</v>
      </c>
      <c r="C28" s="65">
        <f>VLOOKUP($A28,'Return Data'!$B$7:$R$2292,4,0)</f>
        <v>46.379100000000001</v>
      </c>
      <c r="D28" s="65">
        <f>VLOOKUP($A28,'Return Data'!$B$7:$R$2292,9,0)</f>
        <v>6.4169999999999998</v>
      </c>
      <c r="E28" s="66">
        <f t="shared" si="2"/>
        <v>19</v>
      </c>
      <c r="F28" s="65">
        <f>VLOOKUP($A28,'Return Data'!$B$7:$R$2292,10,0)</f>
        <v>0.2868</v>
      </c>
      <c r="G28" s="66">
        <f t="shared" si="3"/>
        <v>24</v>
      </c>
      <c r="H28" s="65">
        <f>VLOOKUP($A28,'Return Data'!$B$7:$R$2292,11,0)</f>
        <v>1.8141</v>
      </c>
      <c r="I28" s="66">
        <f t="shared" si="4"/>
        <v>28</v>
      </c>
      <c r="J28" s="65">
        <f>VLOOKUP($A28,'Return Data'!$B$7:$R$2292,12,0)</f>
        <v>1.9355</v>
      </c>
      <c r="K28" s="66">
        <f t="shared" si="5"/>
        <v>26</v>
      </c>
      <c r="L28" s="65">
        <f>VLOOKUP($A28,'Return Data'!$B$7:$R$2292,13,0)</f>
        <v>3.1810999999999998</v>
      </c>
      <c r="M28" s="66">
        <f t="shared" si="6"/>
        <v>23</v>
      </c>
      <c r="N28" s="65">
        <f>VLOOKUP($A28,'Return Data'!$B$7:$R$2292,17,0)</f>
        <v>4.7161</v>
      </c>
      <c r="O28" s="66">
        <f t="shared" si="7"/>
        <v>21</v>
      </c>
      <c r="P28" s="65">
        <f>VLOOKUP($A28,'Return Data'!$B$7:$R$2292,14,0)</f>
        <v>7.1776999999999997</v>
      </c>
      <c r="Q28" s="66">
        <f t="shared" si="8"/>
        <v>16</v>
      </c>
      <c r="R28" s="65">
        <f>VLOOKUP($A28,'Return Data'!$B$7:$R$2292,16,0)</f>
        <v>8.2175999999999991</v>
      </c>
      <c r="S28" s="67">
        <f t="shared" si="1"/>
        <v>9</v>
      </c>
    </row>
    <row r="29" spans="1:19" x14ac:dyDescent="0.3">
      <c r="A29" s="82" t="s">
        <v>1100</v>
      </c>
      <c r="B29" s="64">
        <f>VLOOKUP($A29,'Return Data'!$B$7:$R$2292,3,0)</f>
        <v>44609</v>
      </c>
      <c r="C29" s="65">
        <f>VLOOKUP($A29,'Return Data'!$B$7:$R$2292,4,0)</f>
        <v>47.65</v>
      </c>
      <c r="D29" s="65">
        <f>VLOOKUP($A29,'Return Data'!$B$7:$R$2292,9,0)</f>
        <v>2.5207999999999999</v>
      </c>
      <c r="E29" s="66">
        <f t="shared" si="2"/>
        <v>28</v>
      </c>
      <c r="F29" s="65">
        <f>VLOOKUP($A29,'Return Data'!$B$7:$R$2292,10,0)</f>
        <v>-0.94689999999999996</v>
      </c>
      <c r="G29" s="66">
        <f t="shared" si="3"/>
        <v>31</v>
      </c>
      <c r="H29" s="65">
        <f>VLOOKUP($A29,'Return Data'!$B$7:$R$2292,11,0)</f>
        <v>1.6073999999999999</v>
      </c>
      <c r="I29" s="66">
        <f t="shared" si="4"/>
        <v>29</v>
      </c>
      <c r="J29" s="65">
        <f>VLOOKUP($A29,'Return Data'!$B$7:$R$2292,12,0)</f>
        <v>1.9169</v>
      </c>
      <c r="K29" s="66">
        <f t="shared" si="5"/>
        <v>27</v>
      </c>
      <c r="L29" s="65">
        <f>VLOOKUP($A29,'Return Data'!$B$7:$R$2292,13,0)</f>
        <v>2.6871</v>
      </c>
      <c r="M29" s="66">
        <f t="shared" si="6"/>
        <v>29</v>
      </c>
      <c r="N29" s="65">
        <f>VLOOKUP($A29,'Return Data'!$B$7:$R$2292,17,0)</f>
        <v>4.1398999999999999</v>
      </c>
      <c r="O29" s="66">
        <f t="shared" si="7"/>
        <v>25</v>
      </c>
      <c r="P29" s="65">
        <f>VLOOKUP($A29,'Return Data'!$B$7:$R$2292,14,0)</f>
        <v>6.3449</v>
      </c>
      <c r="Q29" s="66">
        <f t="shared" si="8"/>
        <v>20</v>
      </c>
      <c r="R29" s="65">
        <f>VLOOKUP($A29,'Return Data'!$B$7:$R$2292,16,0)</f>
        <v>7.5505000000000004</v>
      </c>
      <c r="S29" s="67">
        <f t="shared" si="1"/>
        <v>21</v>
      </c>
    </row>
    <row r="30" spans="1:19" x14ac:dyDescent="0.3">
      <c r="A30" s="82" t="s">
        <v>1102</v>
      </c>
      <c r="B30" s="64">
        <f>VLOOKUP($A30,'Return Data'!$B$7:$R$2292,3,0)</f>
        <v>44609</v>
      </c>
      <c r="C30" s="65">
        <f>VLOOKUP($A30,'Return Data'!$B$7:$R$2292,4,0)</f>
        <v>35.414499999999997</v>
      </c>
      <c r="D30" s="65">
        <f>VLOOKUP($A30,'Return Data'!$B$7:$R$2292,9,0)</f>
        <v>6.3745000000000003</v>
      </c>
      <c r="E30" s="66">
        <f t="shared" si="2"/>
        <v>20</v>
      </c>
      <c r="F30" s="65">
        <f>VLOOKUP($A30,'Return Data'!$B$7:$R$2292,10,0)</f>
        <v>0.1255</v>
      </c>
      <c r="G30" s="66">
        <f t="shared" si="3"/>
        <v>25</v>
      </c>
      <c r="H30" s="65">
        <f>VLOOKUP($A30,'Return Data'!$B$7:$R$2292,11,0)</f>
        <v>2.7652999999999999</v>
      </c>
      <c r="I30" s="66">
        <f t="shared" si="4"/>
        <v>24</v>
      </c>
      <c r="J30" s="65">
        <f>VLOOKUP($A30,'Return Data'!$B$7:$R$2292,12,0)</f>
        <v>2.7604000000000002</v>
      </c>
      <c r="K30" s="66">
        <f t="shared" si="5"/>
        <v>21</v>
      </c>
      <c r="L30" s="65">
        <f>VLOOKUP($A30,'Return Data'!$B$7:$R$2292,13,0)</f>
        <v>3.6852</v>
      </c>
      <c r="M30" s="66">
        <f t="shared" si="6"/>
        <v>20</v>
      </c>
      <c r="N30" s="65">
        <f>VLOOKUP($A30,'Return Data'!$B$7:$R$2292,17,0)</f>
        <v>4.2477999999999998</v>
      </c>
      <c r="O30" s="66">
        <f t="shared" si="7"/>
        <v>23</v>
      </c>
      <c r="P30" s="65">
        <f>VLOOKUP($A30,'Return Data'!$B$7:$R$2292,14,0)</f>
        <v>6.6974</v>
      </c>
      <c r="Q30" s="66">
        <f t="shared" si="8"/>
        <v>18</v>
      </c>
      <c r="R30" s="65">
        <f>VLOOKUP($A30,'Return Data'!$B$7:$R$2292,16,0)</f>
        <v>6.8068</v>
      </c>
      <c r="S30" s="67">
        <f t="shared" si="1"/>
        <v>25</v>
      </c>
    </row>
    <row r="31" spans="1:19" x14ac:dyDescent="0.3">
      <c r="A31" s="82" t="s">
        <v>1104</v>
      </c>
      <c r="B31" s="64">
        <f>VLOOKUP($A31,'Return Data'!$B$7:$R$2292,3,0)</f>
        <v>44609</v>
      </c>
      <c r="C31" s="65">
        <f>VLOOKUP($A31,'Return Data'!$B$7:$R$2292,4,0)</f>
        <v>31.854800000000001</v>
      </c>
      <c r="D31" s="65">
        <f>VLOOKUP($A31,'Return Data'!$B$7:$R$2292,9,0)</f>
        <v>6.5826000000000002</v>
      </c>
      <c r="E31" s="66">
        <f t="shared" si="2"/>
        <v>17</v>
      </c>
      <c r="F31" s="65">
        <f>VLOOKUP($A31,'Return Data'!$B$7:$R$2292,10,0)</f>
        <v>-0.20910000000000001</v>
      </c>
      <c r="G31" s="66">
        <f t="shared" si="3"/>
        <v>30</v>
      </c>
      <c r="H31" s="65">
        <f>VLOOKUP($A31,'Return Data'!$B$7:$R$2292,11,0)</f>
        <v>3.0156000000000001</v>
      </c>
      <c r="I31" s="66">
        <f t="shared" si="4"/>
        <v>20</v>
      </c>
      <c r="J31" s="65">
        <f>VLOOKUP($A31,'Return Data'!$B$7:$R$2292,12,0)</f>
        <v>2.6690999999999998</v>
      </c>
      <c r="K31" s="66">
        <f t="shared" si="5"/>
        <v>22</v>
      </c>
      <c r="L31" s="65">
        <f>VLOOKUP($A31,'Return Data'!$B$7:$R$2292,13,0)</f>
        <v>4.0099</v>
      </c>
      <c r="M31" s="66">
        <f t="shared" si="6"/>
        <v>18</v>
      </c>
      <c r="N31" s="65">
        <f>VLOOKUP($A31,'Return Data'!$B$7:$R$2292,17,0)</f>
        <v>5.7622</v>
      </c>
      <c r="O31" s="66">
        <f t="shared" si="7"/>
        <v>13</v>
      </c>
      <c r="P31" s="65">
        <f>VLOOKUP($A31,'Return Data'!$B$7:$R$2292,14,0)</f>
        <v>8.0007999999999999</v>
      </c>
      <c r="Q31" s="66">
        <f t="shared" si="8"/>
        <v>7</v>
      </c>
      <c r="R31" s="65">
        <f>VLOOKUP($A31,'Return Data'!$B$7:$R$2292,16,0)</f>
        <v>8.9545999999999992</v>
      </c>
      <c r="S31" s="67">
        <f t="shared" si="1"/>
        <v>4</v>
      </c>
    </row>
    <row r="32" spans="1:19" x14ac:dyDescent="0.3">
      <c r="A32" s="82" t="s">
        <v>1107</v>
      </c>
      <c r="B32" s="64">
        <f>VLOOKUP($A32,'Return Data'!$B$7:$R$2292,3,0)</f>
        <v>44609</v>
      </c>
      <c r="C32" s="65">
        <f>VLOOKUP($A32,'Return Data'!$B$7:$R$2292,4,0)</f>
        <v>54.776800000000001</v>
      </c>
      <c r="D32" s="65">
        <f>VLOOKUP($A32,'Return Data'!$B$7:$R$2292,9,0)</f>
        <v>10.4284</v>
      </c>
      <c r="E32" s="66">
        <f t="shared" si="2"/>
        <v>4</v>
      </c>
      <c r="F32" s="65">
        <f>VLOOKUP($A32,'Return Data'!$B$7:$R$2292,10,0)</f>
        <v>1.9161999999999999</v>
      </c>
      <c r="G32" s="66">
        <f t="shared" si="3"/>
        <v>15</v>
      </c>
      <c r="H32" s="65">
        <f>VLOOKUP($A32,'Return Data'!$B$7:$R$2292,11,0)</f>
        <v>2.8666</v>
      </c>
      <c r="I32" s="66">
        <f t="shared" si="4"/>
        <v>22</v>
      </c>
      <c r="J32" s="65">
        <f>VLOOKUP($A32,'Return Data'!$B$7:$R$2292,12,0)</f>
        <v>3.0106999999999999</v>
      </c>
      <c r="K32" s="66">
        <f t="shared" si="5"/>
        <v>20</v>
      </c>
      <c r="L32" s="65">
        <f>VLOOKUP($A32,'Return Data'!$B$7:$R$2292,13,0)</f>
        <v>3.6583000000000001</v>
      </c>
      <c r="M32" s="66">
        <f t="shared" si="6"/>
        <v>21</v>
      </c>
      <c r="N32" s="65">
        <f>VLOOKUP($A32,'Return Data'!$B$7:$R$2292,17,0)</f>
        <v>5.2805</v>
      </c>
      <c r="O32" s="66">
        <f t="shared" si="7"/>
        <v>19</v>
      </c>
      <c r="P32" s="65">
        <f>VLOOKUP($A32,'Return Data'!$B$7:$R$2292,14,0)</f>
        <v>7.9983000000000004</v>
      </c>
      <c r="Q32" s="66">
        <f t="shared" si="8"/>
        <v>8</v>
      </c>
      <c r="R32" s="65">
        <f>VLOOKUP($A32,'Return Data'!$B$7:$R$2292,16,0)</f>
        <v>8.1875</v>
      </c>
      <c r="S32" s="67">
        <f t="shared" si="1"/>
        <v>10</v>
      </c>
    </row>
    <row r="33" spans="1:19" x14ac:dyDescent="0.3">
      <c r="A33" s="82" t="s">
        <v>1108</v>
      </c>
      <c r="B33" s="64">
        <f>VLOOKUP($A33,'Return Data'!$B$7:$R$2292,3,0)</f>
        <v>44609</v>
      </c>
      <c r="C33" s="65">
        <f>VLOOKUP($A33,'Return Data'!$B$7:$R$2292,4,0)</f>
        <v>51.181800000000003</v>
      </c>
      <c r="D33" s="65">
        <f>VLOOKUP($A33,'Return Data'!$B$7:$R$2292,9,0)</f>
        <v>6.9024999999999999</v>
      </c>
      <c r="E33" s="66">
        <f t="shared" si="2"/>
        <v>14</v>
      </c>
      <c r="F33" s="65">
        <f>VLOOKUP($A33,'Return Data'!$B$7:$R$2292,10,0)</f>
        <v>0.62729999999999997</v>
      </c>
      <c r="G33" s="66">
        <f t="shared" si="3"/>
        <v>22</v>
      </c>
      <c r="H33" s="65">
        <f>VLOOKUP($A33,'Return Data'!$B$7:$R$2292,11,0)</f>
        <v>2.6734</v>
      </c>
      <c r="I33" s="66">
        <f t="shared" si="4"/>
        <v>25</v>
      </c>
      <c r="J33" s="65">
        <f>VLOOKUP($A33,'Return Data'!$B$7:$R$2292,12,0)</f>
        <v>3.0562</v>
      </c>
      <c r="K33" s="66">
        <f t="shared" si="5"/>
        <v>19</v>
      </c>
      <c r="L33" s="65">
        <f>VLOOKUP($A33,'Return Data'!$B$7:$R$2292,13,0)</f>
        <v>2.8871000000000002</v>
      </c>
      <c r="M33" s="66">
        <f t="shared" si="6"/>
        <v>26</v>
      </c>
      <c r="N33" s="65">
        <f>VLOOKUP($A33,'Return Data'!$B$7:$R$2292,17,0)</f>
        <v>4.8102</v>
      </c>
      <c r="O33" s="66">
        <f t="shared" si="7"/>
        <v>20</v>
      </c>
      <c r="P33" s="65">
        <f>VLOOKUP($A33,'Return Data'!$B$7:$R$2292,14,0)</f>
        <v>1.2141999999999999</v>
      </c>
      <c r="Q33" s="66">
        <f t="shared" si="8"/>
        <v>28</v>
      </c>
      <c r="R33" s="65">
        <f>VLOOKUP($A33,'Return Data'!$B$7:$R$2292,16,0)</f>
        <v>6.2190000000000003</v>
      </c>
      <c r="S33" s="67">
        <f t="shared" si="1"/>
        <v>26</v>
      </c>
    </row>
    <row r="34" spans="1:19" x14ac:dyDescent="0.3">
      <c r="A34" s="82" t="s">
        <v>1111</v>
      </c>
      <c r="B34" s="64">
        <f>VLOOKUP($A34,'Return Data'!$B$7:$R$2292,3,0)</f>
        <v>44609</v>
      </c>
      <c r="C34" s="65">
        <f>VLOOKUP($A34,'Return Data'!$B$7:$R$2292,4,0)</f>
        <v>62.843800000000002</v>
      </c>
      <c r="D34" s="65">
        <f>VLOOKUP($A34,'Return Data'!$B$7:$R$2292,9,0)</f>
        <v>7.0964999999999998</v>
      </c>
      <c r="E34" s="66">
        <f t="shared" si="2"/>
        <v>11</v>
      </c>
      <c r="F34" s="65">
        <f>VLOOKUP($A34,'Return Data'!$B$7:$R$2292,10,0)</f>
        <v>1.0304</v>
      </c>
      <c r="G34" s="66">
        <f t="shared" si="3"/>
        <v>18</v>
      </c>
      <c r="H34" s="65">
        <f>VLOOKUP($A34,'Return Data'!$B$7:$R$2292,11,0)</f>
        <v>4.0258000000000003</v>
      </c>
      <c r="I34" s="66">
        <f t="shared" si="4"/>
        <v>12</v>
      </c>
      <c r="J34" s="65">
        <f>VLOOKUP($A34,'Return Data'!$B$7:$R$2292,12,0)</f>
        <v>4.2183000000000002</v>
      </c>
      <c r="K34" s="66">
        <f t="shared" si="5"/>
        <v>14</v>
      </c>
      <c r="L34" s="65">
        <f>VLOOKUP($A34,'Return Data'!$B$7:$R$2292,13,0)</f>
        <v>4.0243000000000002</v>
      </c>
      <c r="M34" s="66">
        <f t="shared" si="6"/>
        <v>17</v>
      </c>
      <c r="N34" s="65">
        <f>VLOOKUP($A34,'Return Data'!$B$7:$R$2292,17,0)</f>
        <v>5.8159999999999998</v>
      </c>
      <c r="O34" s="66">
        <f t="shared" si="7"/>
        <v>12</v>
      </c>
      <c r="P34" s="65">
        <f>VLOOKUP($A34,'Return Data'!$B$7:$R$2292,14,0)</f>
        <v>8.1629000000000005</v>
      </c>
      <c r="Q34" s="66">
        <f t="shared" si="8"/>
        <v>6</v>
      </c>
      <c r="R34" s="65">
        <f>VLOOKUP($A34,'Return Data'!$B$7:$R$2292,16,0)</f>
        <v>8.6132000000000009</v>
      </c>
      <c r="S34" s="67">
        <f t="shared" si="1"/>
        <v>6</v>
      </c>
    </row>
    <row r="35" spans="1:19" x14ac:dyDescent="0.3">
      <c r="A35" s="82" t="s">
        <v>1980</v>
      </c>
      <c r="B35" s="64">
        <f>VLOOKUP($A35,'Return Data'!$B$7:$R$2292,3,0)</f>
        <v>44609</v>
      </c>
      <c r="C35" s="65">
        <f>VLOOKUP($A35,'Return Data'!$B$7:$R$2292,4,0)</f>
        <v>58.0152</v>
      </c>
      <c r="D35" s="65">
        <f>VLOOKUP($A35,'Return Data'!$B$7:$R$2292,9,0)</f>
        <v>3.5705</v>
      </c>
      <c r="E35" s="66">
        <f t="shared" si="2"/>
        <v>26</v>
      </c>
      <c r="F35" s="65">
        <f>VLOOKUP($A35,'Return Data'!$B$7:$R$2292,10,0)</f>
        <v>0.91159999999999997</v>
      </c>
      <c r="G35" s="66">
        <f t="shared" si="3"/>
        <v>20</v>
      </c>
      <c r="H35" s="65">
        <f>VLOOKUP($A35,'Return Data'!$B$7:$R$2292,11,0)</f>
        <v>1.4440999999999999</v>
      </c>
      <c r="I35" s="66">
        <f t="shared" si="4"/>
        <v>30</v>
      </c>
      <c r="J35" s="65">
        <f>VLOOKUP($A35,'Return Data'!$B$7:$R$2292,12,0)</f>
        <v>1.6337999999999999</v>
      </c>
      <c r="K35" s="66">
        <f t="shared" si="5"/>
        <v>29</v>
      </c>
      <c r="L35" s="65">
        <f>VLOOKUP($A35,'Return Data'!$B$7:$R$2292,13,0)</f>
        <v>2.7484999999999999</v>
      </c>
      <c r="M35" s="66">
        <f t="shared" si="6"/>
        <v>28</v>
      </c>
      <c r="N35" s="65">
        <f>VLOOKUP($A35,'Return Data'!$B$7:$R$2292,17,0)</f>
        <v>3.9159000000000002</v>
      </c>
      <c r="O35" s="66">
        <f t="shared" si="7"/>
        <v>26</v>
      </c>
      <c r="P35" s="65">
        <f>VLOOKUP($A35,'Return Data'!$B$7:$R$2292,14,0)</f>
        <v>6.4032999999999998</v>
      </c>
      <c r="Q35" s="66">
        <f t="shared" si="8"/>
        <v>19</v>
      </c>
      <c r="R35" s="65">
        <f>VLOOKUP($A35,'Return Data'!$B$7:$R$2292,16,0)</f>
        <v>7.9329000000000001</v>
      </c>
      <c r="S35" s="67">
        <f t="shared" si="1"/>
        <v>14</v>
      </c>
    </row>
    <row r="36" spans="1:19" x14ac:dyDescent="0.3">
      <c r="A36" s="82" t="s">
        <v>1113</v>
      </c>
      <c r="B36" s="64">
        <f>VLOOKUP($A36,'Return Data'!$B$7:$R$2292,3,0)</f>
        <v>44609</v>
      </c>
      <c r="C36" s="65">
        <f>VLOOKUP($A36,'Return Data'!$B$7:$R$2292,4,0)</f>
        <v>72.125600000000006</v>
      </c>
      <c r="D36" s="65">
        <f>VLOOKUP($A36,'Return Data'!$B$7:$R$2292,9,0)</f>
        <v>1.2484999999999999</v>
      </c>
      <c r="E36" s="66">
        <f t="shared" si="2"/>
        <v>29</v>
      </c>
      <c r="F36" s="65">
        <f>VLOOKUP($A36,'Return Data'!$B$7:$R$2292,10,0)</f>
        <v>-2.7856000000000001</v>
      </c>
      <c r="G36" s="66">
        <f t="shared" si="3"/>
        <v>34</v>
      </c>
      <c r="H36" s="65">
        <f>VLOOKUP($A36,'Return Data'!$B$7:$R$2292,11,0)</f>
        <v>2.0524</v>
      </c>
      <c r="I36" s="66">
        <f t="shared" si="4"/>
        <v>26</v>
      </c>
      <c r="J36" s="65">
        <f>VLOOKUP($A36,'Return Data'!$B$7:$R$2292,12,0)</f>
        <v>1.6887000000000001</v>
      </c>
      <c r="K36" s="66">
        <f t="shared" si="5"/>
        <v>28</v>
      </c>
      <c r="L36" s="65">
        <f>VLOOKUP($A36,'Return Data'!$B$7:$R$2292,13,0)</f>
        <v>3.0099</v>
      </c>
      <c r="M36" s="66">
        <f t="shared" si="6"/>
        <v>25</v>
      </c>
      <c r="N36" s="65">
        <f>VLOOKUP($A36,'Return Data'!$B$7:$R$2292,17,0)</f>
        <v>4.4138000000000002</v>
      </c>
      <c r="O36" s="66">
        <f t="shared" si="7"/>
        <v>22</v>
      </c>
      <c r="P36" s="65">
        <f>VLOOKUP($A36,'Return Data'!$B$7:$R$2292,14,0)</f>
        <v>7.6374000000000004</v>
      </c>
      <c r="Q36" s="66">
        <f t="shared" si="8"/>
        <v>11</v>
      </c>
      <c r="R36" s="65">
        <f>VLOOKUP($A36,'Return Data'!$B$7:$R$2292,16,0)</f>
        <v>8.5406999999999993</v>
      </c>
      <c r="S36" s="67">
        <f t="shared" si="1"/>
        <v>7</v>
      </c>
    </row>
    <row r="37" spans="1:19" x14ac:dyDescent="0.3">
      <c r="A37" s="82" t="s">
        <v>1116</v>
      </c>
      <c r="B37" s="64">
        <f>VLOOKUP($A37,'Return Data'!$B$7:$R$2292,3,0)</f>
        <v>44609</v>
      </c>
      <c r="C37" s="65">
        <f>VLOOKUP($A37,'Return Data'!$B$7:$R$2292,4,0)</f>
        <v>56.882599999999996</v>
      </c>
      <c r="D37" s="65">
        <f>VLOOKUP($A37,'Return Data'!$B$7:$R$2292,9,0)</f>
        <v>6.0461</v>
      </c>
      <c r="E37" s="66">
        <f t="shared" si="2"/>
        <v>23</v>
      </c>
      <c r="F37" s="65">
        <f>VLOOKUP($A37,'Return Data'!$B$7:$R$2292,10,0)</f>
        <v>1.4287000000000001</v>
      </c>
      <c r="G37" s="66">
        <f t="shared" si="3"/>
        <v>17</v>
      </c>
      <c r="H37" s="65">
        <f>VLOOKUP($A37,'Return Data'!$B$7:$R$2292,11,0)</f>
        <v>2.8835000000000002</v>
      </c>
      <c r="I37" s="66">
        <f t="shared" si="4"/>
        <v>21</v>
      </c>
      <c r="J37" s="65">
        <f>VLOOKUP($A37,'Return Data'!$B$7:$R$2292,12,0)</f>
        <v>3.9422999999999999</v>
      </c>
      <c r="K37" s="66">
        <f t="shared" si="5"/>
        <v>15</v>
      </c>
      <c r="L37" s="65">
        <f>VLOOKUP($A37,'Return Data'!$B$7:$R$2292,13,0)</f>
        <v>4.4828999999999999</v>
      </c>
      <c r="M37" s="66">
        <f t="shared" si="6"/>
        <v>14</v>
      </c>
      <c r="N37" s="65">
        <f>VLOOKUP($A37,'Return Data'!$B$7:$R$2292,17,0)</f>
        <v>6.1994999999999996</v>
      </c>
      <c r="O37" s="66">
        <f t="shared" si="7"/>
        <v>10</v>
      </c>
      <c r="P37" s="65">
        <f>VLOOKUP($A37,'Return Data'!$B$7:$R$2292,14,0)</f>
        <v>8.8445</v>
      </c>
      <c r="Q37" s="66">
        <f t="shared" si="8"/>
        <v>3</v>
      </c>
      <c r="R37" s="65">
        <f>VLOOKUP($A37,'Return Data'!$B$7:$R$2292,16,0)</f>
        <v>7.7375999999999996</v>
      </c>
      <c r="S37" s="67">
        <f t="shared" si="1"/>
        <v>18</v>
      </c>
    </row>
    <row r="38" spans="1:19" x14ac:dyDescent="0.3">
      <c r="A38" s="82" t="s">
        <v>1118</v>
      </c>
      <c r="B38" s="64">
        <f>VLOOKUP($A38,'Return Data'!$B$7:$R$2292,3,0)</f>
        <v>44609</v>
      </c>
      <c r="C38" s="65">
        <f>VLOOKUP($A38,'Return Data'!$B$7:$R$2292,4,0)</f>
        <v>66.748999999999995</v>
      </c>
      <c r="D38" s="65">
        <f>VLOOKUP($A38,'Return Data'!$B$7:$R$2292,9,0)</f>
        <v>5.2836999999999996</v>
      </c>
      <c r="E38" s="66">
        <f t="shared" si="2"/>
        <v>24</v>
      </c>
      <c r="F38" s="65">
        <f>VLOOKUP($A38,'Return Data'!$B$7:$R$2292,10,0)</f>
        <v>0.65190000000000003</v>
      </c>
      <c r="G38" s="66">
        <f t="shared" si="3"/>
        <v>21</v>
      </c>
      <c r="H38" s="65">
        <f>VLOOKUP($A38,'Return Data'!$B$7:$R$2292,11,0)</f>
        <v>2.8523999999999998</v>
      </c>
      <c r="I38" s="66">
        <f t="shared" si="4"/>
        <v>23</v>
      </c>
      <c r="J38" s="65">
        <f>VLOOKUP($A38,'Return Data'!$B$7:$R$2292,12,0)</f>
        <v>2.5352999999999999</v>
      </c>
      <c r="K38" s="66">
        <f t="shared" si="5"/>
        <v>24</v>
      </c>
      <c r="L38" s="65">
        <f>VLOOKUP($A38,'Return Data'!$B$7:$R$2292,13,0)</f>
        <v>3.5775999999999999</v>
      </c>
      <c r="M38" s="66">
        <f t="shared" si="6"/>
        <v>22</v>
      </c>
      <c r="N38" s="65">
        <f>VLOOKUP($A38,'Return Data'!$B$7:$R$2292,17,0)</f>
        <v>5.4823000000000004</v>
      </c>
      <c r="O38" s="66">
        <f t="shared" si="7"/>
        <v>17</v>
      </c>
      <c r="P38" s="65">
        <f>VLOOKUP($A38,'Return Data'!$B$7:$R$2292,14,0)</f>
        <v>7.5133999999999999</v>
      </c>
      <c r="Q38" s="66">
        <f t="shared" si="8"/>
        <v>12</v>
      </c>
      <c r="R38" s="65">
        <f>VLOOKUP($A38,'Return Data'!$B$7:$R$2292,16,0)</f>
        <v>7.9470000000000001</v>
      </c>
      <c r="S38" s="67">
        <f t="shared" si="1"/>
        <v>13</v>
      </c>
    </row>
    <row r="39" spans="1:19" x14ac:dyDescent="0.3">
      <c r="A39" s="82" t="s">
        <v>1120</v>
      </c>
      <c r="B39" s="64">
        <f>VLOOKUP($A39,'Return Data'!$B$7:$R$2292,3,0)</f>
        <v>0</v>
      </c>
      <c r="C39" s="65">
        <f>VLOOKUP($A39,'Return Data'!$B$7:$R$2292,4,0)</f>
        <v>0</v>
      </c>
      <c r="D39" s="65">
        <f>VLOOKUP($A39,'Return Data'!$B$7:$R$2292,9,0)</f>
        <v>0</v>
      </c>
      <c r="E39" s="66">
        <f t="shared" si="2"/>
        <v>30</v>
      </c>
      <c r="F39" s="65">
        <f>VLOOKUP($A39,'Return Data'!$B$7:$R$2292,10,0)</f>
        <v>0</v>
      </c>
      <c r="G39" s="66">
        <f t="shared" si="3"/>
        <v>26</v>
      </c>
      <c r="H39" s="65">
        <f>VLOOKUP($A39,'Return Data'!$B$7:$R$2292,11,0)</f>
        <v>0</v>
      </c>
      <c r="I39" s="66">
        <f t="shared" si="4"/>
        <v>31</v>
      </c>
      <c r="J39" s="65">
        <f>VLOOKUP($A39,'Return Data'!$B$7:$R$2292,12,0)</f>
        <v>0</v>
      </c>
      <c r="K39" s="66">
        <f t="shared" si="5"/>
        <v>31</v>
      </c>
      <c r="L39" s="65">
        <f>VLOOKUP($A39,'Return Data'!$B$7:$R$2292,13,0)</f>
        <v>0</v>
      </c>
      <c r="M39" s="66">
        <f t="shared" si="6"/>
        <v>31</v>
      </c>
      <c r="N39" s="65"/>
      <c r="O39" s="66"/>
      <c r="P39" s="65"/>
      <c r="Q39" s="66"/>
      <c r="R39" s="65">
        <f>VLOOKUP($A39,'Return Data'!$B$7:$R$2292,16,0)</f>
        <v>0</v>
      </c>
      <c r="S39" s="67">
        <f t="shared" si="1"/>
        <v>31</v>
      </c>
    </row>
    <row r="40" spans="1:19" x14ac:dyDescent="0.3">
      <c r="A40" s="82" t="s">
        <v>1122</v>
      </c>
      <c r="B40" s="64">
        <f>VLOOKUP($A40,'Return Data'!$B$7:$R$2292,3,0)</f>
        <v>44609</v>
      </c>
      <c r="C40" s="65">
        <f>VLOOKUP($A40,'Return Data'!$B$7:$R$2292,4,0)</f>
        <v>55.285800000000002</v>
      </c>
      <c r="D40" s="65">
        <f>VLOOKUP($A40,'Return Data'!$B$7:$R$2292,9,0)</f>
        <v>-0.49180000000000001</v>
      </c>
      <c r="E40" s="66">
        <f t="shared" si="2"/>
        <v>34</v>
      </c>
      <c r="F40" s="65">
        <f>VLOOKUP($A40,'Return Data'!$B$7:$R$2292,10,0)</f>
        <v>-1.643</v>
      </c>
      <c r="G40" s="66">
        <f t="shared" si="3"/>
        <v>32</v>
      </c>
      <c r="H40" s="65">
        <f>VLOOKUP($A40,'Return Data'!$B$7:$R$2292,11,0)</f>
        <v>15.876899999999999</v>
      </c>
      <c r="I40" s="66">
        <f t="shared" si="4"/>
        <v>2</v>
      </c>
      <c r="J40" s="65">
        <f>VLOOKUP($A40,'Return Data'!$B$7:$R$2292,12,0)</f>
        <v>11.616899999999999</v>
      </c>
      <c r="K40" s="66">
        <f t="shared" si="5"/>
        <v>3</v>
      </c>
      <c r="L40" s="65">
        <f>VLOOKUP($A40,'Return Data'!$B$7:$R$2292,13,0)</f>
        <v>9.7166999999999994</v>
      </c>
      <c r="M40" s="66">
        <f t="shared" si="6"/>
        <v>4</v>
      </c>
      <c r="N40" s="65">
        <f>VLOOKUP($A40,'Return Data'!$B$7:$R$2292,17,0)</f>
        <v>8.4981000000000009</v>
      </c>
      <c r="O40" s="66">
        <f t="shared" si="7"/>
        <v>3</v>
      </c>
      <c r="P40" s="65">
        <f>VLOOKUP($A40,'Return Data'!$B$7:$R$2292,14,0)</f>
        <v>1.9571000000000001</v>
      </c>
      <c r="Q40" s="66">
        <f t="shared" si="8"/>
        <v>26</v>
      </c>
      <c r="R40" s="65">
        <f>VLOOKUP($A40,'Return Data'!$B$7:$R$2292,16,0)</f>
        <v>7.4855999999999998</v>
      </c>
      <c r="S40" s="67">
        <f t="shared" si="1"/>
        <v>22</v>
      </c>
    </row>
    <row r="41" spans="1:19" x14ac:dyDescent="0.3">
      <c r="A41" s="82" t="s">
        <v>987</v>
      </c>
      <c r="B41" s="64">
        <f>VLOOKUP($A41,'Return Data'!$B$7:$R$2292,3,0)</f>
        <v>44609</v>
      </c>
      <c r="C41" s="65">
        <f>VLOOKUP($A41,'Return Data'!$B$7:$R$2292,4,0)</f>
        <v>72.211299999999994</v>
      </c>
      <c r="D41" s="65">
        <f>VLOOKUP($A41,'Return Data'!$B$7:$R$2292,9,0)</f>
        <v>14.0328</v>
      </c>
      <c r="E41" s="66">
        <f t="shared" si="2"/>
        <v>3</v>
      </c>
      <c r="F41" s="65">
        <f>VLOOKUP($A41,'Return Data'!$B$7:$R$2292,10,0)</f>
        <v>-1.9942</v>
      </c>
      <c r="G41" s="66">
        <f t="shared" si="3"/>
        <v>33</v>
      </c>
      <c r="H41" s="65">
        <f>VLOOKUP($A41,'Return Data'!$B$7:$R$2292,11,0)</f>
        <v>3.0949</v>
      </c>
      <c r="I41" s="66">
        <f t="shared" si="4"/>
        <v>19</v>
      </c>
      <c r="J41" s="65">
        <f>VLOOKUP($A41,'Return Data'!$B$7:$R$2292,12,0)</f>
        <v>0.66849999999999998</v>
      </c>
      <c r="K41" s="66">
        <f>RANK(J41,J$8:J$42,0)</f>
        <v>30</v>
      </c>
      <c r="L41" s="65">
        <f>VLOOKUP($A41,'Return Data'!$B$7:$R$2292,13,0)</f>
        <v>2.4687999999999999</v>
      </c>
      <c r="M41" s="66">
        <f>RANK(L41,L$8:L$42,0)</f>
        <v>30</v>
      </c>
      <c r="N41" s="65">
        <f>VLOOKUP($A41,'Return Data'!$B$7:$R$2292,17,0)</f>
        <v>3.7953000000000001</v>
      </c>
      <c r="O41" s="66">
        <f>RANK(N41,N$8:N$42,0)</f>
        <v>27</v>
      </c>
      <c r="P41" s="65">
        <f>VLOOKUP($A41,'Return Data'!$B$7:$R$2292,14,0)</f>
        <v>7.7946</v>
      </c>
      <c r="Q41" s="66">
        <f>RANK(P41,P$8:P$42,0)</f>
        <v>10</v>
      </c>
      <c r="R41" s="65">
        <f>VLOOKUP($A41,'Return Data'!$B$7:$R$2292,16,0)</f>
        <v>8.7274999999999991</v>
      </c>
      <c r="S41" s="67">
        <f t="shared" si="0"/>
        <v>5</v>
      </c>
    </row>
    <row r="42" spans="1:19" x14ac:dyDescent="0.3">
      <c r="A42" s="82" t="s">
        <v>989</v>
      </c>
      <c r="B42" s="64">
        <f>VLOOKUP($A42,'Return Data'!$B$7:$R$2292,3,0)</f>
        <v>44609</v>
      </c>
      <c r="C42" s="65">
        <f>VLOOKUP($A42,'Return Data'!$B$7:$R$2292,4,0)</f>
        <v>14.1457</v>
      </c>
      <c r="D42" s="65">
        <f>VLOOKUP($A42,'Return Data'!$B$7:$R$2292,9,0)</f>
        <v>19.1252</v>
      </c>
      <c r="E42" s="66">
        <f t="shared" si="2"/>
        <v>2</v>
      </c>
      <c r="F42" s="65">
        <f>VLOOKUP($A42,'Return Data'!$B$7:$R$2292,10,0)</f>
        <v>1.5825</v>
      </c>
      <c r="G42" s="66">
        <f t="shared" si="3"/>
        <v>16</v>
      </c>
      <c r="H42" s="65">
        <f>VLOOKUP($A42,'Return Data'!$B$7:$R$2292,11,0)</f>
        <v>7.9581</v>
      </c>
      <c r="I42" s="66">
        <f t="shared" si="4"/>
        <v>5</v>
      </c>
      <c r="J42" s="65">
        <f>VLOOKUP($A42,'Return Data'!$B$7:$R$2292,12,0)</f>
        <v>2.6646999999999998</v>
      </c>
      <c r="K42" s="66">
        <f t="shared" ref="K42" si="9">RANK(J42,J$8:J$42,0)</f>
        <v>23</v>
      </c>
      <c r="L42" s="65">
        <f>VLOOKUP($A42,'Return Data'!$B$7:$R$2292,13,0)</f>
        <v>3.1389</v>
      </c>
      <c r="M42" s="66">
        <f t="shared" ref="M42" si="10">RANK(L42,L$8:L$42,0)</f>
        <v>24</v>
      </c>
      <c r="N42" s="65">
        <f>VLOOKUP($A42,'Return Data'!$B$7:$R$2292,17,0)</f>
        <v>5.3592000000000004</v>
      </c>
      <c r="O42" s="66">
        <f t="shared" ref="O42" si="11">RANK(N42,N$8:N$42,0)</f>
        <v>18</v>
      </c>
      <c r="P42" s="65">
        <f>VLOOKUP($A42,'Return Data'!$B$7:$R$2292,14,0)</f>
        <v>9.1920000000000002</v>
      </c>
      <c r="Q42" s="66">
        <f t="shared" ref="Q42" si="12">RANK(P42,P$8:P$42,0)</f>
        <v>1</v>
      </c>
      <c r="R42" s="65">
        <f>VLOOKUP($A42,'Return Data'!$B$7:$R$2292,16,0)</f>
        <v>10.049200000000001</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7.2965500000000016</v>
      </c>
      <c r="E44" s="88"/>
      <c r="F44" s="89">
        <f>AVERAGE(F8:F42)</f>
        <v>1.7880558823529409</v>
      </c>
      <c r="G44" s="88"/>
      <c r="H44" s="89">
        <f>AVERAGE(H8:H42)</f>
        <v>14.670202941176472</v>
      </c>
      <c r="I44" s="88"/>
      <c r="J44" s="89">
        <f>AVERAGE(J8:J42)</f>
        <v>11.240582352941175</v>
      </c>
      <c r="K44" s="88"/>
      <c r="L44" s="89">
        <f>AVERAGE(L8:L42)</f>
        <v>9.933426470588234</v>
      </c>
      <c r="M44" s="88"/>
      <c r="N44" s="89">
        <f>AVERAGE(N8:N42)</f>
        <v>6.3588677419354847</v>
      </c>
      <c r="O44" s="88"/>
      <c r="P44" s="89">
        <f>AVERAGE(P8:P42)</f>
        <v>5.8931800000000019</v>
      </c>
      <c r="Q44" s="88"/>
      <c r="R44" s="89">
        <f>AVERAGE(R8:R42)</f>
        <v>6.6173257142857134</v>
      </c>
      <c r="S44" s="90"/>
    </row>
    <row r="45" spans="1:19" x14ac:dyDescent="0.3">
      <c r="A45" s="87" t="s">
        <v>28</v>
      </c>
      <c r="B45" s="88"/>
      <c r="C45" s="88"/>
      <c r="D45" s="89">
        <f>MIN(D8:D42)</f>
        <v>-0.49180000000000001</v>
      </c>
      <c r="E45" s="88"/>
      <c r="F45" s="89">
        <f>MIN(F8:F42)</f>
        <v>-2.7856000000000001</v>
      </c>
      <c r="G45" s="88"/>
      <c r="H45" s="89">
        <f>MIN(H8:H42)</f>
        <v>0</v>
      </c>
      <c r="I45" s="88"/>
      <c r="J45" s="89">
        <f>MIN(J8:J42)</f>
        <v>0</v>
      </c>
      <c r="K45" s="88"/>
      <c r="L45" s="89">
        <f>MIN(L8:L42)</f>
        <v>0</v>
      </c>
      <c r="M45" s="88"/>
      <c r="N45" s="89">
        <f>MIN(N8:N42)</f>
        <v>-5.1151</v>
      </c>
      <c r="O45" s="88"/>
      <c r="P45" s="89">
        <f>MIN(P8:P42)</f>
        <v>-4.6543000000000001</v>
      </c>
      <c r="Q45" s="88"/>
      <c r="R45" s="89">
        <f>MIN(R8:R42)</f>
        <v>-11.533899999999999</v>
      </c>
      <c r="S45" s="90"/>
    </row>
    <row r="46" spans="1:19" ht="15" thickBot="1" x14ac:dyDescent="0.35">
      <c r="A46" s="91" t="s">
        <v>29</v>
      </c>
      <c r="B46" s="92"/>
      <c r="C46" s="92"/>
      <c r="D46" s="93">
        <f>MAX(D8:D42)</f>
        <v>45.177700000000002</v>
      </c>
      <c r="E46" s="92"/>
      <c r="F46" s="93">
        <f>MAX(F8:F42)</f>
        <v>17.265999999999998</v>
      </c>
      <c r="G46" s="92"/>
      <c r="H46" s="93">
        <f>MAX(H8:H42)</f>
        <v>371.40300000000002</v>
      </c>
      <c r="I46" s="92"/>
      <c r="J46" s="93">
        <f>MAX(J8:J42)</f>
        <v>245.82069999999999</v>
      </c>
      <c r="K46" s="92"/>
      <c r="L46" s="93">
        <f>MAX(L8:L42)</f>
        <v>187.2278</v>
      </c>
      <c r="M46" s="92"/>
      <c r="N46" s="93">
        <f>MAX(N8:N42)</f>
        <v>46.511699999999998</v>
      </c>
      <c r="O46" s="92"/>
      <c r="P46" s="93">
        <f>MAX(P8:P42)</f>
        <v>9.1920000000000002</v>
      </c>
      <c r="Q46" s="92"/>
      <c r="R46" s="93">
        <f>MAX(R8:R42)</f>
        <v>22.623100000000001</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932</v>
      </c>
      <c r="B8" s="64">
        <f>VLOOKUP($A8,'Return Data'!$B$7:$R$2292,3,0)</f>
        <v>44609</v>
      </c>
      <c r="C8" s="65">
        <f>VLOOKUP($A8,'Return Data'!$B$7:$R$2292,4,0)</f>
        <v>363.56</v>
      </c>
      <c r="D8" s="65">
        <f>VLOOKUP($A8,'Return Data'!$B$7:$R$2292,10,0)</f>
        <v>-4.1169000000000002</v>
      </c>
      <c r="E8" s="66">
        <f t="shared" ref="E8:E36" si="0">RANK(D8,D$8:D$36,0)</f>
        <v>11</v>
      </c>
      <c r="F8" s="65">
        <f>VLOOKUP($A8,'Return Data'!$B$7:$R$2292,11,0)</f>
        <v>3.9009999999999998</v>
      </c>
      <c r="G8" s="66">
        <f t="shared" ref="G8:G36" si="1">RANK(F8,F$8:F$36,0)</f>
        <v>16</v>
      </c>
      <c r="H8" s="65">
        <f>VLOOKUP($A8,'Return Data'!$B$7:$R$2292,12,0)</f>
        <v>17.977699999999999</v>
      </c>
      <c r="I8" s="66">
        <f t="shared" ref="I8:I36" si="2">RANK(H8,H$8:H$36,0)</f>
        <v>9</v>
      </c>
      <c r="J8" s="65">
        <f>VLOOKUP($A8,'Return Data'!$B$7:$R$2292,13,0)</f>
        <v>16.424900000000001</v>
      </c>
      <c r="K8" s="66">
        <f t="shared" ref="K8:K36" si="3">RANK(J8,J$8:J$36,0)</f>
        <v>8</v>
      </c>
      <c r="L8" s="65">
        <f>VLOOKUP($A8,'Return Data'!$B$7:$R$2292,17,0)</f>
        <v>21.4693</v>
      </c>
      <c r="M8" s="66">
        <f t="shared" ref="M8:M36" si="4">RANK(L8,L$8:L$36,0)</f>
        <v>8</v>
      </c>
      <c r="N8" s="65">
        <f>VLOOKUP($A8,'Return Data'!$B$7:$R$2292,14,0)</f>
        <v>18.402699999999999</v>
      </c>
      <c r="O8" s="66">
        <f t="shared" ref="O8:O26" si="5">RANK(N8,N$8:N$36,0)</f>
        <v>17</v>
      </c>
      <c r="P8" s="65">
        <f>VLOOKUP($A8,'Return Data'!$B$7:$R$2292,15,0)</f>
        <v>13.5436</v>
      </c>
      <c r="Q8" s="66">
        <f t="shared" ref="Q8:Q26" si="6">RANK(P8,P$8:P$36,0)</f>
        <v>19</v>
      </c>
      <c r="R8" s="65">
        <f>VLOOKUP($A8,'Return Data'!$B$7:$R$2292,16,0)</f>
        <v>15.148099999999999</v>
      </c>
      <c r="S8" s="67">
        <f t="shared" ref="S8:S36" si="7">RANK(R8,R$8:R$36,0)</f>
        <v>11</v>
      </c>
    </row>
    <row r="9" spans="1:20" x14ac:dyDescent="0.3">
      <c r="A9" s="63" t="s">
        <v>933</v>
      </c>
      <c r="B9" s="64">
        <f>VLOOKUP($A9,'Return Data'!$B$7:$R$2292,3,0)</f>
        <v>44609</v>
      </c>
      <c r="C9" s="65">
        <f>VLOOKUP($A9,'Return Data'!$B$7:$R$2292,4,0)</f>
        <v>49.79</v>
      </c>
      <c r="D9" s="65">
        <f>VLOOKUP($A9,'Return Data'!$B$7:$R$2292,10,0)</f>
        <v>-6.7079000000000004</v>
      </c>
      <c r="E9" s="66">
        <f t="shared" si="0"/>
        <v>29</v>
      </c>
      <c r="F9" s="65">
        <f>VLOOKUP($A9,'Return Data'!$B$7:$R$2292,11,0)</f>
        <v>1.6953</v>
      </c>
      <c r="G9" s="66">
        <f t="shared" si="1"/>
        <v>25</v>
      </c>
      <c r="H9" s="65">
        <f>VLOOKUP($A9,'Return Data'!$B$7:$R$2292,12,0)</f>
        <v>14.8558</v>
      </c>
      <c r="I9" s="66">
        <f t="shared" si="2"/>
        <v>24</v>
      </c>
      <c r="J9" s="65">
        <f>VLOOKUP($A9,'Return Data'!$B$7:$R$2292,13,0)</f>
        <v>11.7621</v>
      </c>
      <c r="K9" s="66">
        <f t="shared" si="3"/>
        <v>24</v>
      </c>
      <c r="L9" s="65">
        <f>VLOOKUP($A9,'Return Data'!$B$7:$R$2292,17,0)</f>
        <v>17.2849</v>
      </c>
      <c r="M9" s="66">
        <f t="shared" si="4"/>
        <v>24</v>
      </c>
      <c r="N9" s="65">
        <f>VLOOKUP($A9,'Return Data'!$B$7:$R$2292,14,0)</f>
        <v>19.9176</v>
      </c>
      <c r="O9" s="66">
        <f t="shared" si="5"/>
        <v>7</v>
      </c>
      <c r="P9" s="65">
        <f>VLOOKUP($A9,'Return Data'!$B$7:$R$2292,15,0)</f>
        <v>18.9255</v>
      </c>
      <c r="Q9" s="66">
        <f t="shared" si="6"/>
        <v>1</v>
      </c>
      <c r="R9" s="65">
        <f>VLOOKUP($A9,'Return Data'!$B$7:$R$2292,16,0)</f>
        <v>16.6663</v>
      </c>
      <c r="S9" s="67">
        <f t="shared" si="7"/>
        <v>3</v>
      </c>
    </row>
    <row r="10" spans="1:20" x14ac:dyDescent="0.3">
      <c r="A10" s="63" t="s">
        <v>936</v>
      </c>
      <c r="B10" s="64">
        <f>VLOOKUP($A10,'Return Data'!$B$7:$R$2292,3,0)</f>
        <v>44609</v>
      </c>
      <c r="C10" s="65">
        <f>VLOOKUP($A10,'Return Data'!$B$7:$R$2292,4,0)</f>
        <v>22.87</v>
      </c>
      <c r="D10" s="65">
        <f>VLOOKUP($A10,'Return Data'!$B$7:$R$2292,10,0)</f>
        <v>-4.5891000000000002</v>
      </c>
      <c r="E10" s="66">
        <f t="shared" si="0"/>
        <v>17</v>
      </c>
      <c r="F10" s="65">
        <f>VLOOKUP($A10,'Return Data'!$B$7:$R$2292,11,0)</f>
        <v>0.8377</v>
      </c>
      <c r="G10" s="66">
        <f t="shared" si="1"/>
        <v>27</v>
      </c>
      <c r="H10" s="65">
        <f>VLOOKUP($A10,'Return Data'!$B$7:$R$2292,12,0)</f>
        <v>14.1218</v>
      </c>
      <c r="I10" s="66">
        <f t="shared" si="2"/>
        <v>25</v>
      </c>
      <c r="J10" s="65">
        <f>VLOOKUP($A10,'Return Data'!$B$7:$R$2292,13,0)</f>
        <v>12.2179</v>
      </c>
      <c r="K10" s="66">
        <f t="shared" si="3"/>
        <v>21</v>
      </c>
      <c r="L10" s="65">
        <f>VLOOKUP($A10,'Return Data'!$B$7:$R$2292,17,0)</f>
        <v>18.2789</v>
      </c>
      <c r="M10" s="66">
        <f t="shared" si="4"/>
        <v>22</v>
      </c>
      <c r="N10" s="65">
        <f>VLOOKUP($A10,'Return Data'!$B$7:$R$2292,14,0)</f>
        <v>17.581</v>
      </c>
      <c r="O10" s="66">
        <f t="shared" si="5"/>
        <v>21</v>
      </c>
      <c r="P10" s="65">
        <f>VLOOKUP($A10,'Return Data'!$B$7:$R$2292,15,0)</f>
        <v>12.091699999999999</v>
      </c>
      <c r="Q10" s="66">
        <f t="shared" si="6"/>
        <v>25</v>
      </c>
      <c r="R10" s="65">
        <f>VLOOKUP($A10,'Return Data'!$B$7:$R$2292,16,0)</f>
        <v>12.202</v>
      </c>
      <c r="S10" s="67">
        <f t="shared" si="7"/>
        <v>26</v>
      </c>
    </row>
    <row r="11" spans="1:20" x14ac:dyDescent="0.3">
      <c r="A11" s="63" t="s">
        <v>938</v>
      </c>
      <c r="B11" s="64">
        <f>VLOOKUP($A11,'Return Data'!$B$7:$R$2292,3,0)</f>
        <v>44609</v>
      </c>
      <c r="C11" s="65">
        <f>VLOOKUP($A11,'Return Data'!$B$7:$R$2292,4,0)</f>
        <v>153.30000000000001</v>
      </c>
      <c r="D11" s="65">
        <f>VLOOKUP($A11,'Return Data'!$B$7:$R$2292,10,0)</f>
        <v>-3.9352999999999998</v>
      </c>
      <c r="E11" s="66">
        <f t="shared" si="0"/>
        <v>10</v>
      </c>
      <c r="F11" s="65">
        <f>VLOOKUP($A11,'Return Data'!$B$7:$R$2292,11,0)</f>
        <v>4.5773999999999999</v>
      </c>
      <c r="G11" s="66">
        <f t="shared" si="1"/>
        <v>11</v>
      </c>
      <c r="H11" s="65">
        <f>VLOOKUP($A11,'Return Data'!$B$7:$R$2292,12,0)</f>
        <v>16.507100000000001</v>
      </c>
      <c r="I11" s="66">
        <f t="shared" si="2"/>
        <v>16</v>
      </c>
      <c r="J11" s="65">
        <f>VLOOKUP($A11,'Return Data'!$B$7:$R$2292,13,0)</f>
        <v>13.404299999999999</v>
      </c>
      <c r="K11" s="66">
        <f t="shared" si="3"/>
        <v>19</v>
      </c>
      <c r="L11" s="65">
        <f>VLOOKUP($A11,'Return Data'!$B$7:$R$2292,17,0)</f>
        <v>19.288499999999999</v>
      </c>
      <c r="M11" s="66">
        <f t="shared" si="4"/>
        <v>20</v>
      </c>
      <c r="N11" s="65">
        <f>VLOOKUP($A11,'Return Data'!$B$7:$R$2292,14,0)</f>
        <v>20.809000000000001</v>
      </c>
      <c r="O11" s="66">
        <f t="shared" si="5"/>
        <v>4</v>
      </c>
      <c r="P11" s="65">
        <f>VLOOKUP($A11,'Return Data'!$B$7:$R$2292,15,0)</f>
        <v>15.8665</v>
      </c>
      <c r="Q11" s="66">
        <f t="shared" si="6"/>
        <v>5</v>
      </c>
      <c r="R11" s="65">
        <f>VLOOKUP($A11,'Return Data'!$B$7:$R$2292,16,0)</f>
        <v>15.86</v>
      </c>
      <c r="S11" s="67">
        <f t="shared" si="7"/>
        <v>6</v>
      </c>
    </row>
    <row r="12" spans="1:20" x14ac:dyDescent="0.3">
      <c r="A12" s="63" t="s">
        <v>939</v>
      </c>
      <c r="B12" s="64">
        <f>VLOOKUP($A12,'Return Data'!$B$7:$R$2292,3,0)</f>
        <v>44609</v>
      </c>
      <c r="C12" s="65">
        <f>VLOOKUP($A12,'Return Data'!$B$7:$R$2292,4,0)</f>
        <v>45.5</v>
      </c>
      <c r="D12" s="65">
        <f>VLOOKUP($A12,'Return Data'!$B$7:$R$2292,10,0)</f>
        <v>-3.6017000000000001</v>
      </c>
      <c r="E12" s="66">
        <f t="shared" si="0"/>
        <v>5</v>
      </c>
      <c r="F12" s="65">
        <f>VLOOKUP($A12,'Return Data'!$B$7:$R$2292,11,0)</f>
        <v>3.4325999999999999</v>
      </c>
      <c r="G12" s="66">
        <f t="shared" si="1"/>
        <v>18</v>
      </c>
      <c r="H12" s="65">
        <f>VLOOKUP($A12,'Return Data'!$B$7:$R$2292,12,0)</f>
        <v>16.7864</v>
      </c>
      <c r="I12" s="66">
        <f t="shared" si="2"/>
        <v>14</v>
      </c>
      <c r="J12" s="65">
        <f>VLOOKUP($A12,'Return Data'!$B$7:$R$2292,13,0)</f>
        <v>14.667299999999999</v>
      </c>
      <c r="K12" s="66">
        <f t="shared" si="3"/>
        <v>16</v>
      </c>
      <c r="L12" s="65">
        <f>VLOOKUP($A12,'Return Data'!$B$7:$R$2292,17,0)</f>
        <v>22.710100000000001</v>
      </c>
      <c r="M12" s="66">
        <f t="shared" si="4"/>
        <v>3</v>
      </c>
      <c r="N12" s="65">
        <f>VLOOKUP($A12,'Return Data'!$B$7:$R$2292,14,0)</f>
        <v>23.217500000000001</v>
      </c>
      <c r="O12" s="66">
        <f t="shared" si="5"/>
        <v>1</v>
      </c>
      <c r="P12" s="65">
        <f>VLOOKUP($A12,'Return Data'!$B$7:$R$2292,15,0)</f>
        <v>18.130299999999998</v>
      </c>
      <c r="Q12" s="66">
        <f t="shared" si="6"/>
        <v>2</v>
      </c>
      <c r="R12" s="65">
        <f>VLOOKUP($A12,'Return Data'!$B$7:$R$2292,16,0)</f>
        <v>15.688499999999999</v>
      </c>
      <c r="S12" s="67">
        <f t="shared" si="7"/>
        <v>8</v>
      </c>
    </row>
    <row r="13" spans="1:20" x14ac:dyDescent="0.3">
      <c r="A13" s="63" t="s">
        <v>941</v>
      </c>
      <c r="B13" s="64">
        <f>VLOOKUP($A13,'Return Data'!$B$7:$R$2292,3,0)</f>
        <v>44609</v>
      </c>
      <c r="C13" s="65">
        <f>VLOOKUP($A13,'Return Data'!$B$7:$R$2292,4,0)</f>
        <v>299.72199999999998</v>
      </c>
      <c r="D13" s="65">
        <f>VLOOKUP($A13,'Return Data'!$B$7:$R$2292,10,0)</f>
        <v>-5.6576000000000004</v>
      </c>
      <c r="E13" s="66">
        <f t="shared" si="0"/>
        <v>26</v>
      </c>
      <c r="F13" s="65">
        <f>VLOOKUP($A13,'Return Data'!$B$7:$R$2292,11,0)</f>
        <v>-2.0851999999999999</v>
      </c>
      <c r="G13" s="66">
        <f t="shared" si="1"/>
        <v>29</v>
      </c>
      <c r="H13" s="65">
        <f>VLOOKUP($A13,'Return Data'!$B$7:$R$2292,12,0)</f>
        <v>9.1731999999999996</v>
      </c>
      <c r="I13" s="66">
        <f t="shared" si="2"/>
        <v>29</v>
      </c>
      <c r="J13" s="65">
        <f>VLOOKUP($A13,'Return Data'!$B$7:$R$2292,13,0)</f>
        <v>9.9444999999999997</v>
      </c>
      <c r="K13" s="66">
        <f t="shared" si="3"/>
        <v>29</v>
      </c>
      <c r="L13" s="65">
        <f>VLOOKUP($A13,'Return Data'!$B$7:$R$2292,17,0)</f>
        <v>12.1959</v>
      </c>
      <c r="M13" s="66">
        <f t="shared" si="4"/>
        <v>29</v>
      </c>
      <c r="N13" s="65">
        <f>VLOOKUP($A13,'Return Data'!$B$7:$R$2292,14,0)</f>
        <v>15.466100000000001</v>
      </c>
      <c r="O13" s="66">
        <f t="shared" si="5"/>
        <v>26</v>
      </c>
      <c r="P13" s="65">
        <f>VLOOKUP($A13,'Return Data'!$B$7:$R$2292,15,0)</f>
        <v>10.884600000000001</v>
      </c>
      <c r="Q13" s="66">
        <f t="shared" si="6"/>
        <v>26</v>
      </c>
      <c r="R13" s="65">
        <f>VLOOKUP($A13,'Return Data'!$B$7:$R$2292,16,0)</f>
        <v>11.469099999999999</v>
      </c>
      <c r="S13" s="67">
        <f t="shared" si="7"/>
        <v>28</v>
      </c>
    </row>
    <row r="14" spans="1:20" x14ac:dyDescent="0.3">
      <c r="A14" s="63" t="s">
        <v>944</v>
      </c>
      <c r="B14" s="64">
        <f>VLOOKUP($A14,'Return Data'!$B$7:$R$2292,3,0)</f>
        <v>44609</v>
      </c>
      <c r="C14" s="65">
        <f>VLOOKUP($A14,'Return Data'!$B$7:$R$2292,4,0)</f>
        <v>58.39</v>
      </c>
      <c r="D14" s="65">
        <f>VLOOKUP($A14,'Return Data'!$B$7:$R$2292,10,0)</f>
        <v>-4.1529999999999996</v>
      </c>
      <c r="E14" s="66">
        <f t="shared" si="0"/>
        <v>12</v>
      </c>
      <c r="F14" s="65">
        <f>VLOOKUP($A14,'Return Data'!$B$7:$R$2292,11,0)</f>
        <v>2.7450000000000001</v>
      </c>
      <c r="G14" s="66">
        <f t="shared" si="1"/>
        <v>22</v>
      </c>
      <c r="H14" s="65">
        <f>VLOOKUP($A14,'Return Data'!$B$7:$R$2292,12,0)</f>
        <v>16.2453</v>
      </c>
      <c r="I14" s="66">
        <f t="shared" si="2"/>
        <v>20</v>
      </c>
      <c r="J14" s="65">
        <f>VLOOKUP($A14,'Return Data'!$B$7:$R$2292,13,0)</f>
        <v>13.798500000000001</v>
      </c>
      <c r="K14" s="66">
        <f t="shared" si="3"/>
        <v>18</v>
      </c>
      <c r="L14" s="65">
        <f>VLOOKUP($A14,'Return Data'!$B$7:$R$2292,17,0)</f>
        <v>20.056799999999999</v>
      </c>
      <c r="M14" s="66">
        <f t="shared" si="4"/>
        <v>17</v>
      </c>
      <c r="N14" s="65">
        <f>VLOOKUP($A14,'Return Data'!$B$7:$R$2292,14,0)</f>
        <v>19.137599999999999</v>
      </c>
      <c r="O14" s="66">
        <f t="shared" si="5"/>
        <v>12</v>
      </c>
      <c r="P14" s="65">
        <f>VLOOKUP($A14,'Return Data'!$B$7:$R$2292,15,0)</f>
        <v>15.9658</v>
      </c>
      <c r="Q14" s="66">
        <f t="shared" si="6"/>
        <v>4</v>
      </c>
      <c r="R14" s="65">
        <f>VLOOKUP($A14,'Return Data'!$B$7:$R$2292,16,0)</f>
        <v>14.9977</v>
      </c>
      <c r="S14" s="67">
        <f t="shared" si="7"/>
        <v>12</v>
      </c>
    </row>
    <row r="15" spans="1:20" x14ac:dyDescent="0.3">
      <c r="A15" s="63" t="s">
        <v>946</v>
      </c>
      <c r="B15" s="64">
        <f>VLOOKUP($A15,'Return Data'!$B$7:$R$2292,3,0)</f>
        <v>44609</v>
      </c>
      <c r="C15" s="65">
        <f>VLOOKUP($A15,'Return Data'!$B$7:$R$2292,4,0)</f>
        <v>745.65279999999996</v>
      </c>
      <c r="D15" s="65">
        <f>VLOOKUP($A15,'Return Data'!$B$7:$R$2292,10,0)</f>
        <v>-5.6295999999999999</v>
      </c>
      <c r="E15" s="66">
        <f t="shared" si="0"/>
        <v>25</v>
      </c>
      <c r="F15" s="65">
        <f>VLOOKUP($A15,'Return Data'!$B$7:$R$2292,11,0)</f>
        <v>2.6151</v>
      </c>
      <c r="G15" s="66">
        <f t="shared" si="1"/>
        <v>23</v>
      </c>
      <c r="H15" s="65">
        <f>VLOOKUP($A15,'Return Data'!$B$7:$R$2292,12,0)</f>
        <v>12.108499999999999</v>
      </c>
      <c r="I15" s="66">
        <f t="shared" si="2"/>
        <v>26</v>
      </c>
      <c r="J15" s="65">
        <f>VLOOKUP($A15,'Return Data'!$B$7:$R$2292,13,0)</f>
        <v>11.935</v>
      </c>
      <c r="K15" s="66">
        <f t="shared" si="3"/>
        <v>22</v>
      </c>
      <c r="L15" s="65">
        <f>VLOOKUP($A15,'Return Data'!$B$7:$R$2292,17,0)</f>
        <v>22.297799999999999</v>
      </c>
      <c r="M15" s="66">
        <f t="shared" si="4"/>
        <v>5</v>
      </c>
      <c r="N15" s="65">
        <f>VLOOKUP($A15,'Return Data'!$B$7:$R$2292,14,0)</f>
        <v>17.871500000000001</v>
      </c>
      <c r="O15" s="66">
        <f t="shared" si="5"/>
        <v>20</v>
      </c>
      <c r="P15" s="65">
        <f>VLOOKUP($A15,'Return Data'!$B$7:$R$2292,15,0)</f>
        <v>12.5648</v>
      </c>
      <c r="Q15" s="66">
        <f t="shared" si="6"/>
        <v>23</v>
      </c>
      <c r="R15" s="65">
        <f>VLOOKUP($A15,'Return Data'!$B$7:$R$2292,16,0)</f>
        <v>13.2995</v>
      </c>
      <c r="S15" s="67">
        <f t="shared" si="7"/>
        <v>23</v>
      </c>
    </row>
    <row r="16" spans="1:20" x14ac:dyDescent="0.3">
      <c r="A16" s="63" t="s">
        <v>948</v>
      </c>
      <c r="B16" s="64">
        <f>VLOOKUP($A16,'Return Data'!$B$7:$R$2292,3,0)</f>
        <v>44609</v>
      </c>
      <c r="C16" s="65">
        <f>VLOOKUP($A16,'Return Data'!$B$7:$R$2292,4,0)</f>
        <v>727.78599999999994</v>
      </c>
      <c r="D16" s="65">
        <f>VLOOKUP($A16,'Return Data'!$B$7:$R$2292,10,0)</f>
        <v>-2.3111000000000002</v>
      </c>
      <c r="E16" s="66">
        <f t="shared" si="0"/>
        <v>1</v>
      </c>
      <c r="F16" s="65">
        <f>VLOOKUP($A16,'Return Data'!$B$7:$R$2292,11,0)</f>
        <v>6.5487000000000002</v>
      </c>
      <c r="G16" s="66">
        <f t="shared" si="1"/>
        <v>3</v>
      </c>
      <c r="H16" s="65">
        <f>VLOOKUP($A16,'Return Data'!$B$7:$R$2292,12,0)</f>
        <v>16.270299999999999</v>
      </c>
      <c r="I16" s="66">
        <f t="shared" si="2"/>
        <v>19</v>
      </c>
      <c r="J16" s="65">
        <f>VLOOKUP($A16,'Return Data'!$B$7:$R$2292,13,0)</f>
        <v>14.3672</v>
      </c>
      <c r="K16" s="66">
        <f t="shared" si="3"/>
        <v>17</v>
      </c>
      <c r="L16" s="65">
        <f>VLOOKUP($A16,'Return Data'!$B$7:$R$2292,17,0)</f>
        <v>20.294599999999999</v>
      </c>
      <c r="M16" s="66">
        <f t="shared" si="4"/>
        <v>15</v>
      </c>
      <c r="N16" s="65">
        <f>VLOOKUP($A16,'Return Data'!$B$7:$R$2292,14,0)</f>
        <v>15.867000000000001</v>
      </c>
      <c r="O16" s="66">
        <f t="shared" si="5"/>
        <v>24</v>
      </c>
      <c r="P16" s="65">
        <f>VLOOKUP($A16,'Return Data'!$B$7:$R$2292,15,0)</f>
        <v>12.943300000000001</v>
      </c>
      <c r="Q16" s="66">
        <f t="shared" si="6"/>
        <v>22</v>
      </c>
      <c r="R16" s="65">
        <f>VLOOKUP($A16,'Return Data'!$B$7:$R$2292,16,0)</f>
        <v>13.641299999999999</v>
      </c>
      <c r="S16" s="67">
        <f t="shared" si="7"/>
        <v>20</v>
      </c>
    </row>
    <row r="17" spans="1:19" x14ac:dyDescent="0.3">
      <c r="A17" s="63" t="s">
        <v>950</v>
      </c>
      <c r="B17" s="64">
        <f>VLOOKUP($A17,'Return Data'!$B$7:$R$2292,3,0)</f>
        <v>44609</v>
      </c>
      <c r="C17" s="65">
        <f>VLOOKUP($A17,'Return Data'!$B$7:$R$2292,4,0)</f>
        <v>338.96969999999999</v>
      </c>
      <c r="D17" s="65">
        <f>VLOOKUP($A17,'Return Data'!$B$7:$R$2292,10,0)</f>
        <v>-3.4580000000000002</v>
      </c>
      <c r="E17" s="66">
        <f t="shared" si="0"/>
        <v>4</v>
      </c>
      <c r="F17" s="65">
        <f>VLOOKUP($A17,'Return Data'!$B$7:$R$2292,11,0)</f>
        <v>4.1517999999999997</v>
      </c>
      <c r="G17" s="66">
        <f t="shared" si="1"/>
        <v>12</v>
      </c>
      <c r="H17" s="65">
        <f>VLOOKUP($A17,'Return Data'!$B$7:$R$2292,12,0)</f>
        <v>16.4115</v>
      </c>
      <c r="I17" s="66">
        <f t="shared" si="2"/>
        <v>17</v>
      </c>
      <c r="J17" s="65">
        <f>VLOOKUP($A17,'Return Data'!$B$7:$R$2292,13,0)</f>
        <v>11.4482</v>
      </c>
      <c r="K17" s="66">
        <f t="shared" si="3"/>
        <v>26</v>
      </c>
      <c r="L17" s="65">
        <f>VLOOKUP($A17,'Return Data'!$B$7:$R$2292,17,0)</f>
        <v>19.185300000000002</v>
      </c>
      <c r="M17" s="66">
        <f t="shared" si="4"/>
        <v>21</v>
      </c>
      <c r="N17" s="65">
        <f>VLOOKUP($A17,'Return Data'!$B$7:$R$2292,14,0)</f>
        <v>19.007200000000001</v>
      </c>
      <c r="O17" s="66">
        <f t="shared" si="5"/>
        <v>14</v>
      </c>
      <c r="P17" s="65">
        <f>VLOOKUP($A17,'Return Data'!$B$7:$R$2292,15,0)</f>
        <v>14.2193</v>
      </c>
      <c r="Q17" s="66">
        <f t="shared" si="6"/>
        <v>15</v>
      </c>
      <c r="R17" s="65">
        <f>VLOOKUP($A17,'Return Data'!$B$7:$R$2292,16,0)</f>
        <v>13.4322</v>
      </c>
      <c r="S17" s="67">
        <f t="shared" si="7"/>
        <v>22</v>
      </c>
    </row>
    <row r="18" spans="1:19" x14ac:dyDescent="0.3">
      <c r="A18" s="63" t="s">
        <v>952</v>
      </c>
      <c r="B18" s="64">
        <f>VLOOKUP($A18,'Return Data'!$B$7:$R$2292,3,0)</f>
        <v>44609</v>
      </c>
      <c r="C18" s="65">
        <f>VLOOKUP($A18,'Return Data'!$B$7:$R$2292,4,0)</f>
        <v>70.510000000000005</v>
      </c>
      <c r="D18" s="65">
        <f>VLOOKUP($A18,'Return Data'!$B$7:$R$2292,10,0)</f>
        <v>-2.4352999999999998</v>
      </c>
      <c r="E18" s="66">
        <f t="shared" si="0"/>
        <v>2</v>
      </c>
      <c r="F18" s="65">
        <f>VLOOKUP($A18,'Return Data'!$B$7:$R$2292,11,0)</f>
        <v>6.9305000000000003</v>
      </c>
      <c r="G18" s="66">
        <f t="shared" si="1"/>
        <v>2</v>
      </c>
      <c r="H18" s="65">
        <f>VLOOKUP($A18,'Return Data'!$B$7:$R$2292,12,0)</f>
        <v>19.711400000000001</v>
      </c>
      <c r="I18" s="66">
        <f t="shared" si="2"/>
        <v>4</v>
      </c>
      <c r="J18" s="65">
        <f>VLOOKUP($A18,'Return Data'!$B$7:$R$2292,13,0)</f>
        <v>18.325199999999999</v>
      </c>
      <c r="K18" s="66">
        <f t="shared" si="3"/>
        <v>4</v>
      </c>
      <c r="L18" s="65">
        <f>VLOOKUP($A18,'Return Data'!$B$7:$R$2292,17,0)</f>
        <v>22.723299999999998</v>
      </c>
      <c r="M18" s="66">
        <f t="shared" si="4"/>
        <v>2</v>
      </c>
      <c r="N18" s="65">
        <f>VLOOKUP($A18,'Return Data'!$B$7:$R$2292,14,0)</f>
        <v>19.8567</v>
      </c>
      <c r="O18" s="66">
        <f t="shared" si="5"/>
        <v>8</v>
      </c>
      <c r="P18" s="65">
        <f>VLOOKUP($A18,'Return Data'!$B$7:$R$2292,15,0)</f>
        <v>15.2925</v>
      </c>
      <c r="Q18" s="66">
        <f t="shared" si="6"/>
        <v>9</v>
      </c>
      <c r="R18" s="65">
        <f>VLOOKUP($A18,'Return Data'!$B$7:$R$2292,16,0)</f>
        <v>15.741</v>
      </c>
      <c r="S18" s="67">
        <f t="shared" si="7"/>
        <v>7</v>
      </c>
    </row>
    <row r="19" spans="1:19" x14ac:dyDescent="0.3">
      <c r="A19" s="63" t="s">
        <v>954</v>
      </c>
      <c r="B19" s="64">
        <f>VLOOKUP($A19,'Return Data'!$B$7:$R$2292,3,0)</f>
        <v>44609</v>
      </c>
      <c r="C19" s="65">
        <f>VLOOKUP($A19,'Return Data'!$B$7:$R$2292,4,0)</f>
        <v>43.08</v>
      </c>
      <c r="D19" s="65">
        <f>VLOOKUP($A19,'Return Data'!$B$7:$R$2292,10,0)</f>
        <v>-3.6242000000000001</v>
      </c>
      <c r="E19" s="66">
        <f t="shared" si="0"/>
        <v>6</v>
      </c>
      <c r="F19" s="65">
        <f>VLOOKUP($A19,'Return Data'!$B$7:$R$2292,11,0)</f>
        <v>5.2271999999999998</v>
      </c>
      <c r="G19" s="66">
        <f t="shared" si="1"/>
        <v>5</v>
      </c>
      <c r="H19" s="65">
        <f>VLOOKUP($A19,'Return Data'!$B$7:$R$2292,12,0)</f>
        <v>20.875399999999999</v>
      </c>
      <c r="I19" s="66">
        <f t="shared" si="2"/>
        <v>2</v>
      </c>
      <c r="J19" s="65">
        <f>VLOOKUP($A19,'Return Data'!$B$7:$R$2292,13,0)</f>
        <v>20.638500000000001</v>
      </c>
      <c r="K19" s="66">
        <f t="shared" si="3"/>
        <v>2</v>
      </c>
      <c r="L19" s="65">
        <f>VLOOKUP($A19,'Return Data'!$B$7:$R$2292,17,0)</f>
        <v>23.3445</v>
      </c>
      <c r="M19" s="66">
        <f t="shared" si="4"/>
        <v>1</v>
      </c>
      <c r="N19" s="65">
        <f>VLOOKUP($A19,'Return Data'!$B$7:$R$2292,14,0)</f>
        <v>22.302399999999999</v>
      </c>
      <c r="O19" s="66">
        <f t="shared" si="5"/>
        <v>2</v>
      </c>
      <c r="P19" s="65">
        <f>VLOOKUP($A19,'Return Data'!$B$7:$R$2292,15,0)</f>
        <v>15.010899999999999</v>
      </c>
      <c r="Q19" s="66">
        <f t="shared" si="6"/>
        <v>10</v>
      </c>
      <c r="R19" s="65">
        <f>VLOOKUP($A19,'Return Data'!$B$7:$R$2292,16,0)</f>
        <v>14.8733</v>
      </c>
      <c r="S19" s="67">
        <f t="shared" si="7"/>
        <v>13</v>
      </c>
    </row>
    <row r="20" spans="1:19" x14ac:dyDescent="0.3">
      <c r="A20" s="63" t="s">
        <v>955</v>
      </c>
      <c r="B20" s="64">
        <f>VLOOKUP($A20,'Return Data'!$B$7:$R$2292,3,0)</f>
        <v>44609</v>
      </c>
      <c r="C20" s="65">
        <f>VLOOKUP($A20,'Return Data'!$B$7:$R$2292,4,0)</f>
        <v>54.68</v>
      </c>
      <c r="D20" s="65">
        <f>VLOOKUP($A20,'Return Data'!$B$7:$R$2292,10,0)</f>
        <v>-4.4890999999999996</v>
      </c>
      <c r="E20" s="66">
        <f t="shared" si="0"/>
        <v>15</v>
      </c>
      <c r="F20" s="65">
        <f>VLOOKUP($A20,'Return Data'!$B$7:$R$2292,11,0)</f>
        <v>5.1336000000000004</v>
      </c>
      <c r="G20" s="66">
        <f t="shared" si="1"/>
        <v>6</v>
      </c>
      <c r="H20" s="65">
        <f>VLOOKUP($A20,'Return Data'!$B$7:$R$2292,12,0)</f>
        <v>19.5976</v>
      </c>
      <c r="I20" s="66">
        <f t="shared" si="2"/>
        <v>5</v>
      </c>
      <c r="J20" s="65">
        <f>VLOOKUP($A20,'Return Data'!$B$7:$R$2292,13,0)</f>
        <v>15.578099999999999</v>
      </c>
      <c r="K20" s="66">
        <f t="shared" si="3"/>
        <v>11</v>
      </c>
      <c r="L20" s="65">
        <f>VLOOKUP($A20,'Return Data'!$B$7:$R$2292,17,0)</f>
        <v>20.497599999999998</v>
      </c>
      <c r="M20" s="66">
        <f t="shared" si="4"/>
        <v>12</v>
      </c>
      <c r="N20" s="65">
        <f>VLOOKUP($A20,'Return Data'!$B$7:$R$2292,14,0)</f>
        <v>19.112100000000002</v>
      </c>
      <c r="O20" s="66">
        <f t="shared" si="5"/>
        <v>13</v>
      </c>
      <c r="P20" s="65">
        <f>VLOOKUP($A20,'Return Data'!$B$7:$R$2292,15,0)</f>
        <v>14.951000000000001</v>
      </c>
      <c r="Q20" s="66">
        <f t="shared" si="6"/>
        <v>11</v>
      </c>
      <c r="R20" s="65">
        <f>VLOOKUP($A20,'Return Data'!$B$7:$R$2292,16,0)</f>
        <v>13.494899999999999</v>
      </c>
      <c r="S20" s="67">
        <f t="shared" si="7"/>
        <v>21</v>
      </c>
    </row>
    <row r="21" spans="1:19" x14ac:dyDescent="0.3">
      <c r="A21" s="63" t="s">
        <v>957</v>
      </c>
      <c r="B21" s="64">
        <f>VLOOKUP($A21,'Return Data'!$B$7:$R$2292,3,0)</f>
        <v>44609</v>
      </c>
      <c r="C21" s="65">
        <f>VLOOKUP($A21,'Return Data'!$B$7:$R$2292,4,0)</f>
        <v>32.6</v>
      </c>
      <c r="D21" s="65">
        <f>VLOOKUP($A21,'Return Data'!$B$7:$R$2292,10,0)</f>
        <v>-4.3987999999999996</v>
      </c>
      <c r="E21" s="66">
        <f t="shared" si="0"/>
        <v>14</v>
      </c>
      <c r="F21" s="65">
        <f>VLOOKUP($A21,'Return Data'!$B$7:$R$2292,11,0)</f>
        <v>3.3281000000000001</v>
      </c>
      <c r="G21" s="66">
        <f t="shared" si="1"/>
        <v>19</v>
      </c>
      <c r="H21" s="65">
        <f>VLOOKUP($A21,'Return Data'!$B$7:$R$2292,12,0)</f>
        <v>14.991199999999999</v>
      </c>
      <c r="I21" s="66">
        <f t="shared" si="2"/>
        <v>23</v>
      </c>
      <c r="J21" s="65">
        <f>VLOOKUP($A21,'Return Data'!$B$7:$R$2292,13,0)</f>
        <v>11.643800000000001</v>
      </c>
      <c r="K21" s="66">
        <f t="shared" si="3"/>
        <v>25</v>
      </c>
      <c r="L21" s="65">
        <f>VLOOKUP($A21,'Return Data'!$B$7:$R$2292,17,0)</f>
        <v>14.194900000000001</v>
      </c>
      <c r="M21" s="66">
        <f t="shared" si="4"/>
        <v>27</v>
      </c>
      <c r="N21" s="65">
        <f>VLOOKUP($A21,'Return Data'!$B$7:$R$2292,14,0)</f>
        <v>15.0365</v>
      </c>
      <c r="O21" s="66">
        <f t="shared" si="5"/>
        <v>27</v>
      </c>
      <c r="P21" s="65">
        <f>VLOOKUP($A21,'Return Data'!$B$7:$R$2292,15,0)</f>
        <v>13.023099999999999</v>
      </c>
      <c r="Q21" s="66">
        <f t="shared" si="6"/>
        <v>21</v>
      </c>
      <c r="R21" s="65">
        <f>VLOOKUP($A21,'Return Data'!$B$7:$R$2292,16,0)</f>
        <v>12.96</v>
      </c>
      <c r="S21" s="67">
        <f t="shared" si="7"/>
        <v>24</v>
      </c>
    </row>
    <row r="22" spans="1:19" x14ac:dyDescent="0.3">
      <c r="A22" s="63" t="s">
        <v>959</v>
      </c>
      <c r="B22" s="64">
        <f>VLOOKUP($A22,'Return Data'!$B$7:$R$2292,3,0)</f>
        <v>44609</v>
      </c>
      <c r="C22" s="65">
        <f>VLOOKUP($A22,'Return Data'!$B$7:$R$2292,4,0)</f>
        <v>50.51</v>
      </c>
      <c r="D22" s="65">
        <f>VLOOKUP($A22,'Return Data'!$B$7:$R$2292,10,0)</f>
        <v>-5.1098999999999997</v>
      </c>
      <c r="E22" s="66">
        <f t="shared" si="0"/>
        <v>22</v>
      </c>
      <c r="F22" s="65">
        <f>VLOOKUP($A22,'Return Data'!$B$7:$R$2292,11,0)</f>
        <v>4.7055999999999996</v>
      </c>
      <c r="G22" s="66">
        <f t="shared" si="1"/>
        <v>9</v>
      </c>
      <c r="H22" s="65">
        <f>VLOOKUP($A22,'Return Data'!$B$7:$R$2292,12,0)</f>
        <v>22.985099999999999</v>
      </c>
      <c r="I22" s="66">
        <f t="shared" si="2"/>
        <v>1</v>
      </c>
      <c r="J22" s="65">
        <f>VLOOKUP($A22,'Return Data'!$B$7:$R$2292,13,0)</f>
        <v>21.6815</v>
      </c>
      <c r="K22" s="66">
        <f t="shared" si="3"/>
        <v>1</v>
      </c>
      <c r="L22" s="65">
        <f>VLOOKUP($A22,'Return Data'!$B$7:$R$2292,17,0)</f>
        <v>21.3537</v>
      </c>
      <c r="M22" s="66">
        <f t="shared" si="4"/>
        <v>11</v>
      </c>
      <c r="N22" s="65">
        <f>VLOOKUP($A22,'Return Data'!$B$7:$R$2292,14,0)</f>
        <v>19.561199999999999</v>
      </c>
      <c r="O22" s="66">
        <f t="shared" si="5"/>
        <v>10</v>
      </c>
      <c r="P22" s="65">
        <f>VLOOKUP($A22,'Return Data'!$B$7:$R$2292,15,0)</f>
        <v>15.8642</v>
      </c>
      <c r="Q22" s="66">
        <f t="shared" si="6"/>
        <v>6</v>
      </c>
      <c r="R22" s="65">
        <f>VLOOKUP($A22,'Return Data'!$B$7:$R$2292,16,0)</f>
        <v>15.999700000000001</v>
      </c>
      <c r="S22" s="67">
        <f t="shared" si="7"/>
        <v>5</v>
      </c>
    </row>
    <row r="23" spans="1:19" x14ac:dyDescent="0.3">
      <c r="A23" s="63" t="s">
        <v>961</v>
      </c>
      <c r="B23" s="64">
        <f>VLOOKUP($A23,'Return Data'!$B$7:$R$2292,3,0)</f>
        <v>44609</v>
      </c>
      <c r="C23" s="65">
        <f>VLOOKUP($A23,'Return Data'!$B$7:$R$2292,4,0)</f>
        <v>106.6581</v>
      </c>
      <c r="D23" s="65">
        <f>VLOOKUP($A23,'Return Data'!$B$7:$R$2292,10,0)</f>
        <v>-5.3021000000000003</v>
      </c>
      <c r="E23" s="66">
        <f t="shared" si="0"/>
        <v>23</v>
      </c>
      <c r="F23" s="65">
        <f>VLOOKUP($A23,'Return Data'!$B$7:$R$2292,11,0)</f>
        <v>5.0419999999999998</v>
      </c>
      <c r="G23" s="66">
        <f t="shared" si="1"/>
        <v>7</v>
      </c>
      <c r="H23" s="65">
        <f>VLOOKUP($A23,'Return Data'!$B$7:$R$2292,12,0)</f>
        <v>16.301500000000001</v>
      </c>
      <c r="I23" s="66">
        <f t="shared" si="2"/>
        <v>18</v>
      </c>
      <c r="J23" s="65">
        <f>VLOOKUP($A23,'Return Data'!$B$7:$R$2292,13,0)</f>
        <v>14.943199999999999</v>
      </c>
      <c r="K23" s="66">
        <f t="shared" si="3"/>
        <v>15</v>
      </c>
      <c r="L23" s="65">
        <f>VLOOKUP($A23,'Return Data'!$B$7:$R$2292,17,0)</f>
        <v>20.4895</v>
      </c>
      <c r="M23" s="66">
        <f t="shared" si="4"/>
        <v>13</v>
      </c>
      <c r="N23" s="65">
        <f>VLOOKUP($A23,'Return Data'!$B$7:$R$2292,14,0)</f>
        <v>15.692500000000001</v>
      </c>
      <c r="O23" s="66">
        <f t="shared" si="5"/>
        <v>25</v>
      </c>
      <c r="P23" s="65">
        <f>VLOOKUP($A23,'Return Data'!$B$7:$R$2292,15,0)</f>
        <v>12.446199999999999</v>
      </c>
      <c r="Q23" s="66">
        <f t="shared" si="6"/>
        <v>24</v>
      </c>
      <c r="R23" s="65">
        <f>VLOOKUP($A23,'Return Data'!$B$7:$R$2292,16,0)</f>
        <v>12.560499999999999</v>
      </c>
      <c r="S23" s="67">
        <f t="shared" si="7"/>
        <v>25</v>
      </c>
    </row>
    <row r="24" spans="1:19" x14ac:dyDescent="0.3">
      <c r="A24" s="63" t="s">
        <v>1861</v>
      </c>
      <c r="B24" s="64">
        <f>VLOOKUP($A24,'Return Data'!$B$7:$R$2292,3,0)</f>
        <v>44609</v>
      </c>
      <c r="C24" s="65">
        <f>VLOOKUP($A24,'Return Data'!$B$7:$R$2292,4,0)</f>
        <v>406.44299999999998</v>
      </c>
      <c r="D24" s="65">
        <f>VLOOKUP($A24,'Return Data'!$B$7:$R$2292,10,0)</f>
        <v>-4.8841999999999999</v>
      </c>
      <c r="E24" s="66">
        <f t="shared" si="0"/>
        <v>21</v>
      </c>
      <c r="F24" s="65">
        <f>VLOOKUP($A24,'Return Data'!$B$7:$R$2292,11,0)</f>
        <v>3.2155</v>
      </c>
      <c r="G24" s="66">
        <f t="shared" si="1"/>
        <v>20</v>
      </c>
      <c r="H24" s="65">
        <f>VLOOKUP($A24,'Return Data'!$B$7:$R$2292,12,0)</f>
        <v>17.353100000000001</v>
      </c>
      <c r="I24" s="66">
        <f t="shared" si="2"/>
        <v>13</v>
      </c>
      <c r="J24" s="65">
        <f>VLOOKUP($A24,'Return Data'!$B$7:$R$2292,13,0)</f>
        <v>15.9381</v>
      </c>
      <c r="K24" s="66">
        <f t="shared" si="3"/>
        <v>10</v>
      </c>
      <c r="L24" s="65">
        <f>VLOOKUP($A24,'Return Data'!$B$7:$R$2292,17,0)</f>
        <v>22.022099999999998</v>
      </c>
      <c r="M24" s="66">
        <f t="shared" si="4"/>
        <v>7</v>
      </c>
      <c r="N24" s="65">
        <f>VLOOKUP($A24,'Return Data'!$B$7:$R$2292,14,0)</f>
        <v>21.001300000000001</v>
      </c>
      <c r="O24" s="66">
        <f t="shared" si="5"/>
        <v>3</v>
      </c>
      <c r="P24" s="65">
        <f>VLOOKUP($A24,'Return Data'!$B$7:$R$2292,15,0)</f>
        <v>15.5205</v>
      </c>
      <c r="Q24" s="66">
        <f t="shared" si="6"/>
        <v>8</v>
      </c>
      <c r="R24" s="65">
        <f>VLOOKUP($A24,'Return Data'!$B$7:$R$2292,16,0)</f>
        <v>15.2567</v>
      </c>
      <c r="S24" s="67">
        <f t="shared" si="7"/>
        <v>10</v>
      </c>
    </row>
    <row r="25" spans="1:19" x14ac:dyDescent="0.3">
      <c r="A25" s="63" t="s">
        <v>962</v>
      </c>
      <c r="B25" s="64">
        <f>VLOOKUP($A25,'Return Data'!$B$7:$R$2292,3,0)</f>
        <v>44609</v>
      </c>
      <c r="C25" s="65">
        <f>VLOOKUP($A25,'Return Data'!$B$7:$R$2292,4,0)</f>
        <v>42.805999999999997</v>
      </c>
      <c r="D25" s="65">
        <f>VLOOKUP($A25,'Return Data'!$B$7:$R$2292,10,0)</f>
        <v>-4.617</v>
      </c>
      <c r="E25" s="66">
        <f t="shared" si="0"/>
        <v>18</v>
      </c>
      <c r="F25" s="65">
        <f>VLOOKUP($A25,'Return Data'!$B$7:$R$2292,11,0)</f>
        <v>2.5343</v>
      </c>
      <c r="G25" s="66">
        <f t="shared" si="1"/>
        <v>24</v>
      </c>
      <c r="H25" s="65">
        <f>VLOOKUP($A25,'Return Data'!$B$7:$R$2292,12,0)</f>
        <v>15.0266</v>
      </c>
      <c r="I25" s="66">
        <f t="shared" si="2"/>
        <v>22</v>
      </c>
      <c r="J25" s="65">
        <f>VLOOKUP($A25,'Return Data'!$B$7:$R$2292,13,0)</f>
        <v>12.9863</v>
      </c>
      <c r="K25" s="66">
        <f t="shared" si="3"/>
        <v>20</v>
      </c>
      <c r="L25" s="65">
        <f>VLOOKUP($A25,'Return Data'!$B$7:$R$2292,17,0)</f>
        <v>17.519100000000002</v>
      </c>
      <c r="M25" s="66">
        <f t="shared" si="4"/>
        <v>23</v>
      </c>
      <c r="N25" s="65">
        <f>VLOOKUP($A25,'Return Data'!$B$7:$R$2292,14,0)</f>
        <v>18.0885</v>
      </c>
      <c r="O25" s="66">
        <f t="shared" si="5"/>
        <v>19</v>
      </c>
      <c r="P25" s="65">
        <f>VLOOKUP($A25,'Return Data'!$B$7:$R$2292,15,0)</f>
        <v>13.6195</v>
      </c>
      <c r="Q25" s="66">
        <f t="shared" si="6"/>
        <v>17</v>
      </c>
      <c r="R25" s="65">
        <f>VLOOKUP($A25,'Return Data'!$B$7:$R$2292,16,0)</f>
        <v>13.9621</v>
      </c>
      <c r="S25" s="67">
        <f t="shared" si="7"/>
        <v>18</v>
      </c>
    </row>
    <row r="26" spans="1:19" x14ac:dyDescent="0.3">
      <c r="A26" s="63" t="s">
        <v>964</v>
      </c>
      <c r="B26" s="64">
        <f>VLOOKUP($A26,'Return Data'!$B$7:$R$2292,3,0)</f>
        <v>44609</v>
      </c>
      <c r="C26" s="65">
        <f>VLOOKUP($A26,'Return Data'!$B$7:$R$2292,4,0)</f>
        <v>44.325699999999998</v>
      </c>
      <c r="D26" s="65">
        <f>VLOOKUP($A26,'Return Data'!$B$7:$R$2292,10,0)</f>
        <v>-4.5072999999999999</v>
      </c>
      <c r="E26" s="66">
        <f t="shared" si="0"/>
        <v>16</v>
      </c>
      <c r="F26" s="65">
        <f>VLOOKUP($A26,'Return Data'!$B$7:$R$2292,11,0)</f>
        <v>5.2782</v>
      </c>
      <c r="G26" s="66">
        <f t="shared" si="1"/>
        <v>4</v>
      </c>
      <c r="H26" s="65">
        <f>VLOOKUP($A26,'Return Data'!$B$7:$R$2292,12,0)</f>
        <v>19.531700000000001</v>
      </c>
      <c r="I26" s="66">
        <f t="shared" si="2"/>
        <v>6</v>
      </c>
      <c r="J26" s="65">
        <f>VLOOKUP($A26,'Return Data'!$B$7:$R$2292,13,0)</f>
        <v>16.1648</v>
      </c>
      <c r="K26" s="66">
        <f t="shared" si="3"/>
        <v>9</v>
      </c>
      <c r="L26" s="65">
        <f>VLOOKUP($A26,'Return Data'!$B$7:$R$2292,17,0)</f>
        <v>17.2835</v>
      </c>
      <c r="M26" s="66">
        <f t="shared" si="4"/>
        <v>25</v>
      </c>
      <c r="N26" s="65">
        <f>VLOOKUP($A26,'Return Data'!$B$7:$R$2292,14,0)</f>
        <v>19.732900000000001</v>
      </c>
      <c r="O26" s="66">
        <f t="shared" si="5"/>
        <v>9</v>
      </c>
      <c r="P26" s="65">
        <f>VLOOKUP($A26,'Return Data'!$B$7:$R$2292,15,0)</f>
        <v>14.66</v>
      </c>
      <c r="Q26" s="66">
        <f t="shared" si="6"/>
        <v>12</v>
      </c>
      <c r="R26" s="65">
        <f>VLOOKUP($A26,'Return Data'!$B$7:$R$2292,16,0)</f>
        <v>13.9758</v>
      </c>
      <c r="S26" s="67">
        <f t="shared" si="7"/>
        <v>17</v>
      </c>
    </row>
    <row r="27" spans="1:19" x14ac:dyDescent="0.3">
      <c r="A27" s="63" t="s">
        <v>965</v>
      </c>
      <c r="B27" s="64">
        <f>VLOOKUP($A27,'Return Data'!$B$7:$R$2292,3,0)</f>
        <v>44609</v>
      </c>
      <c r="C27" s="65">
        <f>VLOOKUP($A27,'Return Data'!$B$7:$R$2292,4,0)</f>
        <v>16.367100000000001</v>
      </c>
      <c r="D27" s="65">
        <f>VLOOKUP($A27,'Return Data'!$B$7:$R$2292,10,0)</f>
        <v>-3.7694000000000001</v>
      </c>
      <c r="E27" s="66">
        <f t="shared" si="0"/>
        <v>8</v>
      </c>
      <c r="F27" s="65">
        <f>VLOOKUP($A27,'Return Data'!$B$7:$R$2292,11,0)</f>
        <v>4.9476000000000004</v>
      </c>
      <c r="G27" s="66">
        <f t="shared" si="1"/>
        <v>8</v>
      </c>
      <c r="H27" s="65">
        <f>VLOOKUP($A27,'Return Data'!$B$7:$R$2292,12,0)</f>
        <v>16.741099999999999</v>
      </c>
      <c r="I27" s="66">
        <f t="shared" si="2"/>
        <v>15</v>
      </c>
      <c r="J27" s="65">
        <f>VLOOKUP($A27,'Return Data'!$B$7:$R$2292,13,0)</f>
        <v>17.148</v>
      </c>
      <c r="K27" s="66">
        <f t="shared" si="3"/>
        <v>6</v>
      </c>
      <c r="L27" s="65">
        <f>VLOOKUP($A27,'Return Data'!$B$7:$R$2292,17,0)</f>
        <v>22.662400000000002</v>
      </c>
      <c r="M27" s="66">
        <f t="shared" si="4"/>
        <v>4</v>
      </c>
      <c r="N27" s="65"/>
      <c r="O27" s="66"/>
      <c r="P27" s="65"/>
      <c r="Q27" s="66"/>
      <c r="R27" s="65">
        <f>VLOOKUP($A27,'Return Data'!$B$7:$R$2292,16,0)</f>
        <v>18.301500000000001</v>
      </c>
      <c r="S27" s="67">
        <f t="shared" si="7"/>
        <v>1</v>
      </c>
    </row>
    <row r="28" spans="1:19" x14ac:dyDescent="0.3">
      <c r="A28" s="63" t="s">
        <v>967</v>
      </c>
      <c r="B28" s="64">
        <f>VLOOKUP($A28,'Return Data'!$B$7:$R$2292,3,0)</f>
        <v>44609</v>
      </c>
      <c r="C28" s="65">
        <f>VLOOKUP($A28,'Return Data'!$B$7:$R$2292,4,0)</f>
        <v>84.33</v>
      </c>
      <c r="D28" s="65">
        <f>VLOOKUP($A28,'Return Data'!$B$7:$R$2292,10,0)</f>
        <v>-4.2683999999999997</v>
      </c>
      <c r="E28" s="66">
        <f t="shared" si="0"/>
        <v>13</v>
      </c>
      <c r="F28" s="65">
        <f>VLOOKUP($A28,'Return Data'!$B$7:$R$2292,11,0)</f>
        <v>3.9661</v>
      </c>
      <c r="G28" s="66">
        <f t="shared" si="1"/>
        <v>14</v>
      </c>
      <c r="H28" s="65">
        <f>VLOOKUP($A28,'Return Data'!$B$7:$R$2292,12,0)</f>
        <v>17.644600000000001</v>
      </c>
      <c r="I28" s="66">
        <f t="shared" si="2"/>
        <v>11</v>
      </c>
      <c r="J28" s="65">
        <f>VLOOKUP($A28,'Return Data'!$B$7:$R$2292,13,0)</f>
        <v>15.552199999999999</v>
      </c>
      <c r="K28" s="66">
        <f t="shared" si="3"/>
        <v>12</v>
      </c>
      <c r="L28" s="65">
        <f>VLOOKUP($A28,'Return Data'!$B$7:$R$2292,17,0)</f>
        <v>21.372699999999998</v>
      </c>
      <c r="M28" s="66">
        <f t="shared" si="4"/>
        <v>10</v>
      </c>
      <c r="N28" s="65">
        <f>VLOOKUP($A28,'Return Data'!$B$7:$R$2292,14,0)</f>
        <v>19.3354</v>
      </c>
      <c r="O28" s="66">
        <f t="shared" ref="O28:O36" si="8">RANK(N28,N$8:N$36,0)</f>
        <v>11</v>
      </c>
      <c r="P28" s="65">
        <f>VLOOKUP($A28,'Return Data'!$B$7:$R$2292,15,0)</f>
        <v>16.3</v>
      </c>
      <c r="Q28" s="66">
        <f t="shared" ref="Q28:Q36" si="9">RANK(P28,P$8:P$36,0)</f>
        <v>3</v>
      </c>
      <c r="R28" s="65">
        <f>VLOOKUP($A28,'Return Data'!$B$7:$R$2292,16,0)</f>
        <v>17.849499999999999</v>
      </c>
      <c r="S28" s="67">
        <f t="shared" si="7"/>
        <v>2</v>
      </c>
    </row>
    <row r="29" spans="1:19" x14ac:dyDescent="0.3">
      <c r="A29" s="63" t="s">
        <v>1966</v>
      </c>
      <c r="B29" s="64">
        <f>VLOOKUP($A29,'Return Data'!$B$7:$R$2292,3,0)</f>
        <v>44609</v>
      </c>
      <c r="C29" s="65">
        <f>VLOOKUP($A29,'Return Data'!$B$7:$R$2292,4,0)</f>
        <v>38.395200000000003</v>
      </c>
      <c r="D29" s="65">
        <f>VLOOKUP($A29,'Return Data'!$B$7:$R$2292,10,0)</f>
        <v>-3.8904000000000001</v>
      </c>
      <c r="E29" s="66">
        <f t="shared" si="0"/>
        <v>9</v>
      </c>
      <c r="F29" s="65">
        <f>VLOOKUP($A29,'Return Data'!$B$7:$R$2292,11,0)</f>
        <v>3.0773999999999999</v>
      </c>
      <c r="G29" s="66">
        <f t="shared" si="1"/>
        <v>21</v>
      </c>
      <c r="H29" s="65">
        <f>VLOOKUP($A29,'Return Data'!$B$7:$R$2292,12,0)</f>
        <v>17.4909</v>
      </c>
      <c r="I29" s="66">
        <f t="shared" si="2"/>
        <v>12</v>
      </c>
      <c r="J29" s="65">
        <f>VLOOKUP($A29,'Return Data'!$B$7:$R$2292,13,0)</f>
        <v>15.190200000000001</v>
      </c>
      <c r="K29" s="66">
        <f t="shared" si="3"/>
        <v>14</v>
      </c>
      <c r="L29" s="65">
        <f>VLOOKUP($A29,'Return Data'!$B$7:$R$2292,17,0)</f>
        <v>19.699200000000001</v>
      </c>
      <c r="M29" s="66">
        <f t="shared" si="4"/>
        <v>19</v>
      </c>
      <c r="N29" s="65">
        <f>VLOOKUP($A29,'Return Data'!$B$7:$R$2292,14,0)</f>
        <v>18.677600000000002</v>
      </c>
      <c r="O29" s="66">
        <f t="shared" si="8"/>
        <v>16</v>
      </c>
      <c r="P29" s="65">
        <f>VLOOKUP($A29,'Return Data'!$B$7:$R$2292,15,0)</f>
        <v>13.600199999999999</v>
      </c>
      <c r="Q29" s="66">
        <f t="shared" si="9"/>
        <v>18</v>
      </c>
      <c r="R29" s="65">
        <f>VLOOKUP($A29,'Return Data'!$B$7:$R$2292,16,0)</f>
        <v>13.7425</v>
      </c>
      <c r="S29" s="67">
        <f t="shared" si="7"/>
        <v>19</v>
      </c>
    </row>
    <row r="30" spans="1:19" x14ac:dyDescent="0.3">
      <c r="A30" s="63" t="s">
        <v>970</v>
      </c>
      <c r="B30" s="64">
        <f>VLOOKUP($A30,'Return Data'!$B$7:$R$2292,3,0)</f>
        <v>44609</v>
      </c>
      <c r="C30" s="65">
        <f>VLOOKUP($A30,'Return Data'!$B$7:$R$2292,4,0)</f>
        <v>54.056800000000003</v>
      </c>
      <c r="D30" s="65">
        <f>VLOOKUP($A30,'Return Data'!$B$7:$R$2292,10,0)</f>
        <v>-3.1063000000000001</v>
      </c>
      <c r="E30" s="66">
        <f t="shared" si="0"/>
        <v>3</v>
      </c>
      <c r="F30" s="65">
        <f>VLOOKUP($A30,'Return Data'!$B$7:$R$2292,11,0)</f>
        <v>7.0274999999999999</v>
      </c>
      <c r="G30" s="66">
        <f t="shared" si="1"/>
        <v>1</v>
      </c>
      <c r="H30" s="65">
        <f>VLOOKUP($A30,'Return Data'!$B$7:$R$2292,12,0)</f>
        <v>20.717199999999998</v>
      </c>
      <c r="I30" s="66">
        <f t="shared" si="2"/>
        <v>3</v>
      </c>
      <c r="J30" s="65">
        <f>VLOOKUP($A30,'Return Data'!$B$7:$R$2292,13,0)</f>
        <v>19.7133</v>
      </c>
      <c r="K30" s="66">
        <f t="shared" si="3"/>
        <v>3</v>
      </c>
      <c r="L30" s="65">
        <f>VLOOKUP($A30,'Return Data'!$B$7:$R$2292,17,0)</f>
        <v>20.040600000000001</v>
      </c>
      <c r="M30" s="66">
        <f t="shared" si="4"/>
        <v>18</v>
      </c>
      <c r="N30" s="65">
        <f>VLOOKUP($A30,'Return Data'!$B$7:$R$2292,14,0)</f>
        <v>17.244</v>
      </c>
      <c r="O30" s="66">
        <f t="shared" si="8"/>
        <v>22</v>
      </c>
      <c r="P30" s="65">
        <f>VLOOKUP($A30,'Return Data'!$B$7:$R$2292,15,0)</f>
        <v>14.5083</v>
      </c>
      <c r="Q30" s="66">
        <f t="shared" si="9"/>
        <v>13</v>
      </c>
      <c r="R30" s="65">
        <f>VLOOKUP($A30,'Return Data'!$B$7:$R$2292,16,0)</f>
        <v>15.4244</v>
      </c>
      <c r="S30" s="67">
        <f t="shared" si="7"/>
        <v>9</v>
      </c>
    </row>
    <row r="31" spans="1:19" x14ac:dyDescent="0.3">
      <c r="A31" s="63" t="s">
        <v>972</v>
      </c>
      <c r="B31" s="64">
        <f>VLOOKUP($A31,'Return Data'!$B$7:$R$2292,3,0)</f>
        <v>44609</v>
      </c>
      <c r="C31" s="65">
        <f>VLOOKUP($A31,'Return Data'!$B$7:$R$2292,4,0)</f>
        <v>267.74</v>
      </c>
      <c r="D31" s="65">
        <f>VLOOKUP($A31,'Return Data'!$B$7:$R$2292,10,0)</f>
        <v>-6.0824999999999996</v>
      </c>
      <c r="E31" s="66">
        <f t="shared" si="0"/>
        <v>27</v>
      </c>
      <c r="F31" s="65">
        <f>VLOOKUP($A31,'Return Data'!$B$7:$R$2292,11,0)</f>
        <v>-1.3122</v>
      </c>
      <c r="G31" s="66">
        <f t="shared" si="1"/>
        <v>28</v>
      </c>
      <c r="H31" s="65">
        <f>VLOOKUP($A31,'Return Data'!$B$7:$R$2292,12,0)</f>
        <v>9.9863999999999997</v>
      </c>
      <c r="I31" s="66">
        <f t="shared" si="2"/>
        <v>28</v>
      </c>
      <c r="J31" s="65">
        <f>VLOOKUP($A31,'Return Data'!$B$7:$R$2292,13,0)</f>
        <v>10.444699999999999</v>
      </c>
      <c r="K31" s="66">
        <f t="shared" si="3"/>
        <v>27</v>
      </c>
      <c r="L31" s="65">
        <f>VLOOKUP($A31,'Return Data'!$B$7:$R$2292,17,0)</f>
        <v>17.1388</v>
      </c>
      <c r="M31" s="66">
        <f t="shared" si="4"/>
        <v>26</v>
      </c>
      <c r="N31" s="65">
        <f>VLOOKUP($A31,'Return Data'!$B$7:$R$2292,14,0)</f>
        <v>16.7942</v>
      </c>
      <c r="O31" s="66">
        <f t="shared" si="8"/>
        <v>23</v>
      </c>
      <c r="P31" s="65">
        <f>VLOOKUP($A31,'Return Data'!$B$7:$R$2292,15,0)</f>
        <v>13.4214</v>
      </c>
      <c r="Q31" s="66">
        <f t="shared" si="9"/>
        <v>20</v>
      </c>
      <c r="R31" s="65">
        <f>VLOOKUP($A31,'Return Data'!$B$7:$R$2292,16,0)</f>
        <v>14.475300000000001</v>
      </c>
      <c r="S31" s="67">
        <f t="shared" si="7"/>
        <v>15</v>
      </c>
    </row>
    <row r="32" spans="1:19" x14ac:dyDescent="0.3">
      <c r="A32" s="63" t="s">
        <v>973</v>
      </c>
      <c r="B32" s="64">
        <f>VLOOKUP($A32,'Return Data'!$B$7:$R$2292,3,0)</f>
        <v>44609</v>
      </c>
      <c r="C32" s="65">
        <f>VLOOKUP($A32,'Return Data'!$B$7:$R$2292,4,0)</f>
        <v>64.912800000000004</v>
      </c>
      <c r="D32" s="65">
        <f>VLOOKUP($A32,'Return Data'!$B$7:$R$2292,10,0)</f>
        <v>-4.7447999999999997</v>
      </c>
      <c r="E32" s="66">
        <f t="shared" si="0"/>
        <v>19</v>
      </c>
      <c r="F32" s="65">
        <f>VLOOKUP($A32,'Return Data'!$B$7:$R$2292,11,0)</f>
        <v>3.9487999999999999</v>
      </c>
      <c r="G32" s="66">
        <f t="shared" si="1"/>
        <v>15</v>
      </c>
      <c r="H32" s="65">
        <f>VLOOKUP($A32,'Return Data'!$B$7:$R$2292,12,0)</f>
        <v>15.7689</v>
      </c>
      <c r="I32" s="66">
        <f t="shared" si="2"/>
        <v>21</v>
      </c>
      <c r="J32" s="65">
        <f>VLOOKUP($A32,'Return Data'!$B$7:$R$2292,13,0)</f>
        <v>11.7943</v>
      </c>
      <c r="K32" s="66">
        <f t="shared" si="3"/>
        <v>23</v>
      </c>
      <c r="L32" s="65">
        <f>VLOOKUP($A32,'Return Data'!$B$7:$R$2292,17,0)</f>
        <v>21.395</v>
      </c>
      <c r="M32" s="66">
        <f t="shared" si="4"/>
        <v>9</v>
      </c>
      <c r="N32" s="65">
        <f>VLOOKUP($A32,'Return Data'!$B$7:$R$2292,14,0)</f>
        <v>19.9314</v>
      </c>
      <c r="O32" s="66">
        <f t="shared" si="8"/>
        <v>6</v>
      </c>
      <c r="P32" s="65">
        <f>VLOOKUP($A32,'Return Data'!$B$7:$R$2292,15,0)</f>
        <v>14.25</v>
      </c>
      <c r="Q32" s="66">
        <f t="shared" si="9"/>
        <v>14</v>
      </c>
      <c r="R32" s="65">
        <f>VLOOKUP($A32,'Return Data'!$B$7:$R$2292,16,0)</f>
        <v>16.0093</v>
      </c>
      <c r="S32" s="67">
        <f t="shared" si="7"/>
        <v>4</v>
      </c>
    </row>
    <row r="33" spans="1:19" x14ac:dyDescent="0.3">
      <c r="A33" s="63" t="s">
        <v>976</v>
      </c>
      <c r="B33" s="64">
        <f>VLOOKUP($A33,'Return Data'!$B$7:$R$2292,3,0)</f>
        <v>44609</v>
      </c>
      <c r="C33" s="65">
        <f>VLOOKUP($A33,'Return Data'!$B$7:$R$2292,4,0)</f>
        <v>363.7475</v>
      </c>
      <c r="D33" s="65">
        <f>VLOOKUP($A33,'Return Data'!$B$7:$R$2292,10,0)</f>
        <v>-3.6358000000000001</v>
      </c>
      <c r="E33" s="66">
        <f t="shared" si="0"/>
        <v>7</v>
      </c>
      <c r="F33" s="65">
        <f>VLOOKUP($A33,'Return Data'!$B$7:$R$2292,11,0)</f>
        <v>3.8637000000000001</v>
      </c>
      <c r="G33" s="66">
        <f t="shared" si="1"/>
        <v>17</v>
      </c>
      <c r="H33" s="65">
        <f>VLOOKUP($A33,'Return Data'!$B$7:$R$2292,12,0)</f>
        <v>17.662800000000001</v>
      </c>
      <c r="I33" s="66">
        <f t="shared" si="2"/>
        <v>10</v>
      </c>
      <c r="J33" s="65">
        <f>VLOOKUP($A33,'Return Data'!$B$7:$R$2292,13,0)</f>
        <v>16.444299999999998</v>
      </c>
      <c r="K33" s="66">
        <f t="shared" si="3"/>
        <v>7</v>
      </c>
      <c r="L33" s="65">
        <f>VLOOKUP($A33,'Return Data'!$B$7:$R$2292,17,0)</f>
        <v>20.077300000000001</v>
      </c>
      <c r="M33" s="66">
        <f t="shared" si="4"/>
        <v>16</v>
      </c>
      <c r="N33" s="65">
        <f>VLOOKUP($A33,'Return Data'!$B$7:$R$2292,14,0)</f>
        <v>18.6813</v>
      </c>
      <c r="O33" s="66">
        <f t="shared" si="8"/>
        <v>15</v>
      </c>
      <c r="P33" s="65">
        <f>VLOOKUP($A33,'Return Data'!$B$7:$R$2292,15,0)</f>
        <v>14.1938</v>
      </c>
      <c r="Q33" s="66">
        <f t="shared" si="9"/>
        <v>16</v>
      </c>
      <c r="R33" s="65">
        <f>VLOOKUP($A33,'Return Data'!$B$7:$R$2292,16,0)</f>
        <v>14.1501</v>
      </c>
      <c r="S33" s="67">
        <f t="shared" si="7"/>
        <v>16</v>
      </c>
    </row>
    <row r="34" spans="1:19" x14ac:dyDescent="0.3">
      <c r="A34" s="63" t="s">
        <v>977</v>
      </c>
      <c r="B34" s="64">
        <f>VLOOKUP($A34,'Return Data'!$B$7:$R$2292,3,0)</f>
        <v>44609</v>
      </c>
      <c r="C34" s="65">
        <f>VLOOKUP($A34,'Return Data'!$B$7:$R$2292,4,0)</f>
        <v>105.84</v>
      </c>
      <c r="D34" s="65">
        <f>VLOOKUP($A34,'Return Data'!$B$7:$R$2292,10,0)</f>
        <v>-4.8287000000000004</v>
      </c>
      <c r="E34" s="66">
        <f t="shared" si="0"/>
        <v>20</v>
      </c>
      <c r="F34" s="65">
        <f>VLOOKUP($A34,'Return Data'!$B$7:$R$2292,11,0)</f>
        <v>1.2144999999999999</v>
      </c>
      <c r="G34" s="66">
        <f t="shared" si="1"/>
        <v>26</v>
      </c>
      <c r="H34" s="65">
        <f>VLOOKUP($A34,'Return Data'!$B$7:$R$2292,12,0)</f>
        <v>10.978300000000001</v>
      </c>
      <c r="I34" s="66">
        <f t="shared" si="2"/>
        <v>27</v>
      </c>
      <c r="J34" s="65">
        <f>VLOOKUP($A34,'Return Data'!$B$7:$R$2292,13,0)</f>
        <v>10.434100000000001</v>
      </c>
      <c r="K34" s="66">
        <f t="shared" si="3"/>
        <v>28</v>
      </c>
      <c r="L34" s="65">
        <f>VLOOKUP($A34,'Return Data'!$B$7:$R$2292,17,0)</f>
        <v>14.169</v>
      </c>
      <c r="M34" s="66">
        <f t="shared" si="4"/>
        <v>28</v>
      </c>
      <c r="N34" s="65">
        <f>VLOOKUP($A34,'Return Data'!$B$7:$R$2292,14,0)</f>
        <v>13.2568</v>
      </c>
      <c r="O34" s="66">
        <f t="shared" si="8"/>
        <v>28</v>
      </c>
      <c r="P34" s="65">
        <f>VLOOKUP($A34,'Return Data'!$B$7:$R$2292,15,0)</f>
        <v>9.3849999999999998</v>
      </c>
      <c r="Q34" s="66">
        <f t="shared" si="9"/>
        <v>27</v>
      </c>
      <c r="R34" s="65">
        <f>VLOOKUP($A34,'Return Data'!$B$7:$R$2292,16,0)</f>
        <v>10.0206</v>
      </c>
      <c r="S34" s="67">
        <f t="shared" si="7"/>
        <v>29</v>
      </c>
    </row>
    <row r="35" spans="1:19" x14ac:dyDescent="0.3">
      <c r="A35" s="63" t="s">
        <v>979</v>
      </c>
      <c r="B35" s="64">
        <f>VLOOKUP($A35,'Return Data'!$B$7:$R$2292,3,0)</f>
        <v>44609</v>
      </c>
      <c r="C35" s="65">
        <f>VLOOKUP($A35,'Return Data'!$B$7:$R$2292,4,0)</f>
        <v>16.809999999999999</v>
      </c>
      <c r="D35" s="65">
        <f>VLOOKUP($A35,'Return Data'!$B$7:$R$2292,10,0)</f>
        <v>-6.4031000000000002</v>
      </c>
      <c r="E35" s="66">
        <f t="shared" si="0"/>
        <v>28</v>
      </c>
      <c r="F35" s="65">
        <f>VLOOKUP($A35,'Return Data'!$B$7:$R$2292,11,0)</f>
        <v>4.0223000000000004</v>
      </c>
      <c r="G35" s="66">
        <f t="shared" si="1"/>
        <v>13</v>
      </c>
      <c r="H35" s="65">
        <f>VLOOKUP($A35,'Return Data'!$B$7:$R$2292,12,0)</f>
        <v>18.380299999999998</v>
      </c>
      <c r="I35" s="66">
        <f t="shared" si="2"/>
        <v>7</v>
      </c>
      <c r="J35" s="65">
        <f>VLOOKUP($A35,'Return Data'!$B$7:$R$2292,13,0)</f>
        <v>15.2949</v>
      </c>
      <c r="K35" s="66">
        <f t="shared" si="3"/>
        <v>13</v>
      </c>
      <c r="L35" s="65">
        <f>VLOOKUP($A35,'Return Data'!$B$7:$R$2292,17,0)</f>
        <v>20.349599999999999</v>
      </c>
      <c r="M35" s="66">
        <f t="shared" si="4"/>
        <v>14</v>
      </c>
      <c r="N35" s="65">
        <f>VLOOKUP($A35,'Return Data'!$B$7:$R$2292,14,0)</f>
        <v>18.336600000000001</v>
      </c>
      <c r="O35" s="66">
        <f t="shared" si="8"/>
        <v>18</v>
      </c>
      <c r="P35" s="65">
        <f>VLOOKUP($A35,'Return Data'!$B$7:$R$2292,15,0)</f>
        <v>0</v>
      </c>
      <c r="Q35" s="66">
        <f t="shared" si="9"/>
        <v>28</v>
      </c>
      <c r="R35" s="65">
        <f>VLOOKUP($A35,'Return Data'!$B$7:$R$2292,16,0)</f>
        <v>11.49</v>
      </c>
      <c r="S35" s="67">
        <f t="shared" si="7"/>
        <v>27</v>
      </c>
    </row>
    <row r="36" spans="1:19" x14ac:dyDescent="0.3">
      <c r="A36" s="63" t="s">
        <v>1864</v>
      </c>
      <c r="B36" s="64">
        <f>VLOOKUP($A36,'Return Data'!$B$7:$R$2292,3,0)</f>
        <v>44609</v>
      </c>
      <c r="C36" s="65">
        <f>VLOOKUP($A36,'Return Data'!$B$7:$R$2292,4,0)</f>
        <v>204.99250000000001</v>
      </c>
      <c r="D36" s="65">
        <f>VLOOKUP($A36,'Return Data'!$B$7:$R$2292,10,0)</f>
        <v>-5.4706999999999999</v>
      </c>
      <c r="E36" s="66">
        <f t="shared" si="0"/>
        <v>24</v>
      </c>
      <c r="F36" s="65">
        <f>VLOOKUP($A36,'Return Data'!$B$7:$R$2292,11,0)</f>
        <v>4.6627000000000001</v>
      </c>
      <c r="G36" s="66">
        <f t="shared" si="1"/>
        <v>10</v>
      </c>
      <c r="H36" s="65">
        <f>VLOOKUP($A36,'Return Data'!$B$7:$R$2292,12,0)</f>
        <v>18.023499999999999</v>
      </c>
      <c r="I36" s="66">
        <f t="shared" si="2"/>
        <v>8</v>
      </c>
      <c r="J36" s="65">
        <f>VLOOKUP($A36,'Return Data'!$B$7:$R$2292,13,0)</f>
        <v>17.609000000000002</v>
      </c>
      <c r="K36" s="66">
        <f t="shared" si="3"/>
        <v>5</v>
      </c>
      <c r="L36" s="65">
        <f>VLOOKUP($A36,'Return Data'!$B$7:$R$2292,17,0)</f>
        <v>22.186599999999999</v>
      </c>
      <c r="M36" s="66">
        <f t="shared" si="4"/>
        <v>6</v>
      </c>
      <c r="N36" s="65">
        <f>VLOOKUP($A36,'Return Data'!$B$7:$R$2292,14,0)</f>
        <v>20.1447</v>
      </c>
      <c r="O36" s="66">
        <f t="shared" si="8"/>
        <v>5</v>
      </c>
      <c r="P36" s="65">
        <f>VLOOKUP($A36,'Return Data'!$B$7:$R$2292,15,0)</f>
        <v>15.6967</v>
      </c>
      <c r="Q36" s="66">
        <f t="shared" si="9"/>
        <v>7</v>
      </c>
      <c r="R36" s="65">
        <f>VLOOKUP($A36,'Return Data'!$B$7:$R$2292,16,0)</f>
        <v>14.8293</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-4.4733862068965511</v>
      </c>
      <c r="E38" s="74"/>
      <c r="F38" s="75">
        <f>AVERAGE(F8:F36)</f>
        <v>3.6287172413793098</v>
      </c>
      <c r="G38" s="74"/>
      <c r="H38" s="75">
        <f>AVERAGE(H8:H36)</f>
        <v>16.55948965517241</v>
      </c>
      <c r="I38" s="74"/>
      <c r="J38" s="75">
        <f>AVERAGE(J8:J36)</f>
        <v>14.741186206896554</v>
      </c>
      <c r="K38" s="74"/>
      <c r="L38" s="75">
        <f>AVERAGE(L8:L36)</f>
        <v>19.709706896551726</v>
      </c>
      <c r="M38" s="74"/>
      <c r="N38" s="75">
        <f>AVERAGE(N8:N36)</f>
        <v>18.573689285714284</v>
      </c>
      <c r="O38" s="74"/>
      <c r="P38" s="75">
        <f>AVERAGE(P8:P36)</f>
        <v>13.817096428571432</v>
      </c>
      <c r="Q38" s="74"/>
      <c r="R38" s="75">
        <f>AVERAGE(R8:R36)</f>
        <v>14.397282758620687</v>
      </c>
      <c r="S38" s="76"/>
    </row>
    <row r="39" spans="1:19" x14ac:dyDescent="0.3">
      <c r="A39" s="73" t="s">
        <v>28</v>
      </c>
      <c r="B39" s="74"/>
      <c r="C39" s="74"/>
      <c r="D39" s="75">
        <f>MIN(D8:D36)</f>
        <v>-6.7079000000000004</v>
      </c>
      <c r="E39" s="74"/>
      <c r="F39" s="75">
        <f>MIN(F8:F36)</f>
        <v>-2.0851999999999999</v>
      </c>
      <c r="G39" s="74"/>
      <c r="H39" s="75">
        <f>MIN(H8:H36)</f>
        <v>9.1731999999999996</v>
      </c>
      <c r="I39" s="74"/>
      <c r="J39" s="75">
        <f>MIN(J8:J36)</f>
        <v>9.9444999999999997</v>
      </c>
      <c r="K39" s="74"/>
      <c r="L39" s="75">
        <f>MIN(L8:L36)</f>
        <v>12.1959</v>
      </c>
      <c r="M39" s="74"/>
      <c r="N39" s="75">
        <f>MIN(N8:N36)</f>
        <v>13.2568</v>
      </c>
      <c r="O39" s="74"/>
      <c r="P39" s="75">
        <f>MIN(P8:P36)</f>
        <v>0</v>
      </c>
      <c r="Q39" s="74"/>
      <c r="R39" s="75">
        <f>MIN(R8:R36)</f>
        <v>10.0206</v>
      </c>
      <c r="S39" s="76"/>
    </row>
    <row r="40" spans="1:19" ht="15" thickBot="1" x14ac:dyDescent="0.35">
      <c r="A40" s="77" t="s">
        <v>29</v>
      </c>
      <c r="B40" s="78"/>
      <c r="C40" s="78"/>
      <c r="D40" s="79">
        <f>MAX(D8:D36)</f>
        <v>-2.3111000000000002</v>
      </c>
      <c r="E40" s="78"/>
      <c r="F40" s="79">
        <f>MAX(F8:F36)</f>
        <v>7.0274999999999999</v>
      </c>
      <c r="G40" s="78"/>
      <c r="H40" s="79">
        <f>MAX(H8:H36)</f>
        <v>22.985099999999999</v>
      </c>
      <c r="I40" s="78"/>
      <c r="J40" s="79">
        <f>MAX(J8:J36)</f>
        <v>21.6815</v>
      </c>
      <c r="K40" s="78"/>
      <c r="L40" s="79">
        <f>MAX(L8:L36)</f>
        <v>23.3445</v>
      </c>
      <c r="M40" s="78"/>
      <c r="N40" s="79">
        <f>MAX(N8:N36)</f>
        <v>23.217500000000001</v>
      </c>
      <c r="O40" s="78"/>
      <c r="P40" s="79">
        <f>MAX(P8:P36)</f>
        <v>18.9255</v>
      </c>
      <c r="Q40" s="78"/>
      <c r="R40" s="79">
        <f>MAX(R8:R36)</f>
        <v>18.301500000000001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1317</v>
      </c>
      <c r="B8" s="64">
        <f>VLOOKUP($A8,'Return Data'!$B$7:$R$2292,3,0)</f>
        <v>44609</v>
      </c>
      <c r="C8" s="65">
        <f>VLOOKUP($A8,'Return Data'!$B$7:$R$2292,4,0)</f>
        <v>69.633700000000005</v>
      </c>
      <c r="D8" s="65">
        <f>VLOOKUP($A8,'Return Data'!$B$7:$R$2292,9,0)</f>
        <v>10.8634</v>
      </c>
      <c r="E8" s="66">
        <f t="shared" ref="E8:E31" si="0">RANK(D8,D$8:D$31,0)</f>
        <v>2</v>
      </c>
      <c r="F8" s="65">
        <f>VLOOKUP($A8,'Return Data'!$B$7:$R$2292,10,0)</f>
        <v>3.5045000000000002</v>
      </c>
      <c r="G8" s="66">
        <f t="shared" ref="G8:G31" si="1">RANK(F8,F$8:F$31,0)</f>
        <v>2</v>
      </c>
      <c r="H8" s="65">
        <f>VLOOKUP($A8,'Return Data'!$B$7:$R$2292,11,0)</f>
        <v>5.0602</v>
      </c>
      <c r="I8" s="66">
        <f t="shared" ref="I8:I31" si="2">RANK(H8,H$8:H$31,0)</f>
        <v>2</v>
      </c>
      <c r="J8" s="65">
        <f>VLOOKUP($A8,'Return Data'!$B$7:$R$2292,12,0)</f>
        <v>5.3536999999999999</v>
      </c>
      <c r="K8" s="66">
        <f t="shared" ref="K8:K31" si="3">RANK(J8,J$8:J$31,0)</f>
        <v>1</v>
      </c>
      <c r="L8" s="65">
        <f>VLOOKUP($A8,'Return Data'!$B$7:$R$2292,13,0)</f>
        <v>6.1529999999999996</v>
      </c>
      <c r="M8" s="66">
        <f t="shared" ref="M8:M31" si="4">RANK(L8,L$8:L$31,0)</f>
        <v>2</v>
      </c>
      <c r="N8" s="65">
        <f>VLOOKUP($A8,'Return Data'!$B$7:$R$2292,17,0)</f>
        <v>7.2455999999999996</v>
      </c>
      <c r="O8" s="66">
        <f t="shared" ref="O8:O31" si="5">RANK(N8,N$8:N$31,0)</f>
        <v>3</v>
      </c>
      <c r="P8" s="65">
        <f>VLOOKUP($A8,'Return Data'!$B$7:$R$2292,14,0)</f>
        <v>9.5196000000000005</v>
      </c>
      <c r="Q8" s="66">
        <f t="shared" ref="Q8:Q31" si="6">RANK(P8,P$8:P$31,0)</f>
        <v>8</v>
      </c>
      <c r="R8" s="65">
        <f>VLOOKUP($A8,'Return Data'!$B$7:$R$2292,16,0)</f>
        <v>9.5899000000000001</v>
      </c>
      <c r="S8" s="67">
        <f t="shared" ref="S8:S31" si="7">RANK(R8,R$8:R$31,0)</f>
        <v>6</v>
      </c>
    </row>
    <row r="9" spans="1:19" x14ac:dyDescent="0.3">
      <c r="A9" s="82" t="s">
        <v>1318</v>
      </c>
      <c r="B9" s="64">
        <f>VLOOKUP($A9,'Return Data'!$B$7:$R$2292,3,0)</f>
        <v>44609</v>
      </c>
      <c r="C9" s="65">
        <f>VLOOKUP($A9,'Return Data'!$B$7:$R$2292,4,0)</f>
        <v>21.4071</v>
      </c>
      <c r="D9" s="65">
        <f>VLOOKUP($A9,'Return Data'!$B$7:$R$2292,9,0)</f>
        <v>4.5441000000000003</v>
      </c>
      <c r="E9" s="66">
        <f t="shared" si="0"/>
        <v>12</v>
      </c>
      <c r="F9" s="65">
        <f>VLOOKUP($A9,'Return Data'!$B$7:$R$2292,10,0)</f>
        <v>1.5572999999999999</v>
      </c>
      <c r="G9" s="66">
        <f t="shared" si="1"/>
        <v>8</v>
      </c>
      <c r="H9" s="65">
        <f>VLOOKUP($A9,'Return Data'!$B$7:$R$2292,11,0)</f>
        <v>4.0499000000000001</v>
      </c>
      <c r="I9" s="66">
        <f t="shared" si="2"/>
        <v>6</v>
      </c>
      <c r="J9" s="65">
        <f>VLOOKUP($A9,'Return Data'!$B$7:$R$2292,12,0)</f>
        <v>3.5211999999999999</v>
      </c>
      <c r="K9" s="66">
        <f t="shared" si="3"/>
        <v>12</v>
      </c>
      <c r="L9" s="65">
        <f>VLOOKUP($A9,'Return Data'!$B$7:$R$2292,13,0)</f>
        <v>3.9058999999999999</v>
      </c>
      <c r="M9" s="66">
        <f t="shared" si="4"/>
        <v>16</v>
      </c>
      <c r="N9" s="65">
        <f>VLOOKUP($A9,'Return Data'!$B$7:$R$2292,17,0)</f>
        <v>6.9280999999999997</v>
      </c>
      <c r="O9" s="66">
        <f t="shared" si="5"/>
        <v>6</v>
      </c>
      <c r="P9" s="65">
        <f>VLOOKUP($A9,'Return Data'!$B$7:$R$2292,14,0)</f>
        <v>9.6311</v>
      </c>
      <c r="Q9" s="66">
        <f t="shared" si="6"/>
        <v>7</v>
      </c>
      <c r="R9" s="65">
        <f>VLOOKUP($A9,'Return Data'!$B$7:$R$2292,16,0)</f>
        <v>7.9032999999999998</v>
      </c>
      <c r="S9" s="67">
        <f t="shared" si="7"/>
        <v>21</v>
      </c>
    </row>
    <row r="10" spans="1:19" x14ac:dyDescent="0.3">
      <c r="A10" s="82" t="s">
        <v>1321</v>
      </c>
      <c r="B10" s="64">
        <f>VLOOKUP($A10,'Return Data'!$B$7:$R$2292,3,0)</f>
        <v>44609</v>
      </c>
      <c r="C10" s="65">
        <f>VLOOKUP($A10,'Return Data'!$B$7:$R$2292,4,0)</f>
        <v>36.869300000000003</v>
      </c>
      <c r="D10" s="65">
        <f>VLOOKUP($A10,'Return Data'!$B$7:$R$2292,9,0)</f>
        <v>4.9225000000000003</v>
      </c>
      <c r="E10" s="66">
        <f t="shared" si="0"/>
        <v>9</v>
      </c>
      <c r="F10" s="65">
        <f>VLOOKUP($A10,'Return Data'!$B$7:$R$2292,10,0)</f>
        <v>3.8699999999999998E-2</v>
      </c>
      <c r="G10" s="66">
        <f t="shared" si="1"/>
        <v>13</v>
      </c>
      <c r="H10" s="65">
        <f>VLOOKUP($A10,'Return Data'!$B$7:$R$2292,11,0)</f>
        <v>2.8721000000000001</v>
      </c>
      <c r="I10" s="66">
        <f t="shared" si="2"/>
        <v>15</v>
      </c>
      <c r="J10" s="65">
        <f>VLOOKUP($A10,'Return Data'!$B$7:$R$2292,12,0)</f>
        <v>3.4670999999999998</v>
      </c>
      <c r="K10" s="66">
        <f t="shared" si="3"/>
        <v>13</v>
      </c>
      <c r="L10" s="65">
        <f>VLOOKUP($A10,'Return Data'!$B$7:$R$2292,13,0)</f>
        <v>4.3318000000000003</v>
      </c>
      <c r="M10" s="66">
        <f t="shared" si="4"/>
        <v>12</v>
      </c>
      <c r="N10" s="65">
        <f>VLOOKUP($A10,'Return Data'!$B$7:$R$2292,17,0)</f>
        <v>5.4405999999999999</v>
      </c>
      <c r="O10" s="66">
        <f t="shared" si="5"/>
        <v>18</v>
      </c>
      <c r="P10" s="65">
        <f>VLOOKUP($A10,'Return Data'!$B$7:$R$2292,14,0)</f>
        <v>7.6449999999999996</v>
      </c>
      <c r="Q10" s="66">
        <f t="shared" si="6"/>
        <v>19</v>
      </c>
      <c r="R10" s="65">
        <f>VLOOKUP($A10,'Return Data'!$B$7:$R$2292,16,0)</f>
        <v>8.1597000000000008</v>
      </c>
      <c r="S10" s="67">
        <f t="shared" si="7"/>
        <v>16</v>
      </c>
    </row>
    <row r="11" spans="1:19" x14ac:dyDescent="0.3">
      <c r="A11" s="82" t="s">
        <v>1972</v>
      </c>
      <c r="B11" s="64">
        <f>VLOOKUP($A11,'Return Data'!$B$7:$R$2292,3,0)</f>
        <v>44609</v>
      </c>
      <c r="C11" s="65">
        <f>VLOOKUP($A11,'Return Data'!$B$7:$R$2292,4,0)</f>
        <v>64.745999999999995</v>
      </c>
      <c r="D11" s="65">
        <f>VLOOKUP($A11,'Return Data'!$B$7:$R$2292,9,0)</f>
        <v>4.1315999999999997</v>
      </c>
      <c r="E11" s="66">
        <f t="shared" si="0"/>
        <v>13</v>
      </c>
      <c r="F11" s="65">
        <f>VLOOKUP($A11,'Return Data'!$B$7:$R$2292,10,0)</f>
        <v>1.8777999999999999</v>
      </c>
      <c r="G11" s="66">
        <f t="shared" si="1"/>
        <v>6</v>
      </c>
      <c r="H11" s="65">
        <f>VLOOKUP($A11,'Return Data'!$B$7:$R$2292,11,0)</f>
        <v>3.4592000000000001</v>
      </c>
      <c r="I11" s="66">
        <f t="shared" si="2"/>
        <v>11</v>
      </c>
      <c r="J11" s="65">
        <f>VLOOKUP($A11,'Return Data'!$B$7:$R$2292,12,0)</f>
        <v>3.3252999999999999</v>
      </c>
      <c r="K11" s="66">
        <f t="shared" si="3"/>
        <v>14</v>
      </c>
      <c r="L11" s="65">
        <f>VLOOKUP($A11,'Return Data'!$B$7:$R$2292,13,0)</f>
        <v>3.7974999999999999</v>
      </c>
      <c r="M11" s="66">
        <f t="shared" si="4"/>
        <v>17</v>
      </c>
      <c r="N11" s="65">
        <f>VLOOKUP($A11,'Return Data'!$B$7:$R$2292,17,0)</f>
        <v>5.5250000000000004</v>
      </c>
      <c r="O11" s="66">
        <f t="shared" si="5"/>
        <v>17</v>
      </c>
      <c r="P11" s="65">
        <f>VLOOKUP($A11,'Return Data'!$B$7:$R$2292,14,0)</f>
        <v>8.0042000000000009</v>
      </c>
      <c r="Q11" s="66">
        <f t="shared" si="6"/>
        <v>16</v>
      </c>
      <c r="R11" s="65">
        <f>VLOOKUP($A11,'Return Data'!$B$7:$R$2292,16,0)</f>
        <v>8.6067</v>
      </c>
      <c r="S11" s="67">
        <f t="shared" si="7"/>
        <v>14</v>
      </c>
    </row>
    <row r="12" spans="1:19" x14ac:dyDescent="0.3">
      <c r="A12" s="82" t="s">
        <v>1322</v>
      </c>
      <c r="B12" s="64">
        <f>VLOOKUP($A12,'Return Data'!$B$7:$R$2292,3,0)</f>
        <v>44609</v>
      </c>
      <c r="C12" s="65">
        <f>VLOOKUP($A12,'Return Data'!$B$7:$R$2292,4,0)</f>
        <v>79.705100000000002</v>
      </c>
      <c r="D12" s="65">
        <f>VLOOKUP($A12,'Return Data'!$B$7:$R$2292,9,0)</f>
        <v>3.0406</v>
      </c>
      <c r="E12" s="66">
        <f t="shared" si="0"/>
        <v>16</v>
      </c>
      <c r="F12" s="65">
        <f>VLOOKUP($A12,'Return Data'!$B$7:$R$2292,10,0)</f>
        <v>1.1081000000000001</v>
      </c>
      <c r="G12" s="66">
        <f t="shared" si="1"/>
        <v>9</v>
      </c>
      <c r="H12" s="65">
        <f>VLOOKUP($A12,'Return Data'!$B$7:$R$2292,11,0)</f>
        <v>4.0122999999999998</v>
      </c>
      <c r="I12" s="66">
        <f t="shared" si="2"/>
        <v>7</v>
      </c>
      <c r="J12" s="65">
        <f>VLOOKUP($A12,'Return Data'!$B$7:$R$2292,12,0)</f>
        <v>3.931</v>
      </c>
      <c r="K12" s="66">
        <f t="shared" si="3"/>
        <v>7</v>
      </c>
      <c r="L12" s="65">
        <f>VLOOKUP($A12,'Return Data'!$B$7:$R$2292,13,0)</f>
        <v>4.7912999999999997</v>
      </c>
      <c r="M12" s="66">
        <f t="shared" si="4"/>
        <v>5</v>
      </c>
      <c r="N12" s="65">
        <f>VLOOKUP($A12,'Return Data'!$B$7:$R$2292,17,0)</f>
        <v>6.9695999999999998</v>
      </c>
      <c r="O12" s="66">
        <f t="shared" si="5"/>
        <v>5</v>
      </c>
      <c r="P12" s="65">
        <f>VLOOKUP($A12,'Return Data'!$B$7:$R$2292,14,0)</f>
        <v>9.9261999999999997</v>
      </c>
      <c r="Q12" s="66">
        <f t="shared" si="6"/>
        <v>3</v>
      </c>
      <c r="R12" s="65">
        <f>VLOOKUP($A12,'Return Data'!$B$7:$R$2292,16,0)</f>
        <v>8.6397999999999993</v>
      </c>
      <c r="S12" s="67">
        <f t="shared" si="7"/>
        <v>13</v>
      </c>
    </row>
    <row r="13" spans="1:19" x14ac:dyDescent="0.3">
      <c r="A13" s="82" t="s">
        <v>1324</v>
      </c>
      <c r="B13" s="64">
        <f>VLOOKUP($A13,'Return Data'!$B$7:$R$2292,3,0)</f>
        <v>44609</v>
      </c>
      <c r="C13" s="65">
        <f>VLOOKUP($A13,'Return Data'!$B$7:$R$2292,4,0)</f>
        <v>20.663799999999998</v>
      </c>
      <c r="D13" s="65">
        <f>VLOOKUP($A13,'Return Data'!$B$7:$R$2292,9,0)</f>
        <v>3.8300999999999998</v>
      </c>
      <c r="E13" s="66">
        <f t="shared" si="0"/>
        <v>14</v>
      </c>
      <c r="F13" s="65">
        <f>VLOOKUP($A13,'Return Data'!$B$7:$R$2292,10,0)</f>
        <v>2.0457000000000001</v>
      </c>
      <c r="G13" s="66">
        <f t="shared" si="1"/>
        <v>5</v>
      </c>
      <c r="H13" s="65">
        <f>VLOOKUP($A13,'Return Data'!$B$7:$R$2292,11,0)</f>
        <v>5.8131000000000004</v>
      </c>
      <c r="I13" s="66">
        <f t="shared" si="2"/>
        <v>1</v>
      </c>
      <c r="J13" s="65">
        <f>VLOOKUP($A13,'Return Data'!$B$7:$R$2292,12,0)</f>
        <v>3.9676999999999998</v>
      </c>
      <c r="K13" s="66">
        <f t="shared" si="3"/>
        <v>5</v>
      </c>
      <c r="L13" s="65">
        <f>VLOOKUP($A13,'Return Data'!$B$7:$R$2292,13,0)</f>
        <v>6.2493999999999996</v>
      </c>
      <c r="M13" s="66">
        <f t="shared" si="4"/>
        <v>1</v>
      </c>
      <c r="N13" s="65">
        <f>VLOOKUP($A13,'Return Data'!$B$7:$R$2292,17,0)</f>
        <v>8.4320000000000004</v>
      </c>
      <c r="O13" s="66">
        <f t="shared" si="5"/>
        <v>1</v>
      </c>
      <c r="P13" s="65">
        <f>VLOOKUP($A13,'Return Data'!$B$7:$R$2292,14,0)</f>
        <v>10.1341</v>
      </c>
      <c r="Q13" s="66">
        <f t="shared" si="6"/>
        <v>2</v>
      </c>
      <c r="R13" s="65">
        <f>VLOOKUP($A13,'Return Data'!$B$7:$R$2292,16,0)</f>
        <v>9.4763999999999999</v>
      </c>
      <c r="S13" s="67">
        <f t="shared" si="7"/>
        <v>8</v>
      </c>
    </row>
    <row r="14" spans="1:19" x14ac:dyDescent="0.3">
      <c r="A14" s="82" t="s">
        <v>1327</v>
      </c>
      <c r="B14" s="64">
        <f>VLOOKUP($A14,'Return Data'!$B$7:$R$2292,3,0)</f>
        <v>44609</v>
      </c>
      <c r="C14" s="65">
        <f>VLOOKUP($A14,'Return Data'!$B$7:$R$2292,4,0)</f>
        <v>52.621699999999997</v>
      </c>
      <c r="D14" s="65">
        <f>VLOOKUP($A14,'Return Data'!$B$7:$R$2292,9,0)</f>
        <v>6.7556000000000003</v>
      </c>
      <c r="E14" s="66">
        <f t="shared" si="0"/>
        <v>7</v>
      </c>
      <c r="F14" s="65">
        <f>VLOOKUP($A14,'Return Data'!$B$7:$R$2292,10,0)</f>
        <v>3.0764</v>
      </c>
      <c r="G14" s="66">
        <f t="shared" si="1"/>
        <v>3</v>
      </c>
      <c r="H14" s="65">
        <f>VLOOKUP($A14,'Return Data'!$B$7:$R$2292,11,0)</f>
        <v>4.2050000000000001</v>
      </c>
      <c r="I14" s="66">
        <f t="shared" si="2"/>
        <v>5</v>
      </c>
      <c r="J14" s="65">
        <f>VLOOKUP($A14,'Return Data'!$B$7:$R$2292,12,0)</f>
        <v>3.8298000000000001</v>
      </c>
      <c r="K14" s="66">
        <f t="shared" si="3"/>
        <v>8</v>
      </c>
      <c r="L14" s="65">
        <f>VLOOKUP($A14,'Return Data'!$B$7:$R$2292,13,0)</f>
        <v>4.4797000000000002</v>
      </c>
      <c r="M14" s="66">
        <f t="shared" si="4"/>
        <v>9</v>
      </c>
      <c r="N14" s="65">
        <f>VLOOKUP($A14,'Return Data'!$B$7:$R$2292,17,0)</f>
        <v>4.3452999999999999</v>
      </c>
      <c r="O14" s="66">
        <f t="shared" si="5"/>
        <v>23</v>
      </c>
      <c r="P14" s="65">
        <f>VLOOKUP($A14,'Return Data'!$B$7:$R$2292,14,0)</f>
        <v>6.9444999999999997</v>
      </c>
      <c r="Q14" s="66">
        <f t="shared" si="6"/>
        <v>22</v>
      </c>
      <c r="R14" s="65">
        <f>VLOOKUP($A14,'Return Data'!$B$7:$R$2292,16,0)</f>
        <v>7.6555</v>
      </c>
      <c r="S14" s="67">
        <f t="shared" si="7"/>
        <v>22</v>
      </c>
    </row>
    <row r="15" spans="1:19" x14ac:dyDescent="0.3">
      <c r="A15" s="82" t="s">
        <v>1329</v>
      </c>
      <c r="B15" s="64">
        <f>VLOOKUP($A15,'Return Data'!$B$7:$R$2292,3,0)</f>
        <v>44609</v>
      </c>
      <c r="C15" s="65">
        <f>VLOOKUP($A15,'Return Data'!$B$7:$R$2292,4,0)</f>
        <v>46.628599999999999</v>
      </c>
      <c r="D15" s="65">
        <f>VLOOKUP($A15,'Return Data'!$B$7:$R$2292,9,0)</f>
        <v>8.1898999999999997</v>
      </c>
      <c r="E15" s="66">
        <f t="shared" si="0"/>
        <v>4</v>
      </c>
      <c r="F15" s="65">
        <f>VLOOKUP($A15,'Return Data'!$B$7:$R$2292,10,0)</f>
        <v>0.73560000000000003</v>
      </c>
      <c r="G15" s="66">
        <f t="shared" si="1"/>
        <v>10</v>
      </c>
      <c r="H15" s="65">
        <f>VLOOKUP($A15,'Return Data'!$B$7:$R$2292,11,0)</f>
        <v>3.8573</v>
      </c>
      <c r="I15" s="66">
        <f t="shared" si="2"/>
        <v>9</v>
      </c>
      <c r="J15" s="65">
        <f>VLOOKUP($A15,'Return Data'!$B$7:$R$2292,12,0)</f>
        <v>3.9321999999999999</v>
      </c>
      <c r="K15" s="66">
        <f t="shared" si="3"/>
        <v>6</v>
      </c>
      <c r="L15" s="65">
        <f>VLOOKUP($A15,'Return Data'!$B$7:$R$2292,13,0)</f>
        <v>4.4047000000000001</v>
      </c>
      <c r="M15" s="66">
        <f t="shared" si="4"/>
        <v>11</v>
      </c>
      <c r="N15" s="65">
        <f>VLOOKUP($A15,'Return Data'!$B$7:$R$2292,17,0)</f>
        <v>5.6759000000000004</v>
      </c>
      <c r="O15" s="66">
        <f t="shared" si="5"/>
        <v>14</v>
      </c>
      <c r="P15" s="65">
        <f>VLOOKUP($A15,'Return Data'!$B$7:$R$2292,14,0)</f>
        <v>7.3259999999999996</v>
      </c>
      <c r="Q15" s="66">
        <f t="shared" si="6"/>
        <v>20</v>
      </c>
      <c r="R15" s="65">
        <f>VLOOKUP($A15,'Return Data'!$B$7:$R$2292,16,0)</f>
        <v>8.1242999999999999</v>
      </c>
      <c r="S15" s="67">
        <f t="shared" si="7"/>
        <v>18</v>
      </c>
    </row>
    <row r="16" spans="1:19" x14ac:dyDescent="0.3">
      <c r="A16" s="82" t="s">
        <v>1331</v>
      </c>
      <c r="B16" s="64">
        <f>VLOOKUP($A16,'Return Data'!$B$7:$R$2292,3,0)</f>
        <v>44609</v>
      </c>
      <c r="C16" s="65">
        <f>VLOOKUP($A16,'Return Data'!$B$7:$R$2292,4,0)</f>
        <v>85.2654</v>
      </c>
      <c r="D16" s="65">
        <f>VLOOKUP($A16,'Return Data'!$B$7:$R$2292,9,0)</f>
        <v>10.5006</v>
      </c>
      <c r="E16" s="66">
        <f t="shared" si="0"/>
        <v>3</v>
      </c>
      <c r="F16" s="65">
        <f>VLOOKUP($A16,'Return Data'!$B$7:$R$2292,10,0)</f>
        <v>-2.8769</v>
      </c>
      <c r="G16" s="66">
        <f t="shared" si="1"/>
        <v>23</v>
      </c>
      <c r="H16" s="65">
        <f>VLOOKUP($A16,'Return Data'!$B$7:$R$2292,11,0)</f>
        <v>4.6125999999999996</v>
      </c>
      <c r="I16" s="66">
        <f t="shared" si="2"/>
        <v>3</v>
      </c>
      <c r="J16" s="65">
        <f>VLOOKUP($A16,'Return Data'!$B$7:$R$2292,12,0)</f>
        <v>4.1742999999999997</v>
      </c>
      <c r="K16" s="66">
        <f t="shared" si="3"/>
        <v>3</v>
      </c>
      <c r="L16" s="65">
        <f>VLOOKUP($A16,'Return Data'!$B$7:$R$2292,13,0)</f>
        <v>4.7218999999999998</v>
      </c>
      <c r="M16" s="66">
        <f t="shared" si="4"/>
        <v>6</v>
      </c>
      <c r="N16" s="65">
        <f>VLOOKUP($A16,'Return Data'!$B$7:$R$2292,17,0)</f>
        <v>6.8258999999999999</v>
      </c>
      <c r="O16" s="66">
        <f t="shared" si="5"/>
        <v>7</v>
      </c>
      <c r="P16" s="65">
        <f>VLOOKUP($A16,'Return Data'!$B$7:$R$2292,14,0)</f>
        <v>9.3413000000000004</v>
      </c>
      <c r="Q16" s="66">
        <f t="shared" si="6"/>
        <v>10</v>
      </c>
      <c r="R16" s="65">
        <f>VLOOKUP($A16,'Return Data'!$B$7:$R$2292,16,0)</f>
        <v>8.9472000000000005</v>
      </c>
      <c r="S16" s="67">
        <f t="shared" si="7"/>
        <v>10</v>
      </c>
    </row>
    <row r="17" spans="1:19" x14ac:dyDescent="0.3">
      <c r="A17" s="82" t="s">
        <v>1333</v>
      </c>
      <c r="B17" s="64">
        <f>VLOOKUP($A17,'Return Data'!$B$7:$R$2292,3,0)</f>
        <v>44609</v>
      </c>
      <c r="C17" s="65">
        <f>VLOOKUP($A17,'Return Data'!$B$7:$R$2292,4,0)</f>
        <v>18.481400000000001</v>
      </c>
      <c r="D17" s="65">
        <f>VLOOKUP($A17,'Return Data'!$B$7:$R$2292,9,0)</f>
        <v>2.4131</v>
      </c>
      <c r="E17" s="66">
        <f t="shared" si="0"/>
        <v>18</v>
      </c>
      <c r="F17" s="65">
        <f>VLOOKUP($A17,'Return Data'!$B$7:$R$2292,10,0)</f>
        <v>-2.3961999999999999</v>
      </c>
      <c r="G17" s="66">
        <f t="shared" si="1"/>
        <v>22</v>
      </c>
      <c r="H17" s="65">
        <f>VLOOKUP($A17,'Return Data'!$B$7:$R$2292,11,0)</f>
        <v>0.71309999999999996</v>
      </c>
      <c r="I17" s="66">
        <f t="shared" si="2"/>
        <v>23</v>
      </c>
      <c r="J17" s="65">
        <f>VLOOKUP($A17,'Return Data'!$B$7:$R$2292,12,0)</f>
        <v>1.4</v>
      </c>
      <c r="K17" s="66">
        <f t="shared" si="3"/>
        <v>23</v>
      </c>
      <c r="L17" s="65">
        <f>VLOOKUP($A17,'Return Data'!$B$7:$R$2292,13,0)</f>
        <v>2.7681</v>
      </c>
      <c r="M17" s="66">
        <f t="shared" si="4"/>
        <v>22</v>
      </c>
      <c r="N17" s="65">
        <f>VLOOKUP($A17,'Return Data'!$B$7:$R$2292,17,0)</f>
        <v>4.4371999999999998</v>
      </c>
      <c r="O17" s="66">
        <f t="shared" si="5"/>
        <v>20</v>
      </c>
      <c r="P17" s="65">
        <f>VLOOKUP($A17,'Return Data'!$B$7:$R$2292,14,0)</f>
        <v>6.1966000000000001</v>
      </c>
      <c r="Q17" s="66">
        <f t="shared" si="6"/>
        <v>24</v>
      </c>
      <c r="R17" s="65">
        <f>VLOOKUP($A17,'Return Data'!$B$7:$R$2292,16,0)</f>
        <v>6.8844000000000003</v>
      </c>
      <c r="S17" s="67">
        <f t="shared" si="7"/>
        <v>24</v>
      </c>
    </row>
    <row r="18" spans="1:19" x14ac:dyDescent="0.3">
      <c r="A18" s="82" t="s">
        <v>1334</v>
      </c>
      <c r="B18" s="64">
        <f>VLOOKUP($A18,'Return Data'!$B$7:$R$2292,3,0)</f>
        <v>44609</v>
      </c>
      <c r="C18" s="65">
        <f>VLOOKUP($A18,'Return Data'!$B$7:$R$2292,4,0)</f>
        <v>30.409099999999999</v>
      </c>
      <c r="D18" s="65">
        <f>VLOOKUP($A18,'Return Data'!$B$7:$R$2292,9,0)</f>
        <v>13.0442</v>
      </c>
      <c r="E18" s="66">
        <f t="shared" si="0"/>
        <v>1</v>
      </c>
      <c r="F18" s="65">
        <f>VLOOKUP($A18,'Return Data'!$B$7:$R$2292,10,0)</f>
        <v>3.8132999999999999</v>
      </c>
      <c r="G18" s="66">
        <f t="shared" si="1"/>
        <v>1</v>
      </c>
      <c r="H18" s="65">
        <f>VLOOKUP($A18,'Return Data'!$B$7:$R$2292,11,0)</f>
        <v>4.5708000000000002</v>
      </c>
      <c r="I18" s="66">
        <f t="shared" si="2"/>
        <v>4</v>
      </c>
      <c r="J18" s="65">
        <f>VLOOKUP($A18,'Return Data'!$B$7:$R$2292,12,0)</f>
        <v>4.6695000000000002</v>
      </c>
      <c r="K18" s="66">
        <f t="shared" si="3"/>
        <v>2</v>
      </c>
      <c r="L18" s="65">
        <f>VLOOKUP($A18,'Return Data'!$B$7:$R$2292,13,0)</f>
        <v>5.2778999999999998</v>
      </c>
      <c r="M18" s="66">
        <f t="shared" si="4"/>
        <v>3</v>
      </c>
      <c r="N18" s="65">
        <f>VLOOKUP($A18,'Return Data'!$B$7:$R$2292,17,0)</f>
        <v>7.2918000000000003</v>
      </c>
      <c r="O18" s="66">
        <f t="shared" si="5"/>
        <v>2</v>
      </c>
      <c r="P18" s="65">
        <f>VLOOKUP($A18,'Return Data'!$B$7:$R$2292,14,0)</f>
        <v>10.4848</v>
      </c>
      <c r="Q18" s="66">
        <f t="shared" si="6"/>
        <v>1</v>
      </c>
      <c r="R18" s="65">
        <f>VLOOKUP($A18,'Return Data'!$B$7:$R$2292,16,0)</f>
        <v>9.6203000000000003</v>
      </c>
      <c r="S18" s="67">
        <f t="shared" si="7"/>
        <v>5</v>
      </c>
    </row>
    <row r="19" spans="1:19" x14ac:dyDescent="0.3">
      <c r="A19" s="82" t="s">
        <v>1337</v>
      </c>
      <c r="B19" s="64">
        <f>VLOOKUP($A19,'Return Data'!$B$7:$R$2292,3,0)</f>
        <v>44609</v>
      </c>
      <c r="C19" s="65">
        <f>VLOOKUP($A19,'Return Data'!$B$7:$R$2292,4,0)</f>
        <v>2441.2157999999999</v>
      </c>
      <c r="D19" s="65">
        <f>VLOOKUP($A19,'Return Data'!$B$7:$R$2292,9,0)</f>
        <v>0.37069999999999997</v>
      </c>
      <c r="E19" s="66">
        <f t="shared" si="0"/>
        <v>22</v>
      </c>
      <c r="F19" s="65">
        <f>VLOOKUP($A19,'Return Data'!$B$7:$R$2292,10,0)</f>
        <v>-1.7502</v>
      </c>
      <c r="G19" s="66">
        <f t="shared" si="1"/>
        <v>18</v>
      </c>
      <c r="H19" s="65">
        <f>VLOOKUP($A19,'Return Data'!$B$7:$R$2292,11,0)</f>
        <v>2.1543999999999999</v>
      </c>
      <c r="I19" s="66">
        <f t="shared" si="2"/>
        <v>19</v>
      </c>
      <c r="J19" s="65">
        <f>VLOOKUP($A19,'Return Data'!$B$7:$R$2292,12,0)</f>
        <v>1.462</v>
      </c>
      <c r="K19" s="66">
        <f t="shared" si="3"/>
        <v>22</v>
      </c>
      <c r="L19" s="65">
        <f>VLOOKUP($A19,'Return Data'!$B$7:$R$2292,13,0)</f>
        <v>2.3691</v>
      </c>
      <c r="M19" s="66">
        <f t="shared" si="4"/>
        <v>23</v>
      </c>
      <c r="N19" s="65">
        <f>VLOOKUP($A19,'Return Data'!$B$7:$R$2292,17,0)</f>
        <v>3.7404999999999999</v>
      </c>
      <c r="O19" s="66">
        <f t="shared" si="5"/>
        <v>24</v>
      </c>
      <c r="P19" s="65">
        <f>VLOOKUP($A19,'Return Data'!$B$7:$R$2292,14,0)</f>
        <v>6.7134999999999998</v>
      </c>
      <c r="Q19" s="66">
        <f t="shared" si="6"/>
        <v>23</v>
      </c>
      <c r="R19" s="65">
        <f>VLOOKUP($A19,'Return Data'!$B$7:$R$2292,16,0)</f>
        <v>7.6494</v>
      </c>
      <c r="S19" s="67">
        <f t="shared" si="7"/>
        <v>23</v>
      </c>
    </row>
    <row r="20" spans="1:19" x14ac:dyDescent="0.3">
      <c r="A20" s="82" t="s">
        <v>1338</v>
      </c>
      <c r="B20" s="64">
        <f>VLOOKUP($A20,'Return Data'!$B$7:$R$2292,3,0)</f>
        <v>44609</v>
      </c>
      <c r="C20" s="65">
        <f>VLOOKUP($A20,'Return Data'!$B$7:$R$2292,4,0)</f>
        <v>87.762699999999995</v>
      </c>
      <c r="D20" s="65">
        <f>VLOOKUP($A20,'Return Data'!$B$7:$R$2292,9,0)</f>
        <v>2.4737</v>
      </c>
      <c r="E20" s="66">
        <f t="shared" si="0"/>
        <v>17</v>
      </c>
      <c r="F20" s="65">
        <f>VLOOKUP($A20,'Return Data'!$B$7:$R$2292,10,0)</f>
        <v>-0.53769999999999996</v>
      </c>
      <c r="G20" s="66">
        <f t="shared" si="1"/>
        <v>14</v>
      </c>
      <c r="H20" s="65">
        <f>VLOOKUP($A20,'Return Data'!$B$7:$R$2292,11,0)</f>
        <v>3.4544999999999999</v>
      </c>
      <c r="I20" s="66">
        <f t="shared" si="2"/>
        <v>12</v>
      </c>
      <c r="J20" s="65">
        <f>VLOOKUP($A20,'Return Data'!$B$7:$R$2292,12,0)</f>
        <v>4.0110999999999999</v>
      </c>
      <c r="K20" s="66">
        <f t="shared" si="3"/>
        <v>4</v>
      </c>
      <c r="L20" s="65">
        <f>VLOOKUP($A20,'Return Data'!$B$7:$R$2292,13,0)</f>
        <v>4.5494000000000003</v>
      </c>
      <c r="M20" s="66">
        <f t="shared" si="4"/>
        <v>8</v>
      </c>
      <c r="N20" s="65">
        <f>VLOOKUP($A20,'Return Data'!$B$7:$R$2292,17,0)</f>
        <v>7.1749000000000001</v>
      </c>
      <c r="O20" s="66">
        <f t="shared" si="5"/>
        <v>4</v>
      </c>
      <c r="P20" s="65">
        <f>VLOOKUP($A20,'Return Data'!$B$7:$R$2292,14,0)</f>
        <v>9.3099000000000007</v>
      </c>
      <c r="Q20" s="66">
        <f t="shared" si="6"/>
        <v>11</v>
      </c>
      <c r="R20" s="65">
        <f>VLOOKUP($A20,'Return Data'!$B$7:$R$2292,16,0)</f>
        <v>8.7612000000000005</v>
      </c>
      <c r="S20" s="67">
        <f t="shared" si="7"/>
        <v>12</v>
      </c>
    </row>
    <row r="21" spans="1:19" x14ac:dyDescent="0.3">
      <c r="A21" s="82" t="s">
        <v>1340</v>
      </c>
      <c r="B21" s="64">
        <f>VLOOKUP($A21,'Return Data'!$B$7:$R$2292,3,0)</f>
        <v>44609</v>
      </c>
      <c r="C21" s="65">
        <f>VLOOKUP($A21,'Return Data'!$B$7:$R$2292,4,0)</f>
        <v>59.972299999999997</v>
      </c>
      <c r="D21" s="65">
        <f>VLOOKUP($A21,'Return Data'!$B$7:$R$2292,9,0)</f>
        <v>1.4822</v>
      </c>
      <c r="E21" s="66">
        <f t="shared" si="0"/>
        <v>21</v>
      </c>
      <c r="F21" s="65">
        <f>VLOOKUP($A21,'Return Data'!$B$7:$R$2292,10,0)</f>
        <v>-1.9348000000000001</v>
      </c>
      <c r="G21" s="66">
        <f t="shared" si="1"/>
        <v>20</v>
      </c>
      <c r="H21" s="65">
        <f>VLOOKUP($A21,'Return Data'!$B$7:$R$2292,11,0)</f>
        <v>1.6203000000000001</v>
      </c>
      <c r="I21" s="66">
        <f t="shared" si="2"/>
        <v>20</v>
      </c>
      <c r="J21" s="65">
        <f>VLOOKUP($A21,'Return Data'!$B$7:$R$2292,12,0)</f>
        <v>2.3331</v>
      </c>
      <c r="K21" s="66">
        <f t="shared" si="3"/>
        <v>20</v>
      </c>
      <c r="L21" s="65">
        <f>VLOOKUP($A21,'Return Data'!$B$7:$R$2292,13,0)</f>
        <v>3.2160000000000002</v>
      </c>
      <c r="M21" s="66">
        <f t="shared" si="4"/>
        <v>19</v>
      </c>
      <c r="N21" s="65">
        <f>VLOOKUP($A21,'Return Data'!$B$7:$R$2292,17,0)</f>
        <v>5.7115999999999998</v>
      </c>
      <c r="O21" s="66">
        <f t="shared" si="5"/>
        <v>13</v>
      </c>
      <c r="P21" s="65">
        <f>VLOOKUP($A21,'Return Data'!$B$7:$R$2292,14,0)</f>
        <v>7.7767999999999997</v>
      </c>
      <c r="Q21" s="66">
        <f t="shared" si="6"/>
        <v>17</v>
      </c>
      <c r="R21" s="65">
        <f>VLOOKUP($A21,'Return Data'!$B$7:$R$2292,16,0)</f>
        <v>9.3019999999999996</v>
      </c>
      <c r="S21" s="67">
        <f t="shared" si="7"/>
        <v>9</v>
      </c>
    </row>
    <row r="22" spans="1:19" x14ac:dyDescent="0.3">
      <c r="A22" s="82" t="s">
        <v>1342</v>
      </c>
      <c r="B22" s="64">
        <f>VLOOKUP($A22,'Return Data'!$B$7:$R$2292,3,0)</f>
        <v>44609</v>
      </c>
      <c r="C22" s="65">
        <f>VLOOKUP($A22,'Return Data'!$B$7:$R$2292,4,0)</f>
        <v>52.879899999999999</v>
      </c>
      <c r="D22" s="65">
        <f>VLOOKUP($A22,'Return Data'!$B$7:$R$2292,9,0)</f>
        <v>3.3673000000000002</v>
      </c>
      <c r="E22" s="66">
        <f t="shared" si="0"/>
        <v>15</v>
      </c>
      <c r="F22" s="65">
        <f>VLOOKUP($A22,'Return Data'!$B$7:$R$2292,10,0)</f>
        <v>2.1657999999999999</v>
      </c>
      <c r="G22" s="66">
        <f t="shared" si="1"/>
        <v>4</v>
      </c>
      <c r="H22" s="65">
        <f>VLOOKUP($A22,'Return Data'!$B$7:$R$2292,11,0)</f>
        <v>2.4386999999999999</v>
      </c>
      <c r="I22" s="66">
        <f t="shared" si="2"/>
        <v>17</v>
      </c>
      <c r="J22" s="65">
        <f>VLOOKUP($A22,'Return Data'!$B$7:$R$2292,12,0)</f>
        <v>2.585</v>
      </c>
      <c r="K22" s="66">
        <f t="shared" si="3"/>
        <v>17</v>
      </c>
      <c r="L22" s="65">
        <f>VLOOKUP($A22,'Return Data'!$B$7:$R$2292,13,0)</f>
        <v>3.9430999999999998</v>
      </c>
      <c r="M22" s="66">
        <f t="shared" si="4"/>
        <v>15</v>
      </c>
      <c r="N22" s="65">
        <f>VLOOKUP($A22,'Return Data'!$B$7:$R$2292,17,0)</f>
        <v>5.9345999999999997</v>
      </c>
      <c r="O22" s="66">
        <f t="shared" si="5"/>
        <v>11</v>
      </c>
      <c r="P22" s="65">
        <f>VLOOKUP($A22,'Return Data'!$B$7:$R$2292,14,0)</f>
        <v>8.3300999999999998</v>
      </c>
      <c r="Q22" s="66">
        <f t="shared" si="6"/>
        <v>13</v>
      </c>
      <c r="R22" s="65">
        <f>VLOOKUP($A22,'Return Data'!$B$7:$R$2292,16,0)</f>
        <v>8.0145999999999997</v>
      </c>
      <c r="S22" s="67">
        <f t="shared" si="7"/>
        <v>20</v>
      </c>
    </row>
    <row r="23" spans="1:19" x14ac:dyDescent="0.3">
      <c r="A23" s="82" t="s">
        <v>1345</v>
      </c>
      <c r="B23" s="64">
        <f>VLOOKUP($A23,'Return Data'!$B$7:$R$2292,3,0)</f>
        <v>44609</v>
      </c>
      <c r="C23" s="65">
        <f>VLOOKUP($A23,'Return Data'!$B$7:$R$2292,4,0)</f>
        <v>34.044499999999999</v>
      </c>
      <c r="D23" s="65">
        <f>VLOOKUP($A23,'Return Data'!$B$7:$R$2292,9,0)</f>
        <v>7.3533999999999997</v>
      </c>
      <c r="E23" s="66">
        <f t="shared" si="0"/>
        <v>6</v>
      </c>
      <c r="F23" s="65">
        <f>VLOOKUP($A23,'Return Data'!$B$7:$R$2292,10,0)</f>
        <v>0.69810000000000005</v>
      </c>
      <c r="G23" s="66">
        <f t="shared" si="1"/>
        <v>11</v>
      </c>
      <c r="H23" s="65">
        <f>VLOOKUP($A23,'Return Data'!$B$7:$R$2292,11,0)</f>
        <v>3.9047000000000001</v>
      </c>
      <c r="I23" s="66">
        <f t="shared" si="2"/>
        <v>8</v>
      </c>
      <c r="J23" s="65">
        <f>VLOOKUP($A23,'Return Data'!$B$7:$R$2292,12,0)</f>
        <v>3.6254</v>
      </c>
      <c r="K23" s="66">
        <f t="shared" si="3"/>
        <v>10</v>
      </c>
      <c r="L23" s="65">
        <f>VLOOKUP($A23,'Return Data'!$B$7:$R$2292,13,0)</f>
        <v>4.5529000000000002</v>
      </c>
      <c r="M23" s="66">
        <f t="shared" si="4"/>
        <v>7</v>
      </c>
      <c r="N23" s="65">
        <f>VLOOKUP($A23,'Return Data'!$B$7:$R$2292,17,0)</f>
        <v>6.0698999999999996</v>
      </c>
      <c r="O23" s="66">
        <f t="shared" si="5"/>
        <v>10</v>
      </c>
      <c r="P23" s="65">
        <f>VLOOKUP($A23,'Return Data'!$B$7:$R$2292,14,0)</f>
        <v>9.3524999999999991</v>
      </c>
      <c r="Q23" s="66">
        <f t="shared" si="6"/>
        <v>9</v>
      </c>
      <c r="R23" s="65">
        <f>VLOOKUP($A23,'Return Data'!$B$7:$R$2292,16,0)</f>
        <v>10.1683</v>
      </c>
      <c r="S23" s="67">
        <f t="shared" si="7"/>
        <v>1</v>
      </c>
    </row>
    <row r="24" spans="1:19" x14ac:dyDescent="0.3">
      <c r="A24" s="82" t="s">
        <v>1347</v>
      </c>
      <c r="B24" s="64">
        <f>VLOOKUP($A24,'Return Data'!$B$7:$R$2292,3,0)</f>
        <v>44609</v>
      </c>
      <c r="C24" s="65">
        <f>VLOOKUP($A24,'Return Data'!$B$7:$R$2292,4,0)</f>
        <v>25.715299999999999</v>
      </c>
      <c r="D24" s="65">
        <f>VLOOKUP($A24,'Return Data'!$B$7:$R$2292,9,0)</f>
        <v>2.1835</v>
      </c>
      <c r="E24" s="66">
        <f t="shared" si="0"/>
        <v>19</v>
      </c>
      <c r="F24" s="65">
        <f>VLOOKUP($A24,'Return Data'!$B$7:$R$2292,10,0)</f>
        <v>0.5222</v>
      </c>
      <c r="G24" s="66">
        <f t="shared" si="1"/>
        <v>12</v>
      </c>
      <c r="H24" s="65">
        <f>VLOOKUP($A24,'Return Data'!$B$7:$R$2292,11,0)</f>
        <v>3.4174000000000002</v>
      </c>
      <c r="I24" s="66">
        <f t="shared" si="2"/>
        <v>13</v>
      </c>
      <c r="J24" s="65">
        <f>VLOOKUP($A24,'Return Data'!$B$7:$R$2292,12,0)</f>
        <v>3.6311</v>
      </c>
      <c r="K24" s="66">
        <f t="shared" si="3"/>
        <v>9</v>
      </c>
      <c r="L24" s="65">
        <f>VLOOKUP($A24,'Return Data'!$B$7:$R$2292,13,0)</f>
        <v>4.8221999999999996</v>
      </c>
      <c r="M24" s="66">
        <f t="shared" si="4"/>
        <v>4</v>
      </c>
      <c r="N24" s="65">
        <f>VLOOKUP($A24,'Return Data'!$B$7:$R$2292,17,0)</f>
        <v>5.7441000000000004</v>
      </c>
      <c r="O24" s="66">
        <f t="shared" si="5"/>
        <v>12</v>
      </c>
      <c r="P24" s="65">
        <f>VLOOKUP($A24,'Return Data'!$B$7:$R$2292,14,0)</f>
        <v>8.1692999999999998</v>
      </c>
      <c r="Q24" s="66">
        <f t="shared" si="6"/>
        <v>15</v>
      </c>
      <c r="R24" s="65">
        <f>VLOOKUP($A24,'Return Data'!$B$7:$R$2292,16,0)</f>
        <v>8.0471000000000004</v>
      </c>
      <c r="S24" s="67">
        <f t="shared" si="7"/>
        <v>19</v>
      </c>
    </row>
    <row r="25" spans="1:19" x14ac:dyDescent="0.3">
      <c r="A25" s="82" t="s">
        <v>1348</v>
      </c>
      <c r="B25" s="64">
        <f>VLOOKUP($A25,'Return Data'!$B$7:$R$2292,3,0)</f>
        <v>44609</v>
      </c>
      <c r="C25" s="65">
        <f>VLOOKUP($A25,'Return Data'!$B$7:$R$2292,4,0)</f>
        <v>54.189399999999999</v>
      </c>
      <c r="D25" s="65">
        <f>VLOOKUP($A25,'Return Data'!$B$7:$R$2292,9,0)</f>
        <v>2.1484999999999999</v>
      </c>
      <c r="E25" s="66">
        <f t="shared" si="0"/>
        <v>20</v>
      </c>
      <c r="F25" s="65">
        <f>VLOOKUP($A25,'Return Data'!$B$7:$R$2292,10,0)</f>
        <v>1.8203</v>
      </c>
      <c r="G25" s="66">
        <f t="shared" si="1"/>
        <v>7</v>
      </c>
      <c r="H25" s="65">
        <f>VLOOKUP($A25,'Return Data'!$B$7:$R$2292,11,0)</f>
        <v>3.633</v>
      </c>
      <c r="I25" s="66">
        <f t="shared" si="2"/>
        <v>10</v>
      </c>
      <c r="J25" s="65">
        <f>VLOOKUP($A25,'Return Data'!$B$7:$R$2292,12,0)</f>
        <v>3.5587</v>
      </c>
      <c r="K25" s="66">
        <f t="shared" si="3"/>
        <v>11</v>
      </c>
      <c r="L25" s="65">
        <f>VLOOKUP($A25,'Return Data'!$B$7:$R$2292,13,0)</f>
        <v>4.45</v>
      </c>
      <c r="M25" s="66">
        <f t="shared" si="4"/>
        <v>10</v>
      </c>
      <c r="N25" s="65">
        <f>VLOOKUP($A25,'Return Data'!$B$7:$R$2292,17,0)</f>
        <v>6.3494000000000002</v>
      </c>
      <c r="O25" s="66">
        <f t="shared" si="5"/>
        <v>9</v>
      </c>
      <c r="P25" s="65">
        <f>VLOOKUP($A25,'Return Data'!$B$7:$R$2292,14,0)</f>
        <v>9.6539999999999999</v>
      </c>
      <c r="Q25" s="66">
        <f t="shared" si="6"/>
        <v>5</v>
      </c>
      <c r="R25" s="65">
        <f>VLOOKUP($A25,'Return Data'!$B$7:$R$2292,16,0)</f>
        <v>9.7754999999999992</v>
      </c>
      <c r="S25" s="67">
        <f t="shared" si="7"/>
        <v>2</v>
      </c>
    </row>
    <row r="26" spans="1:19" x14ac:dyDescent="0.3">
      <c r="A26" s="82" t="s">
        <v>1350</v>
      </c>
      <c r="B26" s="64">
        <f>VLOOKUP($A26,'Return Data'!$B$7:$R$2292,3,0)</f>
        <v>44609</v>
      </c>
      <c r="C26" s="65">
        <f>VLOOKUP($A26,'Return Data'!$B$7:$R$2292,4,0)</f>
        <v>67.941599999999994</v>
      </c>
      <c r="D26" s="65">
        <f>VLOOKUP($A26,'Return Data'!$B$7:$R$2292,9,0)</f>
        <v>4.9650999999999996</v>
      </c>
      <c r="E26" s="66">
        <f t="shared" si="0"/>
        <v>8</v>
      </c>
      <c r="F26" s="65">
        <f>VLOOKUP($A26,'Return Data'!$B$7:$R$2292,10,0)</f>
        <v>-1.0082</v>
      </c>
      <c r="G26" s="66">
        <f t="shared" si="1"/>
        <v>16</v>
      </c>
      <c r="H26" s="65">
        <f>VLOOKUP($A26,'Return Data'!$B$7:$R$2292,11,0)</f>
        <v>2.3481000000000001</v>
      </c>
      <c r="I26" s="66">
        <f t="shared" si="2"/>
        <v>18</v>
      </c>
      <c r="J26" s="65">
        <f>VLOOKUP($A26,'Return Data'!$B$7:$R$2292,12,0)</f>
        <v>2.4607000000000001</v>
      </c>
      <c r="K26" s="66">
        <f t="shared" si="3"/>
        <v>18</v>
      </c>
      <c r="L26" s="65">
        <f>VLOOKUP($A26,'Return Data'!$B$7:$R$2292,13,0)</f>
        <v>3.1198000000000001</v>
      </c>
      <c r="M26" s="66">
        <f t="shared" si="4"/>
        <v>20</v>
      </c>
      <c r="N26" s="65">
        <f>VLOOKUP($A26,'Return Data'!$B$7:$R$2292,17,0)</f>
        <v>4.4100999999999999</v>
      </c>
      <c r="O26" s="66">
        <f t="shared" si="5"/>
        <v>21</v>
      </c>
      <c r="P26" s="65">
        <f>VLOOKUP($A26,'Return Data'!$B$7:$R$2292,14,0)</f>
        <v>7.3094999999999999</v>
      </c>
      <c r="Q26" s="66">
        <f t="shared" si="6"/>
        <v>21</v>
      </c>
      <c r="R26" s="65">
        <f>VLOOKUP($A26,'Return Data'!$B$7:$R$2292,16,0)</f>
        <v>8.4001000000000001</v>
      </c>
      <c r="S26" s="67">
        <f t="shared" si="7"/>
        <v>15</v>
      </c>
    </row>
    <row r="27" spans="1:19" x14ac:dyDescent="0.3">
      <c r="A27" s="82" t="s">
        <v>1352</v>
      </c>
      <c r="B27" s="64">
        <f>VLOOKUP($A27,'Return Data'!$B$7:$R$2292,3,0)</f>
        <v>44609</v>
      </c>
      <c r="C27" s="65">
        <f>VLOOKUP($A27,'Return Data'!$B$7:$R$2292,4,0)</f>
        <v>51.592399999999998</v>
      </c>
      <c r="D27" s="65">
        <f>VLOOKUP($A27,'Return Data'!$B$7:$R$2292,9,0)</f>
        <v>-1.1149</v>
      </c>
      <c r="E27" s="66">
        <f t="shared" si="0"/>
        <v>24</v>
      </c>
      <c r="F27" s="65">
        <f>VLOOKUP($A27,'Return Data'!$B$7:$R$2292,10,0)</f>
        <v>-1.9459</v>
      </c>
      <c r="G27" s="66">
        <f t="shared" si="1"/>
        <v>21</v>
      </c>
      <c r="H27" s="65">
        <f>VLOOKUP($A27,'Return Data'!$B$7:$R$2292,11,0)</f>
        <v>1.4446000000000001</v>
      </c>
      <c r="I27" s="66">
        <f t="shared" si="2"/>
        <v>22</v>
      </c>
      <c r="J27" s="65">
        <f>VLOOKUP($A27,'Return Data'!$B$7:$R$2292,12,0)</f>
        <v>2.3595999999999999</v>
      </c>
      <c r="K27" s="66">
        <f t="shared" si="3"/>
        <v>19</v>
      </c>
      <c r="L27" s="65">
        <f>VLOOKUP($A27,'Return Data'!$B$7:$R$2292,13,0)</f>
        <v>2.9171999999999998</v>
      </c>
      <c r="M27" s="66">
        <f t="shared" si="4"/>
        <v>21</v>
      </c>
      <c r="N27" s="65">
        <f>VLOOKUP($A27,'Return Data'!$B$7:$R$2292,17,0)</f>
        <v>4.9805999999999999</v>
      </c>
      <c r="O27" s="66">
        <f t="shared" si="5"/>
        <v>19</v>
      </c>
      <c r="P27" s="65">
        <f>VLOOKUP($A27,'Return Data'!$B$7:$R$2292,14,0)</f>
        <v>8.2123000000000008</v>
      </c>
      <c r="Q27" s="66">
        <f t="shared" si="6"/>
        <v>14</v>
      </c>
      <c r="R27" s="65">
        <f>VLOOKUP($A27,'Return Data'!$B$7:$R$2292,16,0)</f>
        <v>8.8216999999999999</v>
      </c>
      <c r="S27" s="67">
        <f t="shared" si="7"/>
        <v>11</v>
      </c>
    </row>
    <row r="28" spans="1:19" x14ac:dyDescent="0.3">
      <c r="A28" s="82" t="s">
        <v>850</v>
      </c>
      <c r="B28" s="64">
        <f>VLOOKUP($A28,'Return Data'!$B$7:$R$2292,3,0)</f>
        <v>44609</v>
      </c>
      <c r="C28" s="65">
        <f>VLOOKUP($A28,'Return Data'!$B$7:$R$2292,4,0)</f>
        <v>17.831399999999999</v>
      </c>
      <c r="D28" s="65">
        <f>VLOOKUP($A28,'Return Data'!$B$7:$R$2292,9,0)</f>
        <v>1.9800000000000002E-2</v>
      </c>
      <c r="E28" s="66">
        <f t="shared" si="0"/>
        <v>23</v>
      </c>
      <c r="F28" s="65">
        <f>VLOOKUP($A28,'Return Data'!$B$7:$R$2292,10,0)</f>
        <v>-3.5304000000000002</v>
      </c>
      <c r="G28" s="66">
        <f t="shared" si="1"/>
        <v>24</v>
      </c>
      <c r="H28" s="65">
        <f>VLOOKUP($A28,'Return Data'!$B$7:$R$2292,11,0)</f>
        <v>-0.63649999999999995</v>
      </c>
      <c r="I28" s="66">
        <f t="shared" si="2"/>
        <v>24</v>
      </c>
      <c r="J28" s="65">
        <f>VLOOKUP($A28,'Return Data'!$B$7:$R$2292,12,0)</f>
        <v>-1.8053999999999999</v>
      </c>
      <c r="K28" s="66">
        <f t="shared" si="3"/>
        <v>24</v>
      </c>
      <c r="L28" s="65">
        <f>VLOOKUP($A28,'Return Data'!$B$7:$R$2292,13,0)</f>
        <v>0.35</v>
      </c>
      <c r="M28" s="66">
        <f t="shared" si="4"/>
        <v>24</v>
      </c>
      <c r="N28" s="65">
        <f>VLOOKUP($A28,'Return Data'!$B$7:$R$2292,17,0)</f>
        <v>4.3780999999999999</v>
      </c>
      <c r="O28" s="66">
        <f t="shared" si="5"/>
        <v>22</v>
      </c>
      <c r="P28" s="65">
        <f>VLOOKUP($A28,'Return Data'!$B$7:$R$2292,14,0)</f>
        <v>7.649</v>
      </c>
      <c r="Q28" s="66">
        <f t="shared" si="6"/>
        <v>18</v>
      </c>
      <c r="R28" s="65">
        <f>VLOOKUP($A28,'Return Data'!$B$7:$R$2292,16,0)</f>
        <v>8.1294000000000004</v>
      </c>
      <c r="S28" s="67">
        <f t="shared" si="7"/>
        <v>17</v>
      </c>
    </row>
    <row r="29" spans="1:19" x14ac:dyDescent="0.3">
      <c r="A29" s="82" t="s">
        <v>853</v>
      </c>
      <c r="B29" s="64">
        <f>VLOOKUP($A29,'Return Data'!$B$7:$R$2292,3,0)</f>
        <v>44609</v>
      </c>
      <c r="C29" s="65">
        <f>VLOOKUP($A29,'Return Data'!$B$7:$R$2292,4,0)</f>
        <v>19.988199999999999</v>
      </c>
      <c r="D29" s="65">
        <f>VLOOKUP($A29,'Return Data'!$B$7:$R$2292,9,0)</f>
        <v>7.8571</v>
      </c>
      <c r="E29" s="66">
        <f t="shared" si="0"/>
        <v>5</v>
      </c>
      <c r="F29" s="65">
        <f>VLOOKUP($A29,'Return Data'!$B$7:$R$2292,10,0)</f>
        <v>-0.98399999999999999</v>
      </c>
      <c r="G29" s="66">
        <f t="shared" si="1"/>
        <v>15</v>
      </c>
      <c r="H29" s="65">
        <f>VLOOKUP($A29,'Return Data'!$B$7:$R$2292,11,0)</f>
        <v>2.9622999999999999</v>
      </c>
      <c r="I29" s="66">
        <f t="shared" si="2"/>
        <v>14</v>
      </c>
      <c r="J29" s="65">
        <f>VLOOKUP($A29,'Return Data'!$B$7:$R$2292,12,0)</f>
        <v>3.1684999999999999</v>
      </c>
      <c r="K29" s="66">
        <f t="shared" si="3"/>
        <v>15</v>
      </c>
      <c r="L29" s="65">
        <f>VLOOKUP($A29,'Return Data'!$B$7:$R$2292,13,0)</f>
        <v>4.3166000000000002</v>
      </c>
      <c r="M29" s="66">
        <f t="shared" si="4"/>
        <v>13</v>
      </c>
      <c r="N29" s="65">
        <f>VLOOKUP($A29,'Return Data'!$B$7:$R$2292,17,0)</f>
        <v>6.6449999999999996</v>
      </c>
      <c r="O29" s="66">
        <f t="shared" si="5"/>
        <v>8</v>
      </c>
      <c r="P29" s="65">
        <f>VLOOKUP($A29,'Return Data'!$B$7:$R$2292,14,0)</f>
        <v>9.8018000000000001</v>
      </c>
      <c r="Q29" s="66">
        <f t="shared" si="6"/>
        <v>4</v>
      </c>
      <c r="R29" s="65">
        <f>VLOOKUP($A29,'Return Data'!$B$7:$R$2292,16,0)</f>
        <v>9.7577999999999996</v>
      </c>
      <c r="S29" s="67">
        <f t="shared" si="7"/>
        <v>4</v>
      </c>
    </row>
    <row r="30" spans="1:19" x14ac:dyDescent="0.3">
      <c r="A30" s="82" t="s">
        <v>854</v>
      </c>
      <c r="B30" s="64">
        <f>VLOOKUP($A30,'Return Data'!$B$7:$R$2292,3,0)</f>
        <v>44609</v>
      </c>
      <c r="C30" s="65">
        <f>VLOOKUP($A30,'Return Data'!$B$7:$R$2292,4,0)</f>
        <v>36.813899999999997</v>
      </c>
      <c r="D30" s="65">
        <f>VLOOKUP($A30,'Return Data'!$B$7:$R$2292,9,0)</f>
        <v>4.6688000000000001</v>
      </c>
      <c r="E30" s="66">
        <f t="shared" si="0"/>
        <v>10</v>
      </c>
      <c r="F30" s="65">
        <f>VLOOKUP($A30,'Return Data'!$B$7:$R$2292,10,0)</f>
        <v>-1.8503000000000001</v>
      </c>
      <c r="G30" s="66">
        <f t="shared" si="1"/>
        <v>19</v>
      </c>
      <c r="H30" s="65">
        <f>VLOOKUP($A30,'Return Data'!$B$7:$R$2292,11,0)</f>
        <v>1.4952000000000001</v>
      </c>
      <c r="I30" s="66">
        <f t="shared" si="2"/>
        <v>21</v>
      </c>
      <c r="J30" s="65">
        <f>VLOOKUP($A30,'Return Data'!$B$7:$R$2292,12,0)</f>
        <v>2.1221000000000001</v>
      </c>
      <c r="K30" s="66">
        <f t="shared" si="3"/>
        <v>21</v>
      </c>
      <c r="L30" s="65">
        <f>VLOOKUP($A30,'Return Data'!$B$7:$R$2292,13,0)</f>
        <v>3.3471000000000002</v>
      </c>
      <c r="M30" s="66">
        <f t="shared" si="4"/>
        <v>18</v>
      </c>
      <c r="N30" s="65">
        <f>VLOOKUP($A30,'Return Data'!$B$7:$R$2292,17,0)</f>
        <v>5.5854999999999997</v>
      </c>
      <c r="O30" s="66">
        <f t="shared" si="5"/>
        <v>15</v>
      </c>
      <c r="P30" s="65">
        <f>VLOOKUP($A30,'Return Data'!$B$7:$R$2292,14,0)</f>
        <v>9.6326000000000001</v>
      </c>
      <c r="Q30" s="66">
        <f t="shared" si="6"/>
        <v>6</v>
      </c>
      <c r="R30" s="65">
        <f>VLOOKUP($A30,'Return Data'!$B$7:$R$2292,16,0)</f>
        <v>9.7592999999999996</v>
      </c>
      <c r="S30" s="67">
        <f t="shared" si="7"/>
        <v>3</v>
      </c>
    </row>
    <row r="31" spans="1:19" x14ac:dyDescent="0.3">
      <c r="A31" s="82" t="s">
        <v>856</v>
      </c>
      <c r="B31" s="64">
        <f>VLOOKUP($A31,'Return Data'!$B$7:$R$2292,3,0)</f>
        <v>44609</v>
      </c>
      <c r="C31" s="65">
        <f>VLOOKUP($A31,'Return Data'!$B$7:$R$2292,4,0)</f>
        <v>52.354500000000002</v>
      </c>
      <c r="D31" s="65">
        <f>VLOOKUP($A31,'Return Data'!$B$7:$R$2292,9,0)</f>
        <v>4.6193999999999997</v>
      </c>
      <c r="E31" s="66">
        <f t="shared" si="0"/>
        <v>11</v>
      </c>
      <c r="F31" s="65">
        <f>VLOOKUP($A31,'Return Data'!$B$7:$R$2292,10,0)</f>
        <v>-1.5038</v>
      </c>
      <c r="G31" s="66">
        <f t="shared" si="1"/>
        <v>17</v>
      </c>
      <c r="H31" s="65">
        <f>VLOOKUP($A31,'Return Data'!$B$7:$R$2292,11,0)</f>
        <v>2.8439999999999999</v>
      </c>
      <c r="I31" s="66">
        <f t="shared" si="2"/>
        <v>16</v>
      </c>
      <c r="J31" s="65">
        <f>VLOOKUP($A31,'Return Data'!$B$7:$R$2292,12,0)</f>
        <v>3.1311</v>
      </c>
      <c r="K31" s="66">
        <f t="shared" si="3"/>
        <v>16</v>
      </c>
      <c r="L31" s="65">
        <f>VLOOKUP($A31,'Return Data'!$B$7:$R$2292,13,0)</f>
        <v>4.0681000000000003</v>
      </c>
      <c r="M31" s="66">
        <f t="shared" si="4"/>
        <v>14</v>
      </c>
      <c r="N31" s="65">
        <f>VLOOKUP($A31,'Return Data'!$B$7:$R$2292,17,0)</f>
        <v>5.5773999999999999</v>
      </c>
      <c r="O31" s="66">
        <f t="shared" si="5"/>
        <v>16</v>
      </c>
      <c r="P31" s="65">
        <f>VLOOKUP($A31,'Return Data'!$B$7:$R$2292,14,0)</f>
        <v>8.8491</v>
      </c>
      <c r="Q31" s="66">
        <f t="shared" si="6"/>
        <v>12</v>
      </c>
      <c r="R31" s="65">
        <f>VLOOKUP($A31,'Return Data'!$B$7:$R$2292,16,0)</f>
        <v>9.5611999999999995</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4.6929291666666666</v>
      </c>
      <c r="E33" s="88"/>
      <c r="F33" s="89">
        <f>AVERAGE(F8:F31)</f>
        <v>0.11022500000000006</v>
      </c>
      <c r="G33" s="88"/>
      <c r="H33" s="89">
        <f>AVERAGE(H8:H31)</f>
        <v>3.0960958333333326</v>
      </c>
      <c r="I33" s="88"/>
      <c r="J33" s="89">
        <f>AVERAGE(J8:J31)</f>
        <v>3.0922833333333339</v>
      </c>
      <c r="K33" s="88"/>
      <c r="L33" s="89">
        <f>AVERAGE(L8:L31)</f>
        <v>4.0376124999999989</v>
      </c>
      <c r="M33" s="88"/>
      <c r="N33" s="89">
        <f>AVERAGE(N8:N31)</f>
        <v>5.8924458333333334</v>
      </c>
      <c r="O33" s="88"/>
      <c r="P33" s="89">
        <f>AVERAGE(P8:P31)</f>
        <v>8.5797416666666653</v>
      </c>
      <c r="Q33" s="88"/>
      <c r="R33" s="89">
        <f>AVERAGE(R8:R31)</f>
        <v>8.7397958333333321</v>
      </c>
      <c r="S33" s="90"/>
    </row>
    <row r="34" spans="1:19" x14ac:dyDescent="0.3">
      <c r="A34" s="87" t="s">
        <v>28</v>
      </c>
      <c r="B34" s="88"/>
      <c r="C34" s="88"/>
      <c r="D34" s="89">
        <f>MIN(D8:D31)</f>
        <v>-1.1149</v>
      </c>
      <c r="E34" s="88"/>
      <c r="F34" s="89">
        <f>MIN(F8:F31)</f>
        <v>-3.5304000000000002</v>
      </c>
      <c r="G34" s="88"/>
      <c r="H34" s="89">
        <f>MIN(H8:H31)</f>
        <v>-0.63649999999999995</v>
      </c>
      <c r="I34" s="88"/>
      <c r="J34" s="89">
        <f>MIN(J8:J31)</f>
        <v>-1.8053999999999999</v>
      </c>
      <c r="K34" s="88"/>
      <c r="L34" s="89">
        <f>MIN(L8:L31)</f>
        <v>0.35</v>
      </c>
      <c r="M34" s="88"/>
      <c r="N34" s="89">
        <f>MIN(N8:N31)</f>
        <v>3.7404999999999999</v>
      </c>
      <c r="O34" s="88"/>
      <c r="P34" s="89">
        <f>MIN(P8:P31)</f>
        <v>6.1966000000000001</v>
      </c>
      <c r="Q34" s="88"/>
      <c r="R34" s="89">
        <f>MIN(R8:R31)</f>
        <v>6.8844000000000003</v>
      </c>
      <c r="S34" s="90"/>
    </row>
    <row r="35" spans="1:19" ht="15" thickBot="1" x14ac:dyDescent="0.35">
      <c r="A35" s="91" t="s">
        <v>29</v>
      </c>
      <c r="B35" s="92"/>
      <c r="C35" s="92"/>
      <c r="D35" s="93">
        <f>MAX(D8:D31)</f>
        <v>13.0442</v>
      </c>
      <c r="E35" s="92"/>
      <c r="F35" s="93">
        <f>MAX(F8:F31)</f>
        <v>3.8132999999999999</v>
      </c>
      <c r="G35" s="92"/>
      <c r="H35" s="93">
        <f>MAX(H8:H31)</f>
        <v>5.8131000000000004</v>
      </c>
      <c r="I35" s="92"/>
      <c r="J35" s="93">
        <f>MAX(J8:J31)</f>
        <v>5.3536999999999999</v>
      </c>
      <c r="K35" s="92"/>
      <c r="L35" s="93">
        <f>MAX(L8:L31)</f>
        <v>6.2493999999999996</v>
      </c>
      <c r="M35" s="92"/>
      <c r="N35" s="93">
        <f>MAX(N8:N31)</f>
        <v>8.4320000000000004</v>
      </c>
      <c r="O35" s="92"/>
      <c r="P35" s="93">
        <f>MAX(P8:P31)</f>
        <v>10.4848</v>
      </c>
      <c r="Q35" s="92"/>
      <c r="R35" s="93">
        <f>MAX(R8:R31)</f>
        <v>10.1683</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1316</v>
      </c>
      <c r="B8" s="64">
        <f>VLOOKUP($A8,'Return Data'!$B$7:$R$2292,3,0)</f>
        <v>44609</v>
      </c>
      <c r="C8" s="65">
        <f>VLOOKUP($A8,'Return Data'!$B$7:$R$2292,4,0)</f>
        <v>66.2393</v>
      </c>
      <c r="D8" s="65">
        <f>VLOOKUP($A8,'Return Data'!$B$7:$R$2292,9,0)</f>
        <v>10.214399999999999</v>
      </c>
      <c r="E8" s="66">
        <f>RANK(D8,D$8:D$34,0)</f>
        <v>2</v>
      </c>
      <c r="F8" s="65">
        <f>VLOOKUP($A8,'Return Data'!$B$7:$R$2292,10,0)</f>
        <v>2.8515999999999999</v>
      </c>
      <c r="G8" s="66">
        <f>RANK(F8,F$8:F$34,0)</f>
        <v>2</v>
      </c>
      <c r="H8" s="65">
        <f>VLOOKUP($A8,'Return Data'!$B$7:$R$2292,11,0)</f>
        <v>4.3963999999999999</v>
      </c>
      <c r="I8" s="66">
        <f>RANK(H8,H$8:H$34,0)</f>
        <v>2</v>
      </c>
      <c r="J8" s="65">
        <f>VLOOKUP($A8,'Return Data'!$B$7:$R$2292,12,0)</f>
        <v>4.68</v>
      </c>
      <c r="K8" s="66">
        <f>RANK(J8,J$8:J$34,0)</f>
        <v>1</v>
      </c>
      <c r="L8" s="65">
        <f>VLOOKUP($A8,'Return Data'!$B$7:$R$2292,13,0)</f>
        <v>5.4519000000000002</v>
      </c>
      <c r="M8" s="66">
        <f>RANK(L8,L$8:L$34,0)</f>
        <v>2</v>
      </c>
      <c r="N8" s="65">
        <f>VLOOKUP($A8,'Return Data'!$B$7:$R$2292,17,0)</f>
        <v>6.5716000000000001</v>
      </c>
      <c r="O8" s="66">
        <f>RANK(N8,N$8:N$34,0)</f>
        <v>3</v>
      </c>
      <c r="P8" s="65">
        <f>VLOOKUP($A8,'Return Data'!$B$7:$R$2292,14,0)</f>
        <v>8.8427000000000007</v>
      </c>
      <c r="Q8" s="66">
        <f>RANK(P8,P$8:P$34,0)</f>
        <v>8</v>
      </c>
      <c r="R8" s="65">
        <f>VLOOKUP($A8,'Return Data'!$B$7:$R$2292,16,0)</f>
        <v>8.8193999999999999</v>
      </c>
      <c r="S8" s="67">
        <f>RANK(R8,R$8:R$34,0)</f>
        <v>6</v>
      </c>
    </row>
    <row r="9" spans="1:19" x14ac:dyDescent="0.3">
      <c r="A9" s="82" t="s">
        <v>1319</v>
      </c>
      <c r="B9" s="64">
        <f>VLOOKUP($A9,'Return Data'!$B$7:$R$2292,3,0)</f>
        <v>44609</v>
      </c>
      <c r="C9" s="65">
        <f>VLOOKUP($A9,'Return Data'!$B$7:$R$2292,4,0)</f>
        <v>20.415400000000002</v>
      </c>
      <c r="D9" s="65">
        <f>VLOOKUP($A9,'Return Data'!$B$7:$R$2292,9,0)</f>
        <v>3.9348999999999998</v>
      </c>
      <c r="E9" s="66">
        <f t="shared" ref="E9:E34" si="0">RANK(D9,D$8:D$34,0)</f>
        <v>12</v>
      </c>
      <c r="F9" s="65">
        <f>VLOOKUP($A9,'Return Data'!$B$7:$R$2292,10,0)</f>
        <v>0.9506</v>
      </c>
      <c r="G9" s="66">
        <f t="shared" ref="G9:G34" si="1">RANK(F9,F$8:F$34,0)</f>
        <v>8</v>
      </c>
      <c r="H9" s="65">
        <f>VLOOKUP($A9,'Return Data'!$B$7:$R$2292,11,0)</f>
        <v>3.4359999999999999</v>
      </c>
      <c r="I9" s="66">
        <f t="shared" ref="I9:I34" si="2">RANK(H9,H$8:H$34,0)</f>
        <v>7</v>
      </c>
      <c r="J9" s="65">
        <f>VLOOKUP($A9,'Return Data'!$B$7:$R$2292,12,0)</f>
        <v>2.9035000000000002</v>
      </c>
      <c r="K9" s="66">
        <f t="shared" ref="K9:K34" si="3">RANK(J9,J$8:J$34,0)</f>
        <v>11</v>
      </c>
      <c r="L9" s="65">
        <f>VLOOKUP($A9,'Return Data'!$B$7:$R$2292,13,0)</f>
        <v>3.2812999999999999</v>
      </c>
      <c r="M9" s="66">
        <f t="shared" ref="M9:M34" si="4">RANK(L9,L$8:L$34,0)</f>
        <v>15</v>
      </c>
      <c r="N9" s="65">
        <f>VLOOKUP($A9,'Return Data'!$B$7:$R$2292,17,0)</f>
        <v>6.3281999999999998</v>
      </c>
      <c r="O9" s="66">
        <f t="shared" ref="O9:O34" si="5">RANK(N9,N$8:N$34,0)</f>
        <v>6</v>
      </c>
      <c r="P9" s="65">
        <f>VLOOKUP($A9,'Return Data'!$B$7:$R$2292,14,0)</f>
        <v>9.0556999999999999</v>
      </c>
      <c r="Q9" s="66">
        <f t="shared" ref="Q9:Q34" si="6">RANK(P9,P$8:P$34,0)</f>
        <v>7</v>
      </c>
      <c r="R9" s="65">
        <f>VLOOKUP($A9,'Return Data'!$B$7:$R$2292,16,0)</f>
        <v>7.3395999999999999</v>
      </c>
      <c r="S9" s="67">
        <f t="shared" ref="S9:S34" si="7">RANK(R9,R$8:R$34,0)</f>
        <v>19</v>
      </c>
    </row>
    <row r="10" spans="1:19" x14ac:dyDescent="0.3">
      <c r="A10" s="82" t="s">
        <v>1320</v>
      </c>
      <c r="B10" s="64">
        <f>VLOOKUP($A10,'Return Data'!$B$7:$R$2292,3,0)</f>
        <v>44609</v>
      </c>
      <c r="C10" s="65">
        <f>VLOOKUP($A10,'Return Data'!$B$7:$R$2292,4,0)</f>
        <v>34.107700000000001</v>
      </c>
      <c r="D10" s="65">
        <f>VLOOKUP($A10,'Return Data'!$B$7:$R$2292,9,0)</f>
        <v>4.1397000000000004</v>
      </c>
      <c r="E10" s="66">
        <f t="shared" si="0"/>
        <v>10</v>
      </c>
      <c r="F10" s="65">
        <f>VLOOKUP($A10,'Return Data'!$B$7:$R$2292,10,0)</f>
        <v>-0.73729999999999996</v>
      </c>
      <c r="G10" s="66">
        <f t="shared" si="1"/>
        <v>13</v>
      </c>
      <c r="H10" s="65">
        <f>VLOOKUP($A10,'Return Data'!$B$7:$R$2292,11,0)</f>
        <v>2.0964999999999998</v>
      </c>
      <c r="I10" s="66">
        <f t="shared" si="2"/>
        <v>16</v>
      </c>
      <c r="J10" s="65">
        <f>VLOOKUP($A10,'Return Data'!$B$7:$R$2292,12,0)</f>
        <v>2.6909999999999998</v>
      </c>
      <c r="K10" s="66">
        <f t="shared" si="3"/>
        <v>13</v>
      </c>
      <c r="L10" s="65">
        <f>VLOOKUP($A10,'Return Data'!$B$7:$R$2292,13,0)</f>
        <v>3.5396000000000001</v>
      </c>
      <c r="M10" s="66">
        <f t="shared" si="4"/>
        <v>13</v>
      </c>
      <c r="N10" s="65">
        <f>VLOOKUP($A10,'Return Data'!$B$7:$R$2292,17,0)</f>
        <v>4.6277999999999997</v>
      </c>
      <c r="O10" s="66">
        <f t="shared" si="5"/>
        <v>18</v>
      </c>
      <c r="P10" s="65">
        <f>VLOOKUP($A10,'Return Data'!$B$7:$R$2292,14,0)</f>
        <v>6.8219000000000003</v>
      </c>
      <c r="Q10" s="66">
        <f t="shared" si="6"/>
        <v>21</v>
      </c>
      <c r="R10" s="65">
        <f>VLOOKUP($A10,'Return Data'!$B$7:$R$2292,16,0)</f>
        <v>6.351</v>
      </c>
      <c r="S10" s="67">
        <f t="shared" si="7"/>
        <v>24</v>
      </c>
    </row>
    <row r="11" spans="1:19" x14ac:dyDescent="0.3">
      <c r="A11" s="82" t="s">
        <v>1973</v>
      </c>
      <c r="B11" s="64">
        <f>VLOOKUP($A11,'Return Data'!$B$7:$R$2292,3,0)</f>
        <v>44609</v>
      </c>
      <c r="C11" s="65">
        <f>VLOOKUP($A11,'Return Data'!$B$7:$R$2292,4,0)</f>
        <v>61.569000000000003</v>
      </c>
      <c r="D11" s="65">
        <f>VLOOKUP($A11,'Return Data'!$B$7:$R$2292,9,0)</f>
        <v>3.5657999999999999</v>
      </c>
      <c r="E11" s="66">
        <f t="shared" si="0"/>
        <v>13</v>
      </c>
      <c r="F11" s="65">
        <f>VLOOKUP($A11,'Return Data'!$B$7:$R$2292,10,0)</f>
        <v>1.3013999999999999</v>
      </c>
      <c r="G11" s="66">
        <f t="shared" si="1"/>
        <v>7</v>
      </c>
      <c r="H11" s="65">
        <f>VLOOKUP($A11,'Return Data'!$B$7:$R$2292,11,0)</f>
        <v>2.7982</v>
      </c>
      <c r="I11" s="66">
        <f t="shared" si="2"/>
        <v>12</v>
      </c>
      <c r="J11" s="65">
        <f>VLOOKUP($A11,'Return Data'!$B$7:$R$2292,12,0)</f>
        <v>2.6261000000000001</v>
      </c>
      <c r="K11" s="66">
        <f t="shared" si="3"/>
        <v>15</v>
      </c>
      <c r="L11" s="65">
        <f>VLOOKUP($A11,'Return Data'!$B$7:$R$2292,13,0)</f>
        <v>3.0813999999999999</v>
      </c>
      <c r="M11" s="66">
        <f t="shared" si="4"/>
        <v>18</v>
      </c>
      <c r="N11" s="65">
        <f>VLOOKUP($A11,'Return Data'!$B$7:$R$2292,17,0)</f>
        <v>4.7881999999999998</v>
      </c>
      <c r="O11" s="66">
        <f t="shared" si="5"/>
        <v>15</v>
      </c>
      <c r="P11" s="65">
        <f>VLOOKUP($A11,'Return Data'!$B$7:$R$2292,14,0)</f>
        <v>7.2663000000000002</v>
      </c>
      <c r="Q11" s="66">
        <f t="shared" si="6"/>
        <v>18</v>
      </c>
      <c r="R11" s="65">
        <f>VLOOKUP($A11,'Return Data'!$B$7:$R$2292,16,0)</f>
        <v>8.5503999999999998</v>
      </c>
      <c r="S11" s="67">
        <f t="shared" si="7"/>
        <v>8</v>
      </c>
    </row>
    <row r="12" spans="1:19" x14ac:dyDescent="0.3">
      <c r="A12" s="82" t="s">
        <v>1323</v>
      </c>
      <c r="B12" s="64">
        <f>VLOOKUP($A12,'Return Data'!$B$7:$R$2292,3,0)</f>
        <v>44609</v>
      </c>
      <c r="C12" s="65">
        <f>VLOOKUP($A12,'Return Data'!$B$7:$R$2292,4,0)</f>
        <v>76.257599999999996</v>
      </c>
      <c r="D12" s="65">
        <f>VLOOKUP($A12,'Return Data'!$B$7:$R$2292,9,0)</f>
        <v>2.5097</v>
      </c>
      <c r="E12" s="66">
        <f t="shared" si="0"/>
        <v>16</v>
      </c>
      <c r="F12" s="65">
        <f>VLOOKUP($A12,'Return Data'!$B$7:$R$2292,10,0)</f>
        <v>0.56369999999999998</v>
      </c>
      <c r="G12" s="66">
        <f t="shared" si="1"/>
        <v>9</v>
      </c>
      <c r="H12" s="65">
        <f>VLOOKUP($A12,'Return Data'!$B$7:$R$2292,11,0)</f>
        <v>3.4721000000000002</v>
      </c>
      <c r="I12" s="66">
        <f t="shared" si="2"/>
        <v>6</v>
      </c>
      <c r="J12" s="65">
        <f>VLOOKUP($A12,'Return Data'!$B$7:$R$2292,12,0)</f>
        <v>3.3952</v>
      </c>
      <c r="K12" s="66">
        <f t="shared" si="3"/>
        <v>5</v>
      </c>
      <c r="L12" s="65">
        <f>VLOOKUP($A12,'Return Data'!$B$7:$R$2292,13,0)</f>
        <v>4.2431000000000001</v>
      </c>
      <c r="M12" s="66">
        <f t="shared" si="4"/>
        <v>4</v>
      </c>
      <c r="N12" s="65">
        <f>VLOOKUP($A12,'Return Data'!$B$7:$R$2292,17,0)</f>
        <v>6.4024999999999999</v>
      </c>
      <c r="O12" s="66">
        <f t="shared" si="5"/>
        <v>5</v>
      </c>
      <c r="P12" s="65">
        <f>VLOOKUP($A12,'Return Data'!$B$7:$R$2292,14,0)</f>
        <v>9.3306000000000004</v>
      </c>
      <c r="Q12" s="66">
        <f t="shared" si="6"/>
        <v>5</v>
      </c>
      <c r="R12" s="65">
        <f>VLOOKUP($A12,'Return Data'!$B$7:$R$2292,16,0)</f>
        <v>9.4932999999999996</v>
      </c>
      <c r="S12" s="67">
        <f t="shared" si="7"/>
        <v>3</v>
      </c>
    </row>
    <row r="13" spans="1:19" x14ac:dyDescent="0.3">
      <c r="A13" s="82" t="s">
        <v>1325</v>
      </c>
      <c r="B13" s="64">
        <f>VLOOKUP($A13,'Return Data'!$B$7:$R$2292,3,0)</f>
        <v>44609</v>
      </c>
      <c r="C13" s="65">
        <f>VLOOKUP($A13,'Return Data'!$B$7:$R$2292,4,0)</f>
        <v>19.8583</v>
      </c>
      <c r="D13" s="65">
        <f>VLOOKUP($A13,'Return Data'!$B$7:$R$2292,9,0)</f>
        <v>3.1806000000000001</v>
      </c>
      <c r="E13" s="66">
        <f t="shared" si="0"/>
        <v>14</v>
      </c>
      <c r="F13" s="65">
        <f>VLOOKUP($A13,'Return Data'!$B$7:$R$2292,10,0)</f>
        <v>1.3934</v>
      </c>
      <c r="G13" s="66">
        <f t="shared" si="1"/>
        <v>5</v>
      </c>
      <c r="H13" s="65">
        <f>VLOOKUP($A13,'Return Data'!$B$7:$R$2292,11,0)</f>
        <v>5.1204999999999998</v>
      </c>
      <c r="I13" s="66">
        <f t="shared" si="2"/>
        <v>1</v>
      </c>
      <c r="J13" s="65">
        <f>VLOOKUP($A13,'Return Data'!$B$7:$R$2292,12,0)</f>
        <v>3.2492000000000001</v>
      </c>
      <c r="K13" s="66">
        <f t="shared" si="3"/>
        <v>7</v>
      </c>
      <c r="L13" s="65">
        <f>VLOOKUP($A13,'Return Data'!$B$7:$R$2292,13,0)</f>
        <v>5.4912000000000001</v>
      </c>
      <c r="M13" s="66">
        <f t="shared" si="4"/>
        <v>1</v>
      </c>
      <c r="N13" s="65">
        <f>VLOOKUP($A13,'Return Data'!$B$7:$R$2292,17,0)</f>
        <v>7.8087999999999997</v>
      </c>
      <c r="O13" s="66">
        <f t="shared" si="5"/>
        <v>1</v>
      </c>
      <c r="P13" s="65">
        <f>VLOOKUP($A13,'Return Data'!$B$7:$R$2292,14,0)</f>
        <v>9.5084</v>
      </c>
      <c r="Q13" s="66">
        <f t="shared" si="6"/>
        <v>3</v>
      </c>
      <c r="R13" s="65">
        <f>VLOOKUP($A13,'Return Data'!$B$7:$R$2292,16,0)</f>
        <v>8.9346999999999994</v>
      </c>
      <c r="S13" s="67">
        <f t="shared" si="7"/>
        <v>5</v>
      </c>
    </row>
    <row r="14" spans="1:19" x14ac:dyDescent="0.3">
      <c r="A14" s="82" t="s">
        <v>1326</v>
      </c>
      <c r="B14" s="64">
        <f>VLOOKUP($A14,'Return Data'!$B$7:$R$2292,3,0)</f>
        <v>44609</v>
      </c>
      <c r="C14" s="65">
        <f>VLOOKUP($A14,'Return Data'!$B$7:$R$2292,4,0)</f>
        <v>48.826700000000002</v>
      </c>
      <c r="D14" s="65">
        <f>VLOOKUP($A14,'Return Data'!$B$7:$R$2292,9,0)</f>
        <v>6.2960000000000003</v>
      </c>
      <c r="E14" s="66">
        <f t="shared" si="0"/>
        <v>7</v>
      </c>
      <c r="F14" s="65">
        <f>VLOOKUP($A14,'Return Data'!$B$7:$R$2292,10,0)</f>
        <v>2.6156999999999999</v>
      </c>
      <c r="G14" s="66">
        <f t="shared" si="1"/>
        <v>3</v>
      </c>
      <c r="H14" s="65">
        <f>VLOOKUP($A14,'Return Data'!$B$7:$R$2292,11,0)</f>
        <v>3.7382</v>
      </c>
      <c r="I14" s="66">
        <f t="shared" si="2"/>
        <v>5</v>
      </c>
      <c r="J14" s="65">
        <f>VLOOKUP($A14,'Return Data'!$B$7:$R$2292,12,0)</f>
        <v>3.3656999999999999</v>
      </c>
      <c r="K14" s="66">
        <f t="shared" si="3"/>
        <v>6</v>
      </c>
      <c r="L14" s="65">
        <f>VLOOKUP($A14,'Return Data'!$B$7:$R$2292,13,0)</f>
        <v>4.0174000000000003</v>
      </c>
      <c r="M14" s="66">
        <f t="shared" si="4"/>
        <v>7</v>
      </c>
      <c r="N14" s="65">
        <f>VLOOKUP($A14,'Return Data'!$B$7:$R$2292,17,0)</f>
        <v>3.8569</v>
      </c>
      <c r="O14" s="66">
        <f t="shared" si="5"/>
        <v>23</v>
      </c>
      <c r="P14" s="65">
        <f>VLOOKUP($A14,'Return Data'!$B$7:$R$2292,14,0)</f>
        <v>6.4138000000000002</v>
      </c>
      <c r="Q14" s="66">
        <f t="shared" si="6"/>
        <v>25</v>
      </c>
      <c r="R14" s="65">
        <f>VLOOKUP($A14,'Return Data'!$B$7:$R$2292,16,0)</f>
        <v>8.1616999999999997</v>
      </c>
      <c r="S14" s="67">
        <f t="shared" si="7"/>
        <v>12</v>
      </c>
    </row>
    <row r="15" spans="1:19" x14ac:dyDescent="0.3">
      <c r="A15" s="82" t="s">
        <v>1328</v>
      </c>
      <c r="B15" s="64">
        <f>VLOOKUP($A15,'Return Data'!$B$7:$R$2292,3,0)</f>
        <v>44609</v>
      </c>
      <c r="C15" s="65">
        <f>VLOOKUP($A15,'Return Data'!$B$7:$R$2292,4,0)</f>
        <v>44.941800000000001</v>
      </c>
      <c r="D15" s="65">
        <f>VLOOKUP($A15,'Return Data'!$B$7:$R$2292,9,0)</f>
        <v>7.7424999999999997</v>
      </c>
      <c r="E15" s="66">
        <f t="shared" si="0"/>
        <v>4</v>
      </c>
      <c r="F15" s="65">
        <f>VLOOKUP($A15,'Return Data'!$B$7:$R$2292,10,0)</f>
        <v>0.28620000000000001</v>
      </c>
      <c r="G15" s="66">
        <f t="shared" si="1"/>
        <v>10</v>
      </c>
      <c r="H15" s="65">
        <f>VLOOKUP($A15,'Return Data'!$B$7:$R$2292,11,0)</f>
        <v>3.3954</v>
      </c>
      <c r="I15" s="66">
        <f t="shared" si="2"/>
        <v>8</v>
      </c>
      <c r="J15" s="65">
        <f>VLOOKUP($A15,'Return Data'!$B$7:$R$2292,12,0)</f>
        <v>3.4670000000000001</v>
      </c>
      <c r="K15" s="66">
        <f t="shared" si="3"/>
        <v>4</v>
      </c>
      <c r="L15" s="65">
        <f>VLOOKUP($A15,'Return Data'!$B$7:$R$2292,13,0)</f>
        <v>3.9403000000000001</v>
      </c>
      <c r="M15" s="66">
        <f t="shared" si="4"/>
        <v>9</v>
      </c>
      <c r="N15" s="65">
        <f>VLOOKUP($A15,'Return Data'!$B$7:$R$2292,17,0)</f>
        <v>5.2064000000000004</v>
      </c>
      <c r="O15" s="66">
        <f t="shared" si="5"/>
        <v>12</v>
      </c>
      <c r="P15" s="65">
        <f>VLOOKUP($A15,'Return Data'!$B$7:$R$2292,14,0)</f>
        <v>6.8728999999999996</v>
      </c>
      <c r="Q15" s="66">
        <f t="shared" si="6"/>
        <v>20</v>
      </c>
      <c r="R15" s="65">
        <f>VLOOKUP($A15,'Return Data'!$B$7:$R$2292,16,0)</f>
        <v>7.5750999999999999</v>
      </c>
      <c r="S15" s="67">
        <f t="shared" si="7"/>
        <v>17</v>
      </c>
    </row>
    <row r="16" spans="1:19" x14ac:dyDescent="0.3">
      <c r="A16" s="82" t="s">
        <v>1330</v>
      </c>
      <c r="B16" s="64">
        <f>VLOOKUP($A16,'Return Data'!$B$7:$R$2292,3,0)</f>
        <v>44609</v>
      </c>
      <c r="C16" s="65">
        <f>VLOOKUP($A16,'Return Data'!$B$7:$R$2292,4,0)</f>
        <v>80.580500000000001</v>
      </c>
      <c r="D16" s="65">
        <f>VLOOKUP($A16,'Return Data'!$B$7:$R$2292,9,0)</f>
        <v>9.9001999999999999</v>
      </c>
      <c r="E16" s="66">
        <f t="shared" si="0"/>
        <v>3</v>
      </c>
      <c r="F16" s="65">
        <f>VLOOKUP($A16,'Return Data'!$B$7:$R$2292,10,0)</f>
        <v>-3.4773000000000001</v>
      </c>
      <c r="G16" s="66">
        <f t="shared" si="1"/>
        <v>26</v>
      </c>
      <c r="H16" s="65">
        <f>VLOOKUP($A16,'Return Data'!$B$7:$R$2292,11,0)</f>
        <v>3.992</v>
      </c>
      <c r="I16" s="66">
        <f t="shared" si="2"/>
        <v>3</v>
      </c>
      <c r="J16" s="65">
        <f>VLOOKUP($A16,'Return Data'!$B$7:$R$2292,12,0)</f>
        <v>3.5482</v>
      </c>
      <c r="K16" s="66">
        <f t="shared" si="3"/>
        <v>3</v>
      </c>
      <c r="L16" s="65">
        <f>VLOOKUP($A16,'Return Data'!$B$7:$R$2292,13,0)</f>
        <v>4.0864000000000003</v>
      </c>
      <c r="M16" s="66">
        <f t="shared" si="4"/>
        <v>6</v>
      </c>
      <c r="N16" s="65">
        <f>VLOOKUP($A16,'Return Data'!$B$7:$R$2292,17,0)</f>
        <v>6.2272999999999996</v>
      </c>
      <c r="O16" s="66">
        <f t="shared" si="5"/>
        <v>7</v>
      </c>
      <c r="P16" s="65">
        <f>VLOOKUP($A16,'Return Data'!$B$7:$R$2292,14,0)</f>
        <v>8.7539999999999996</v>
      </c>
      <c r="Q16" s="66">
        <f t="shared" si="6"/>
        <v>9</v>
      </c>
      <c r="R16" s="65">
        <f>VLOOKUP($A16,'Return Data'!$B$7:$R$2292,16,0)</f>
        <v>9.7109000000000005</v>
      </c>
      <c r="S16" s="67">
        <f t="shared" si="7"/>
        <v>1</v>
      </c>
    </row>
    <row r="17" spans="1:19" x14ac:dyDescent="0.3">
      <c r="A17" s="82" t="s">
        <v>1332</v>
      </c>
      <c r="B17" s="64">
        <f>VLOOKUP($A17,'Return Data'!$B$7:$R$2292,3,0)</f>
        <v>44609</v>
      </c>
      <c r="C17" s="65">
        <f>VLOOKUP($A17,'Return Data'!$B$7:$R$2292,4,0)</f>
        <v>17.360900000000001</v>
      </c>
      <c r="D17" s="65">
        <f>VLOOKUP($A17,'Return Data'!$B$7:$R$2292,9,0)</f>
        <v>1.6503000000000001</v>
      </c>
      <c r="E17" s="66">
        <f t="shared" si="0"/>
        <v>19</v>
      </c>
      <c r="F17" s="65">
        <f>VLOOKUP($A17,'Return Data'!$B$7:$R$2292,10,0)</f>
        <v>-3.1602999999999999</v>
      </c>
      <c r="G17" s="66">
        <f t="shared" si="1"/>
        <v>24</v>
      </c>
      <c r="H17" s="65">
        <f>VLOOKUP($A17,'Return Data'!$B$7:$R$2292,11,0)</f>
        <v>-5.7099999999999998E-2</v>
      </c>
      <c r="I17" s="66">
        <f t="shared" si="2"/>
        <v>25</v>
      </c>
      <c r="J17" s="65">
        <f>VLOOKUP($A17,'Return Data'!$B$7:$R$2292,12,0)</f>
        <v>0.62450000000000006</v>
      </c>
      <c r="K17" s="66">
        <f t="shared" si="3"/>
        <v>23</v>
      </c>
      <c r="L17" s="65">
        <f>VLOOKUP($A17,'Return Data'!$B$7:$R$2292,13,0)</f>
        <v>1.9790000000000001</v>
      </c>
      <c r="M17" s="66">
        <f t="shared" si="4"/>
        <v>22</v>
      </c>
      <c r="N17" s="65">
        <f>VLOOKUP($A17,'Return Data'!$B$7:$R$2292,17,0)</f>
        <v>3.5928</v>
      </c>
      <c r="O17" s="66">
        <f t="shared" si="5"/>
        <v>24</v>
      </c>
      <c r="P17" s="65">
        <f>VLOOKUP($A17,'Return Data'!$B$7:$R$2292,14,0)</f>
        <v>5.3409000000000004</v>
      </c>
      <c r="Q17" s="66">
        <f t="shared" si="6"/>
        <v>27</v>
      </c>
      <c r="R17" s="65">
        <f>VLOOKUP($A17,'Return Data'!$B$7:$R$2292,16,0)</f>
        <v>6.2042000000000002</v>
      </c>
      <c r="S17" s="67">
        <f t="shared" si="7"/>
        <v>25</v>
      </c>
    </row>
    <row r="18" spans="1:19" x14ac:dyDescent="0.3">
      <c r="A18" s="82" t="s">
        <v>1335</v>
      </c>
      <c r="B18" s="64">
        <f>VLOOKUP($A18,'Return Data'!$B$7:$R$2292,3,0)</f>
        <v>44609</v>
      </c>
      <c r="C18" s="65">
        <f>VLOOKUP($A18,'Return Data'!$B$7:$R$2292,4,0)</f>
        <v>28.726500000000001</v>
      </c>
      <c r="D18" s="65">
        <f>VLOOKUP($A18,'Return Data'!$B$7:$R$2292,9,0)</f>
        <v>12.4008</v>
      </c>
      <c r="E18" s="66">
        <f t="shared" si="0"/>
        <v>1</v>
      </c>
      <c r="F18" s="65">
        <f>VLOOKUP($A18,'Return Data'!$B$7:$R$2292,10,0)</f>
        <v>3.1797</v>
      </c>
      <c r="G18" s="66">
        <f t="shared" si="1"/>
        <v>1</v>
      </c>
      <c r="H18" s="65">
        <f>VLOOKUP($A18,'Return Data'!$B$7:$R$2292,11,0)</f>
        <v>3.9323999999999999</v>
      </c>
      <c r="I18" s="66">
        <f t="shared" si="2"/>
        <v>4</v>
      </c>
      <c r="J18" s="65">
        <f>VLOOKUP($A18,'Return Data'!$B$7:$R$2292,12,0)</f>
        <v>4.0260999999999996</v>
      </c>
      <c r="K18" s="66">
        <f t="shared" si="3"/>
        <v>2</v>
      </c>
      <c r="L18" s="65">
        <f>VLOOKUP($A18,'Return Data'!$B$7:$R$2292,13,0)</f>
        <v>4.6235999999999997</v>
      </c>
      <c r="M18" s="66">
        <f t="shared" si="4"/>
        <v>3</v>
      </c>
      <c r="N18" s="65">
        <f>VLOOKUP($A18,'Return Data'!$B$7:$R$2292,17,0)</f>
        <v>6.6294000000000004</v>
      </c>
      <c r="O18" s="66">
        <f t="shared" si="5"/>
        <v>2</v>
      </c>
      <c r="P18" s="65">
        <f>VLOOKUP($A18,'Return Data'!$B$7:$R$2292,14,0)</f>
        <v>9.8312000000000008</v>
      </c>
      <c r="Q18" s="66">
        <f t="shared" si="6"/>
        <v>1</v>
      </c>
      <c r="R18" s="65">
        <f>VLOOKUP($A18,'Return Data'!$B$7:$R$2292,16,0)</f>
        <v>8.3185000000000002</v>
      </c>
      <c r="S18" s="67">
        <f t="shared" si="7"/>
        <v>11</v>
      </c>
    </row>
    <row r="19" spans="1:19" x14ac:dyDescent="0.3">
      <c r="A19" s="82" t="s">
        <v>1336</v>
      </c>
      <c r="B19" s="64">
        <f>VLOOKUP($A19,'Return Data'!$B$7:$R$2292,3,0)</f>
        <v>44609</v>
      </c>
      <c r="C19" s="65">
        <f>VLOOKUP($A19,'Return Data'!$B$7:$R$2292,4,0)</f>
        <v>2264.5738000000001</v>
      </c>
      <c r="D19" s="65">
        <f>VLOOKUP($A19,'Return Data'!$B$7:$R$2292,9,0)</f>
        <v>-0.3992</v>
      </c>
      <c r="E19" s="66">
        <f t="shared" si="0"/>
        <v>26</v>
      </c>
      <c r="F19" s="65">
        <f>VLOOKUP($A19,'Return Data'!$B$7:$R$2292,10,0)</f>
        <v>-2.516</v>
      </c>
      <c r="G19" s="66">
        <f t="shared" si="1"/>
        <v>20</v>
      </c>
      <c r="H19" s="65">
        <f>VLOOKUP($A19,'Return Data'!$B$7:$R$2292,11,0)</f>
        <v>1.3775999999999999</v>
      </c>
      <c r="I19" s="66">
        <f t="shared" si="2"/>
        <v>19</v>
      </c>
      <c r="J19" s="65">
        <f>VLOOKUP($A19,'Return Data'!$B$7:$R$2292,12,0)</f>
        <v>0.68569999999999998</v>
      </c>
      <c r="K19" s="66">
        <f t="shared" si="3"/>
        <v>22</v>
      </c>
      <c r="L19" s="65">
        <f>VLOOKUP($A19,'Return Data'!$B$7:$R$2292,13,0)</f>
        <v>1.5833999999999999</v>
      </c>
      <c r="M19" s="66">
        <f t="shared" si="4"/>
        <v>25</v>
      </c>
      <c r="N19" s="65">
        <f>VLOOKUP($A19,'Return Data'!$B$7:$R$2292,17,0)</f>
        <v>2.9097</v>
      </c>
      <c r="O19" s="66">
        <f t="shared" si="5"/>
        <v>27</v>
      </c>
      <c r="P19" s="65">
        <f>VLOOKUP($A19,'Return Data'!$B$7:$R$2292,14,0)</f>
        <v>5.8771000000000004</v>
      </c>
      <c r="Q19" s="66">
        <f t="shared" si="6"/>
        <v>26</v>
      </c>
      <c r="R19" s="65">
        <f>VLOOKUP($A19,'Return Data'!$B$7:$R$2292,16,0)</f>
        <v>5.9977999999999998</v>
      </c>
      <c r="S19" s="67">
        <f t="shared" si="7"/>
        <v>27</v>
      </c>
    </row>
    <row r="20" spans="1:19" x14ac:dyDescent="0.3">
      <c r="A20" s="82" t="s">
        <v>1339</v>
      </c>
      <c r="B20" s="64">
        <f>VLOOKUP($A20,'Return Data'!$B$7:$R$2292,3,0)</f>
        <v>44609</v>
      </c>
      <c r="C20" s="65">
        <f>VLOOKUP($A20,'Return Data'!$B$7:$R$2292,4,0)</f>
        <v>78.214299999999994</v>
      </c>
      <c r="D20" s="65">
        <f>VLOOKUP($A20,'Return Data'!$B$7:$R$2292,9,0)</f>
        <v>1.5707</v>
      </c>
      <c r="E20" s="66">
        <f t="shared" si="0"/>
        <v>20</v>
      </c>
      <c r="F20" s="65">
        <f>VLOOKUP($A20,'Return Data'!$B$7:$R$2292,10,0)</f>
        <v>-1.5285</v>
      </c>
      <c r="G20" s="66">
        <f t="shared" si="1"/>
        <v>15</v>
      </c>
      <c r="H20" s="65">
        <f>VLOOKUP($A20,'Return Data'!$B$7:$R$2292,11,0)</f>
        <v>2.4098999999999999</v>
      </c>
      <c r="I20" s="66">
        <f t="shared" si="2"/>
        <v>14</v>
      </c>
      <c r="J20" s="65">
        <f>VLOOKUP($A20,'Return Data'!$B$7:$R$2292,12,0)</f>
        <v>2.9710000000000001</v>
      </c>
      <c r="K20" s="66">
        <f t="shared" si="3"/>
        <v>10</v>
      </c>
      <c r="L20" s="65">
        <f>VLOOKUP($A20,'Return Data'!$B$7:$R$2292,13,0)</f>
        <v>3.4980000000000002</v>
      </c>
      <c r="M20" s="66">
        <f t="shared" si="4"/>
        <v>14</v>
      </c>
      <c r="N20" s="65">
        <f>VLOOKUP($A20,'Return Data'!$B$7:$R$2292,17,0)</f>
        <v>6.0918999999999999</v>
      </c>
      <c r="O20" s="66">
        <f t="shared" si="5"/>
        <v>8</v>
      </c>
      <c r="P20" s="65">
        <f>VLOOKUP($A20,'Return Data'!$B$7:$R$2292,14,0)</f>
        <v>8.2078000000000007</v>
      </c>
      <c r="Q20" s="66">
        <f t="shared" si="6"/>
        <v>12</v>
      </c>
      <c r="R20" s="65">
        <f>VLOOKUP($A20,'Return Data'!$B$7:$R$2292,16,0)</f>
        <v>9.2902000000000005</v>
      </c>
      <c r="S20" s="67">
        <f t="shared" si="7"/>
        <v>4</v>
      </c>
    </row>
    <row r="21" spans="1:19" x14ac:dyDescent="0.3">
      <c r="A21" s="82" t="s">
        <v>1341</v>
      </c>
      <c r="B21" s="64">
        <f>VLOOKUP($A21,'Return Data'!$B$7:$R$2292,3,0)</f>
        <v>44609</v>
      </c>
      <c r="C21" s="65">
        <f>VLOOKUP($A21,'Return Data'!$B$7:$R$2292,4,0)</f>
        <v>54.476500000000001</v>
      </c>
      <c r="D21" s="65">
        <f>VLOOKUP($A21,'Return Data'!$B$7:$R$2292,9,0)</f>
        <v>0.28100000000000003</v>
      </c>
      <c r="E21" s="66">
        <f t="shared" si="0"/>
        <v>23</v>
      </c>
      <c r="F21" s="65">
        <f>VLOOKUP($A21,'Return Data'!$B$7:$R$2292,10,0)</f>
        <v>-3.1278999999999999</v>
      </c>
      <c r="G21" s="66">
        <f t="shared" si="1"/>
        <v>23</v>
      </c>
      <c r="H21" s="65">
        <f>VLOOKUP($A21,'Return Data'!$B$7:$R$2292,11,0)</f>
        <v>0.41420000000000001</v>
      </c>
      <c r="I21" s="66">
        <f t="shared" si="2"/>
        <v>23</v>
      </c>
      <c r="J21" s="65">
        <f>VLOOKUP($A21,'Return Data'!$B$7:$R$2292,12,0)</f>
        <v>1.1177999999999999</v>
      </c>
      <c r="K21" s="66">
        <f t="shared" si="3"/>
        <v>21</v>
      </c>
      <c r="L21" s="65">
        <f>VLOOKUP($A21,'Return Data'!$B$7:$R$2292,13,0)</f>
        <v>1.9805999999999999</v>
      </c>
      <c r="M21" s="66">
        <f t="shared" si="4"/>
        <v>21</v>
      </c>
      <c r="N21" s="65">
        <f>VLOOKUP($A21,'Return Data'!$B$7:$R$2292,17,0)</f>
        <v>4.4592000000000001</v>
      </c>
      <c r="O21" s="66">
        <f t="shared" si="5"/>
        <v>19</v>
      </c>
      <c r="P21" s="65">
        <f>VLOOKUP($A21,'Return Data'!$B$7:$R$2292,14,0)</f>
        <v>6.4858000000000002</v>
      </c>
      <c r="Q21" s="66">
        <f t="shared" si="6"/>
        <v>23</v>
      </c>
      <c r="R21" s="65">
        <f>VLOOKUP($A21,'Return Data'!$B$7:$R$2292,16,0)</f>
        <v>8.0465</v>
      </c>
      <c r="S21" s="67">
        <f t="shared" si="7"/>
        <v>14</v>
      </c>
    </row>
    <row r="22" spans="1:19" x14ac:dyDescent="0.3">
      <c r="A22" s="82" t="s">
        <v>1343</v>
      </c>
      <c r="B22" s="64">
        <f>VLOOKUP($A22,'Return Data'!$B$7:$R$2292,3,0)</f>
        <v>44609</v>
      </c>
      <c r="C22" s="65">
        <f>VLOOKUP($A22,'Return Data'!$B$7:$R$2292,4,0)</f>
        <v>49.177900000000001</v>
      </c>
      <c r="D22" s="65">
        <f>VLOOKUP($A22,'Return Data'!$B$7:$R$2292,9,0)</f>
        <v>2.6467000000000001</v>
      </c>
      <c r="E22" s="66">
        <f t="shared" si="0"/>
        <v>15</v>
      </c>
      <c r="F22" s="65">
        <f>VLOOKUP($A22,'Return Data'!$B$7:$R$2292,10,0)</f>
        <v>1.4428000000000001</v>
      </c>
      <c r="G22" s="66">
        <f t="shared" si="1"/>
        <v>4</v>
      </c>
      <c r="H22" s="65">
        <f>VLOOKUP($A22,'Return Data'!$B$7:$R$2292,11,0)</f>
        <v>1.7116</v>
      </c>
      <c r="I22" s="66">
        <f t="shared" si="2"/>
        <v>17</v>
      </c>
      <c r="J22" s="65">
        <f>VLOOKUP($A22,'Return Data'!$B$7:$R$2292,12,0)</f>
        <v>1.8533999999999999</v>
      </c>
      <c r="K22" s="66">
        <f t="shared" si="3"/>
        <v>19</v>
      </c>
      <c r="L22" s="65">
        <f>VLOOKUP($A22,'Return Data'!$B$7:$R$2292,13,0)</f>
        <v>3.1978</v>
      </c>
      <c r="M22" s="66">
        <f t="shared" si="4"/>
        <v>17</v>
      </c>
      <c r="N22" s="65">
        <f>VLOOKUP($A22,'Return Data'!$B$7:$R$2292,17,0)</f>
        <v>5.1379999999999999</v>
      </c>
      <c r="O22" s="66">
        <f t="shared" si="5"/>
        <v>13</v>
      </c>
      <c r="P22" s="65">
        <f>VLOOKUP($A22,'Return Data'!$B$7:$R$2292,14,0)</f>
        <v>7.5388999999999999</v>
      </c>
      <c r="Q22" s="66">
        <f t="shared" si="6"/>
        <v>14</v>
      </c>
      <c r="R22" s="65">
        <f>VLOOKUP($A22,'Return Data'!$B$7:$R$2292,16,0)</f>
        <v>7.4264000000000001</v>
      </c>
      <c r="S22" s="67">
        <f t="shared" si="7"/>
        <v>18</v>
      </c>
    </row>
    <row r="23" spans="1:19" x14ac:dyDescent="0.3">
      <c r="A23" s="82" t="s">
        <v>1344</v>
      </c>
      <c r="B23" s="64">
        <f>VLOOKUP($A23,'Return Data'!$B$7:$R$2292,3,0)</f>
        <v>44609</v>
      </c>
      <c r="C23" s="65">
        <f>VLOOKUP($A23,'Return Data'!$B$7:$R$2292,4,0)</f>
        <v>30.9757</v>
      </c>
      <c r="D23" s="65">
        <f>VLOOKUP($A23,'Return Data'!$B$7:$R$2292,9,0)</f>
        <v>6.3898999999999999</v>
      </c>
      <c r="E23" s="66">
        <f t="shared" si="0"/>
        <v>6</v>
      </c>
      <c r="F23" s="65">
        <f>VLOOKUP($A23,'Return Data'!$B$7:$R$2292,10,0)</f>
        <v>-0.25979999999999998</v>
      </c>
      <c r="G23" s="66">
        <f t="shared" si="1"/>
        <v>11</v>
      </c>
      <c r="H23" s="65">
        <f>VLOOKUP($A23,'Return Data'!$B$7:$R$2292,11,0)</f>
        <v>2.9296000000000002</v>
      </c>
      <c r="I23" s="66">
        <f t="shared" si="2"/>
        <v>10</v>
      </c>
      <c r="J23" s="65">
        <f>VLOOKUP($A23,'Return Data'!$B$7:$R$2292,12,0)</f>
        <v>2.6423999999999999</v>
      </c>
      <c r="K23" s="66">
        <f t="shared" si="3"/>
        <v>14</v>
      </c>
      <c r="L23" s="65">
        <f>VLOOKUP($A23,'Return Data'!$B$7:$R$2292,13,0)</f>
        <v>3.5516000000000001</v>
      </c>
      <c r="M23" s="66">
        <f t="shared" si="4"/>
        <v>12</v>
      </c>
      <c r="N23" s="65">
        <f>VLOOKUP($A23,'Return Data'!$B$7:$R$2292,17,0)</f>
        <v>5.0540000000000003</v>
      </c>
      <c r="O23" s="66">
        <f t="shared" si="5"/>
        <v>14</v>
      </c>
      <c r="P23" s="65">
        <f>VLOOKUP($A23,'Return Data'!$B$7:$R$2292,14,0)</f>
        <v>8.3278999999999996</v>
      </c>
      <c r="Q23" s="66">
        <f t="shared" si="6"/>
        <v>11</v>
      </c>
      <c r="R23" s="65">
        <f>VLOOKUP($A23,'Return Data'!$B$7:$R$2292,16,0)</f>
        <v>8.7365999999999993</v>
      </c>
      <c r="S23" s="67">
        <f t="shared" si="7"/>
        <v>7</v>
      </c>
    </row>
    <row r="24" spans="1:19" x14ac:dyDescent="0.3">
      <c r="A24" s="82" t="s">
        <v>1346</v>
      </c>
      <c r="B24" s="64">
        <f>VLOOKUP($A24,'Return Data'!$B$7:$R$2292,3,0)</f>
        <v>44609</v>
      </c>
      <c r="C24" s="65">
        <f>VLOOKUP($A24,'Return Data'!$B$7:$R$2292,4,0)</f>
        <v>24.5867</v>
      </c>
      <c r="D24" s="65">
        <f>VLOOKUP($A24,'Return Data'!$B$7:$R$2292,9,0)</f>
        <v>1.0497000000000001</v>
      </c>
      <c r="E24" s="66">
        <f t="shared" si="0"/>
        <v>22</v>
      </c>
      <c r="F24" s="65">
        <f>VLOOKUP($A24,'Return Data'!$B$7:$R$2292,10,0)</f>
        <v>-0.62509999999999999</v>
      </c>
      <c r="G24" s="66">
        <f t="shared" si="1"/>
        <v>12</v>
      </c>
      <c r="H24" s="65">
        <f>VLOOKUP($A24,'Return Data'!$B$7:$R$2292,11,0)</f>
        <v>2.2570000000000001</v>
      </c>
      <c r="I24" s="66">
        <f t="shared" si="2"/>
        <v>15</v>
      </c>
      <c r="J24" s="65">
        <f>VLOOKUP($A24,'Return Data'!$B$7:$R$2292,12,0)</f>
        <v>2.4649999999999999</v>
      </c>
      <c r="K24" s="66">
        <f t="shared" si="3"/>
        <v>16</v>
      </c>
      <c r="L24" s="65">
        <f>VLOOKUP($A24,'Return Data'!$B$7:$R$2292,13,0)</f>
        <v>3.6303000000000001</v>
      </c>
      <c r="M24" s="66">
        <f t="shared" si="4"/>
        <v>11</v>
      </c>
      <c r="N24" s="65">
        <f>VLOOKUP($A24,'Return Data'!$B$7:$R$2292,17,0)</f>
        <v>4.6451000000000002</v>
      </c>
      <c r="O24" s="66">
        <f t="shared" si="5"/>
        <v>17</v>
      </c>
      <c r="P24" s="65">
        <f>VLOOKUP($A24,'Return Data'!$B$7:$R$2292,14,0)</f>
        <v>7.2346000000000004</v>
      </c>
      <c r="Q24" s="66">
        <f t="shared" si="6"/>
        <v>19</v>
      </c>
      <c r="R24" s="65">
        <f>VLOOKUP($A24,'Return Data'!$B$7:$R$2292,16,0)</f>
        <v>6.9884000000000004</v>
      </c>
      <c r="S24" s="67">
        <f t="shared" si="7"/>
        <v>22</v>
      </c>
    </row>
    <row r="25" spans="1:19" x14ac:dyDescent="0.3">
      <c r="A25" s="82" t="s">
        <v>1349</v>
      </c>
      <c r="B25" s="64">
        <f>VLOOKUP($A25,'Return Data'!$B$7:$R$2292,3,0)</f>
        <v>44609</v>
      </c>
      <c r="C25" s="65">
        <f>VLOOKUP($A25,'Return Data'!$B$7:$R$2292,4,0)</f>
        <v>51.998600000000003</v>
      </c>
      <c r="D25" s="65">
        <f>VLOOKUP($A25,'Return Data'!$B$7:$R$2292,9,0)</f>
        <v>1.6689000000000001</v>
      </c>
      <c r="E25" s="66">
        <f t="shared" si="0"/>
        <v>18</v>
      </c>
      <c r="F25" s="65">
        <f>VLOOKUP($A25,'Return Data'!$B$7:$R$2292,10,0)</f>
        <v>1.3382000000000001</v>
      </c>
      <c r="G25" s="66">
        <f t="shared" si="1"/>
        <v>6</v>
      </c>
      <c r="H25" s="65">
        <f>VLOOKUP($A25,'Return Data'!$B$7:$R$2292,11,0)</f>
        <v>3.1453000000000002</v>
      </c>
      <c r="I25" s="66">
        <f t="shared" si="2"/>
        <v>9</v>
      </c>
      <c r="J25" s="65">
        <f>VLOOKUP($A25,'Return Data'!$B$7:$R$2292,12,0)</f>
        <v>3.0670000000000002</v>
      </c>
      <c r="K25" s="66">
        <f t="shared" si="3"/>
        <v>8</v>
      </c>
      <c r="L25" s="65">
        <f>VLOOKUP($A25,'Return Data'!$B$7:$R$2292,13,0)</f>
        <v>3.9504000000000001</v>
      </c>
      <c r="M25" s="66">
        <f t="shared" si="4"/>
        <v>8</v>
      </c>
      <c r="N25" s="65">
        <f>VLOOKUP($A25,'Return Data'!$B$7:$R$2292,17,0)</f>
        <v>5.8459000000000003</v>
      </c>
      <c r="O25" s="66">
        <f t="shared" si="5"/>
        <v>9</v>
      </c>
      <c r="P25" s="65">
        <f>VLOOKUP($A25,'Return Data'!$B$7:$R$2292,14,0)</f>
        <v>9.1541999999999994</v>
      </c>
      <c r="Q25" s="66">
        <f t="shared" si="6"/>
        <v>6</v>
      </c>
      <c r="R25" s="65">
        <f>VLOOKUP($A25,'Return Data'!$B$7:$R$2292,16,0)</f>
        <v>8.1</v>
      </c>
      <c r="S25" s="67">
        <f t="shared" si="7"/>
        <v>13</v>
      </c>
    </row>
    <row r="26" spans="1:19" x14ac:dyDescent="0.3">
      <c r="A26" s="82" t="s">
        <v>1351</v>
      </c>
      <c r="B26" s="64">
        <f>VLOOKUP($A26,'Return Data'!$B$7:$R$2292,3,0)</f>
        <v>44609</v>
      </c>
      <c r="C26" s="65">
        <f>VLOOKUP($A26,'Return Data'!$B$7:$R$2292,4,0)</f>
        <v>62.7438</v>
      </c>
      <c r="D26" s="65">
        <f>VLOOKUP($A26,'Return Data'!$B$7:$R$2292,9,0)</f>
        <v>4.1146000000000003</v>
      </c>
      <c r="E26" s="66">
        <f t="shared" si="0"/>
        <v>11</v>
      </c>
      <c r="F26" s="65">
        <f>VLOOKUP($A26,'Return Data'!$B$7:$R$2292,10,0)</f>
        <v>-1.7387999999999999</v>
      </c>
      <c r="G26" s="66">
        <f t="shared" si="1"/>
        <v>16</v>
      </c>
      <c r="H26" s="65">
        <f>VLOOKUP($A26,'Return Data'!$B$7:$R$2292,11,0)</f>
        <v>1.5659000000000001</v>
      </c>
      <c r="I26" s="66">
        <f t="shared" si="2"/>
        <v>18</v>
      </c>
      <c r="J26" s="65">
        <f>VLOOKUP($A26,'Return Data'!$B$7:$R$2292,12,0)</f>
        <v>1.6509</v>
      </c>
      <c r="K26" s="66">
        <f t="shared" si="3"/>
        <v>20</v>
      </c>
      <c r="L26" s="65">
        <f>VLOOKUP($A26,'Return Data'!$B$7:$R$2292,13,0)</f>
        <v>2.2570000000000001</v>
      </c>
      <c r="M26" s="66">
        <f t="shared" si="4"/>
        <v>20</v>
      </c>
      <c r="N26" s="65">
        <f>VLOOKUP($A26,'Return Data'!$B$7:$R$2292,17,0)</f>
        <v>3.5924</v>
      </c>
      <c r="O26" s="66">
        <f t="shared" si="5"/>
        <v>25</v>
      </c>
      <c r="P26" s="65">
        <f>VLOOKUP($A26,'Return Data'!$B$7:$R$2292,14,0)</f>
        <v>6.4978999999999996</v>
      </c>
      <c r="Q26" s="66">
        <f t="shared" si="6"/>
        <v>22</v>
      </c>
      <c r="R26" s="65">
        <f>VLOOKUP($A26,'Return Data'!$B$7:$R$2292,16,0)</f>
        <v>8.5158000000000005</v>
      </c>
      <c r="S26" s="67">
        <f t="shared" si="7"/>
        <v>9</v>
      </c>
    </row>
    <row r="27" spans="1:19" x14ac:dyDescent="0.3">
      <c r="A27" s="82" t="s">
        <v>1353</v>
      </c>
      <c r="B27" s="64">
        <f>VLOOKUP($A27,'Return Data'!$B$7:$R$2292,3,0)</f>
        <v>44609</v>
      </c>
      <c r="C27" s="65">
        <f>VLOOKUP($A27,'Return Data'!$B$7:$R$2292,4,0)</f>
        <v>50.280700000000003</v>
      </c>
      <c r="D27" s="65">
        <f>VLOOKUP($A27,'Return Data'!$B$7:$R$2292,9,0)</f>
        <v>-1.3963000000000001</v>
      </c>
      <c r="E27" s="66">
        <f t="shared" si="0"/>
        <v>27</v>
      </c>
      <c r="F27" s="65">
        <f>VLOOKUP($A27,'Return Data'!$B$7:$R$2292,10,0)</f>
        <v>-2.2244000000000002</v>
      </c>
      <c r="G27" s="66">
        <f t="shared" si="1"/>
        <v>19</v>
      </c>
      <c r="H27" s="65">
        <f>VLOOKUP($A27,'Return Data'!$B$7:$R$2292,11,0)</f>
        <v>1.1627000000000001</v>
      </c>
      <c r="I27" s="66">
        <f t="shared" si="2"/>
        <v>21</v>
      </c>
      <c r="J27" s="65">
        <f>VLOOKUP($A27,'Return Data'!$B$7:$R$2292,12,0)</f>
        <v>2.0746000000000002</v>
      </c>
      <c r="K27" s="66">
        <f t="shared" si="3"/>
        <v>17</v>
      </c>
      <c r="L27" s="65">
        <f>VLOOKUP($A27,'Return Data'!$B$7:$R$2292,13,0)</f>
        <v>2.6248</v>
      </c>
      <c r="M27" s="66">
        <f t="shared" si="4"/>
        <v>19</v>
      </c>
      <c r="N27" s="65">
        <f>VLOOKUP($A27,'Return Data'!$B$7:$R$2292,17,0)</f>
        <v>4.6792999999999996</v>
      </c>
      <c r="O27" s="66">
        <f t="shared" si="5"/>
        <v>16</v>
      </c>
      <c r="P27" s="65">
        <f>VLOOKUP($A27,'Return Data'!$B$7:$R$2292,14,0)</f>
        <v>7.9015000000000004</v>
      </c>
      <c r="Q27" s="66">
        <f t="shared" si="6"/>
        <v>13</v>
      </c>
      <c r="R27" s="65">
        <f>VLOOKUP($A27,'Return Data'!$B$7:$R$2292,16,0)</f>
        <v>8.3719999999999999</v>
      </c>
      <c r="S27" s="67">
        <f t="shared" si="7"/>
        <v>10</v>
      </c>
    </row>
    <row r="28" spans="1:19" x14ac:dyDescent="0.3">
      <c r="A28" s="82" t="s">
        <v>851</v>
      </c>
      <c r="B28" s="64">
        <f>VLOOKUP($A28,'Return Data'!$B$7:$R$2292,3,0)</f>
        <v>44609</v>
      </c>
      <c r="C28" s="65">
        <f>VLOOKUP($A28,'Return Data'!$B$7:$R$2292,4,0)</f>
        <v>17.526499999999999</v>
      </c>
      <c r="D28" s="65">
        <f>VLOOKUP($A28,'Return Data'!$B$7:$R$2292,9,0)</f>
        <v>-0.18140000000000001</v>
      </c>
      <c r="E28" s="66">
        <f t="shared" si="0"/>
        <v>24</v>
      </c>
      <c r="F28" s="65">
        <f>VLOOKUP($A28,'Return Data'!$B$7:$R$2292,10,0)</f>
        <v>-3.7357</v>
      </c>
      <c r="G28" s="66">
        <f t="shared" si="1"/>
        <v>27</v>
      </c>
      <c r="H28" s="65">
        <f>VLOOKUP($A28,'Return Data'!$B$7:$R$2292,11,0)</f>
        <v>-0.84530000000000005</v>
      </c>
      <c r="I28" s="66">
        <f t="shared" si="2"/>
        <v>27</v>
      </c>
      <c r="J28" s="65">
        <f>VLOOKUP($A28,'Return Data'!$B$7:$R$2292,12,0)</f>
        <v>-2.0114999999999998</v>
      </c>
      <c r="K28" s="66">
        <f t="shared" si="3"/>
        <v>27</v>
      </c>
      <c r="L28" s="65">
        <f>VLOOKUP($A28,'Return Data'!$B$7:$R$2292,13,0)</f>
        <v>0.13830000000000001</v>
      </c>
      <c r="M28" s="66">
        <f t="shared" si="4"/>
        <v>27</v>
      </c>
      <c r="N28" s="65">
        <f>VLOOKUP($A28,'Return Data'!$B$7:$R$2292,17,0)</f>
        <v>4.1703000000000001</v>
      </c>
      <c r="O28" s="66">
        <f t="shared" si="5"/>
        <v>22</v>
      </c>
      <c r="P28" s="65">
        <f>VLOOKUP($A28,'Return Data'!$B$7:$R$2292,14,0)</f>
        <v>7.4194000000000004</v>
      </c>
      <c r="Q28" s="66">
        <f t="shared" si="6"/>
        <v>16</v>
      </c>
      <c r="R28" s="65">
        <f>VLOOKUP($A28,'Return Data'!$B$7:$R$2292,16,0)</f>
        <v>7.8776999999999999</v>
      </c>
      <c r="S28" s="67">
        <f t="shared" si="7"/>
        <v>16</v>
      </c>
    </row>
    <row r="29" spans="1:19" x14ac:dyDescent="0.3">
      <c r="A29" s="82" t="s">
        <v>852</v>
      </c>
      <c r="B29" s="64">
        <f>VLOOKUP($A29,'Return Data'!$B$7:$R$2292,3,0)</f>
        <v>44609</v>
      </c>
      <c r="C29" s="65">
        <f>VLOOKUP($A29,'Return Data'!$B$7:$R$2292,4,0)</f>
        <v>19.655999999999999</v>
      </c>
      <c r="D29" s="65">
        <f>VLOOKUP($A29,'Return Data'!$B$7:$R$2292,9,0)</f>
        <v>7.6932999999999998</v>
      </c>
      <c r="E29" s="66">
        <f t="shared" si="0"/>
        <v>5</v>
      </c>
      <c r="F29" s="65">
        <f>VLOOKUP($A29,'Return Data'!$B$7:$R$2292,10,0)</f>
        <v>-1.1432</v>
      </c>
      <c r="G29" s="66">
        <f t="shared" si="1"/>
        <v>14</v>
      </c>
      <c r="H29" s="65">
        <f>VLOOKUP($A29,'Return Data'!$B$7:$R$2292,11,0)</f>
        <v>2.7991000000000001</v>
      </c>
      <c r="I29" s="66">
        <f t="shared" si="2"/>
        <v>11</v>
      </c>
      <c r="J29" s="65">
        <f>VLOOKUP($A29,'Return Data'!$B$7:$R$2292,12,0)</f>
        <v>3.0049000000000001</v>
      </c>
      <c r="K29" s="66">
        <f t="shared" si="3"/>
        <v>9</v>
      </c>
      <c r="L29" s="65">
        <f>VLOOKUP($A29,'Return Data'!$B$7:$R$2292,13,0)</f>
        <v>4.1498999999999997</v>
      </c>
      <c r="M29" s="66">
        <f t="shared" si="4"/>
        <v>5</v>
      </c>
      <c r="N29" s="65">
        <f>VLOOKUP($A29,'Return Data'!$B$7:$R$2292,17,0)</f>
        <v>6.4745999999999997</v>
      </c>
      <c r="O29" s="66">
        <f t="shared" si="5"/>
        <v>4</v>
      </c>
      <c r="P29" s="65">
        <f>VLOOKUP($A29,'Return Data'!$B$7:$R$2292,14,0)</f>
        <v>9.6095000000000006</v>
      </c>
      <c r="Q29" s="66">
        <f t="shared" si="6"/>
        <v>2</v>
      </c>
      <c r="R29" s="65">
        <f>VLOOKUP($A29,'Return Data'!$B$7:$R$2292,16,0)</f>
        <v>9.5107999999999997</v>
      </c>
      <c r="S29" s="67">
        <f t="shared" si="7"/>
        <v>2</v>
      </c>
    </row>
    <row r="30" spans="1:19" x14ac:dyDescent="0.3">
      <c r="A30" s="82" t="s">
        <v>855</v>
      </c>
      <c r="B30" s="64">
        <f>VLOOKUP($A30,'Return Data'!$B$7:$R$2292,3,0)</f>
        <v>44609</v>
      </c>
      <c r="C30" s="65">
        <f>VLOOKUP($A30,'Return Data'!$B$7:$R$2292,4,0)</f>
        <v>36.440899999999999</v>
      </c>
      <c r="D30" s="65">
        <f>VLOOKUP($A30,'Return Data'!$B$7:$R$2292,9,0)</f>
        <v>4.5180999999999996</v>
      </c>
      <c r="E30" s="66">
        <f t="shared" si="0"/>
        <v>8</v>
      </c>
      <c r="F30" s="65">
        <f>VLOOKUP($A30,'Return Data'!$B$7:$R$2292,10,0)</f>
        <v>-1.9899</v>
      </c>
      <c r="G30" s="66">
        <f t="shared" si="1"/>
        <v>18</v>
      </c>
      <c r="H30" s="65">
        <f>VLOOKUP($A30,'Return Data'!$B$7:$R$2292,11,0)</f>
        <v>1.3593</v>
      </c>
      <c r="I30" s="66">
        <f t="shared" si="2"/>
        <v>20</v>
      </c>
      <c r="J30" s="65">
        <f>VLOOKUP($A30,'Return Data'!$B$7:$R$2292,12,0)</f>
        <v>1.9869000000000001</v>
      </c>
      <c r="K30" s="66">
        <f t="shared" si="3"/>
        <v>18</v>
      </c>
      <c r="L30" s="65">
        <f>VLOOKUP($A30,'Return Data'!$B$7:$R$2292,13,0)</f>
        <v>3.2103999999999999</v>
      </c>
      <c r="M30" s="66">
        <f t="shared" si="4"/>
        <v>16</v>
      </c>
      <c r="N30" s="65">
        <f>VLOOKUP($A30,'Return Data'!$B$7:$R$2292,17,0)</f>
        <v>5.4451999999999998</v>
      </c>
      <c r="O30" s="66">
        <f t="shared" si="5"/>
        <v>10</v>
      </c>
      <c r="P30" s="65">
        <f>VLOOKUP($A30,'Return Data'!$B$7:$R$2292,14,0)</f>
        <v>9.4872999999999994</v>
      </c>
      <c r="Q30" s="66">
        <f t="shared" si="6"/>
        <v>4</v>
      </c>
      <c r="R30" s="65">
        <f>VLOOKUP($A30,'Return Data'!$B$7:$R$2292,16,0)</f>
        <v>6.6932999999999998</v>
      </c>
      <c r="S30" s="67">
        <f t="shared" si="7"/>
        <v>23</v>
      </c>
    </row>
    <row r="31" spans="1:19" x14ac:dyDescent="0.3">
      <c r="A31" s="82" t="s">
        <v>2041</v>
      </c>
      <c r="B31" s="64">
        <f>VLOOKUP($A31,'Return Data'!$B$7:$R$2292,3,0)</f>
        <v>44609</v>
      </c>
      <c r="C31" s="65">
        <f>VLOOKUP($A31,'Return Data'!$B$7:$R$2292,4,0)</f>
        <v>50.897300000000001</v>
      </c>
      <c r="D31" s="65">
        <f>VLOOKUP($A31,'Return Data'!$B$7:$R$2292,9,0)</f>
        <v>4.3068999999999997</v>
      </c>
      <c r="E31" s="66">
        <f t="shared" si="0"/>
        <v>9</v>
      </c>
      <c r="F31" s="65">
        <f>VLOOKUP($A31,'Return Data'!$B$7:$R$2292,10,0)</f>
        <v>-1.8132999999999999</v>
      </c>
      <c r="G31" s="66">
        <f t="shared" si="1"/>
        <v>17</v>
      </c>
      <c r="H31" s="65">
        <f>VLOOKUP($A31,'Return Data'!$B$7:$R$2292,11,0)</f>
        <v>2.5297000000000001</v>
      </c>
      <c r="I31" s="66">
        <f t="shared" si="2"/>
        <v>13</v>
      </c>
      <c r="J31" s="65">
        <f>VLOOKUP($A31,'Return Data'!$B$7:$R$2292,12,0)</f>
        <v>2.8138999999999998</v>
      </c>
      <c r="K31" s="66">
        <f t="shared" si="3"/>
        <v>12</v>
      </c>
      <c r="L31" s="65">
        <f>VLOOKUP($A31,'Return Data'!$B$7:$R$2292,13,0)</f>
        <v>3.7463000000000002</v>
      </c>
      <c r="M31" s="66">
        <f t="shared" si="4"/>
        <v>10</v>
      </c>
      <c r="N31" s="65">
        <f>VLOOKUP($A31,'Return Data'!$B$7:$R$2292,17,0)</f>
        <v>5.2535999999999996</v>
      </c>
      <c r="O31" s="66">
        <f t="shared" si="5"/>
        <v>11</v>
      </c>
      <c r="P31" s="65">
        <f>VLOOKUP($A31,'Return Data'!$B$7:$R$2292,14,0)</f>
        <v>8.5177999999999994</v>
      </c>
      <c r="Q31" s="66">
        <f t="shared" si="6"/>
        <v>10</v>
      </c>
      <c r="R31" s="65">
        <f>VLOOKUP($A31,'Return Data'!$B$7:$R$2292,16,0)</f>
        <v>7.9928999999999997</v>
      </c>
      <c r="S31" s="67">
        <f t="shared" si="7"/>
        <v>15</v>
      </c>
    </row>
    <row r="32" spans="1:19" x14ac:dyDescent="0.3">
      <c r="A32" s="82" t="s">
        <v>707</v>
      </c>
      <c r="B32" s="64">
        <f>VLOOKUP($A32,'Return Data'!$B$7:$R$2292,3,0)</f>
        <v>44609</v>
      </c>
      <c r="C32" s="65">
        <f>VLOOKUP($A32,'Return Data'!$B$7:$R$2292,4,0)</f>
        <v>22.2454</v>
      </c>
      <c r="D32" s="65">
        <f>VLOOKUP($A32,'Return Data'!$B$7:$R$2292,9,0)</f>
        <v>1.5263</v>
      </c>
      <c r="E32" s="66">
        <f t="shared" si="0"/>
        <v>21</v>
      </c>
      <c r="F32" s="65">
        <f>VLOOKUP($A32,'Return Data'!$B$7:$R$2292,10,0)</f>
        <v>-2.7576000000000001</v>
      </c>
      <c r="G32" s="66">
        <f t="shared" si="1"/>
        <v>21</v>
      </c>
      <c r="H32" s="65">
        <f>VLOOKUP($A32,'Return Data'!$B$7:$R$2292,11,0)</f>
        <v>0.66839999999999999</v>
      </c>
      <c r="I32" s="66">
        <f t="shared" si="2"/>
        <v>22</v>
      </c>
      <c r="J32" s="65">
        <f>VLOOKUP($A32,'Return Data'!$B$7:$R$2292,12,0)</f>
        <v>0.56659999999999999</v>
      </c>
      <c r="K32" s="66">
        <f t="shared" si="3"/>
        <v>24</v>
      </c>
      <c r="L32" s="65">
        <f>VLOOKUP($A32,'Return Data'!$B$7:$R$2292,13,0)</f>
        <v>1.8646</v>
      </c>
      <c r="M32" s="66">
        <f t="shared" si="4"/>
        <v>23</v>
      </c>
      <c r="N32" s="65">
        <f>VLOOKUP($A32,'Return Data'!$B$7:$R$2292,17,0)</f>
        <v>4.4490999999999996</v>
      </c>
      <c r="O32" s="66">
        <f t="shared" si="5"/>
        <v>20</v>
      </c>
      <c r="P32" s="65">
        <f>VLOOKUP($A32,'Return Data'!$B$7:$R$2292,14,0)</f>
        <v>7.3266999999999998</v>
      </c>
      <c r="Q32" s="66">
        <f t="shared" si="6"/>
        <v>17</v>
      </c>
      <c r="R32" s="65">
        <f>VLOOKUP($A32,'Return Data'!$B$7:$R$2292,16,0)</f>
        <v>7.3292000000000002</v>
      </c>
      <c r="S32" s="67">
        <f t="shared" si="7"/>
        <v>20</v>
      </c>
    </row>
    <row r="33" spans="1:19" x14ac:dyDescent="0.3">
      <c r="A33" s="82" t="s">
        <v>708</v>
      </c>
      <c r="B33" s="64">
        <f>VLOOKUP($A33,'Return Data'!$B$7:$R$2292,3,0)</f>
        <v>44609</v>
      </c>
      <c r="C33" s="65">
        <f>VLOOKUP($A33,'Return Data'!$B$7:$R$2292,4,0)</f>
        <v>22.5717</v>
      </c>
      <c r="D33" s="65">
        <f>VLOOKUP($A33,'Return Data'!$B$7:$R$2292,9,0)</f>
        <v>-0.20860000000000001</v>
      </c>
      <c r="E33" s="66">
        <f t="shared" si="0"/>
        <v>25</v>
      </c>
      <c r="F33" s="65">
        <f>VLOOKUP($A33,'Return Data'!$B$7:$R$2292,10,0)</f>
        <v>-3.367</v>
      </c>
      <c r="G33" s="66">
        <f t="shared" si="1"/>
        <v>25</v>
      </c>
      <c r="H33" s="65">
        <f>VLOOKUP($A33,'Return Data'!$B$7:$R$2292,11,0)</f>
        <v>0.3407</v>
      </c>
      <c r="I33" s="66">
        <f t="shared" si="2"/>
        <v>24</v>
      </c>
      <c r="J33" s="65">
        <f>VLOOKUP($A33,'Return Data'!$B$7:$R$2292,12,0)</f>
        <v>0.22239999999999999</v>
      </c>
      <c r="K33" s="66">
        <f t="shared" si="3"/>
        <v>25</v>
      </c>
      <c r="L33" s="65">
        <f>VLOOKUP($A33,'Return Data'!$B$7:$R$2292,13,0)</f>
        <v>1.6835</v>
      </c>
      <c r="M33" s="66">
        <f t="shared" si="4"/>
        <v>24</v>
      </c>
      <c r="N33" s="65">
        <f>VLOOKUP($A33,'Return Data'!$B$7:$R$2292,17,0)</f>
        <v>4.4204999999999997</v>
      </c>
      <c r="O33" s="66">
        <f t="shared" si="5"/>
        <v>21</v>
      </c>
      <c r="P33" s="65">
        <f>VLOOKUP($A33,'Return Data'!$B$7:$R$2292,14,0)</f>
        <v>7.5378999999999996</v>
      </c>
      <c r="Q33" s="66">
        <f t="shared" si="6"/>
        <v>15</v>
      </c>
      <c r="R33" s="65">
        <f>VLOOKUP($A33,'Return Data'!$B$7:$R$2292,16,0)</f>
        <v>7.0242000000000004</v>
      </c>
      <c r="S33" s="67">
        <f t="shared" si="7"/>
        <v>21</v>
      </c>
    </row>
    <row r="34" spans="1:19" x14ac:dyDescent="0.3">
      <c r="A34" s="82" t="s">
        <v>709</v>
      </c>
      <c r="B34" s="64">
        <f>VLOOKUP($A34,'Return Data'!$B$7:$R$2292,3,0)</f>
        <v>44609</v>
      </c>
      <c r="C34" s="65">
        <f>VLOOKUP($A34,'Return Data'!$B$7:$R$2292,4,0)</f>
        <v>203.61850000000001</v>
      </c>
      <c r="D34" s="65">
        <f>VLOOKUP($A34,'Return Data'!$B$7:$R$2292,9,0)</f>
        <v>1.9769000000000001</v>
      </c>
      <c r="E34" s="66">
        <f t="shared" si="0"/>
        <v>17</v>
      </c>
      <c r="F34" s="65">
        <f>VLOOKUP($A34,'Return Data'!$B$7:$R$2292,10,0)</f>
        <v>-2.8831000000000002</v>
      </c>
      <c r="G34" s="66">
        <f t="shared" si="1"/>
        <v>22</v>
      </c>
      <c r="H34" s="65">
        <f>VLOOKUP($A34,'Return Data'!$B$7:$R$2292,11,0)</f>
        <v>-0.26169999999999999</v>
      </c>
      <c r="I34" s="66">
        <f t="shared" si="2"/>
        <v>26</v>
      </c>
      <c r="J34" s="65">
        <f>VLOOKUP($A34,'Return Data'!$B$7:$R$2292,12,0)</f>
        <v>-1.3462000000000001</v>
      </c>
      <c r="K34" s="66">
        <f t="shared" si="3"/>
        <v>26</v>
      </c>
      <c r="L34" s="65">
        <f>VLOOKUP($A34,'Return Data'!$B$7:$R$2292,13,0)</f>
        <v>0.71430000000000005</v>
      </c>
      <c r="M34" s="66">
        <f t="shared" si="4"/>
        <v>26</v>
      </c>
      <c r="N34" s="65">
        <f>VLOOKUP($A34,'Return Data'!$B$7:$R$2292,17,0)</f>
        <v>3.3258000000000001</v>
      </c>
      <c r="O34" s="66">
        <f t="shared" si="5"/>
        <v>26</v>
      </c>
      <c r="P34" s="65">
        <f>VLOOKUP($A34,'Return Data'!$B$7:$R$2292,14,0)</f>
        <v>6.4481999999999999</v>
      </c>
      <c r="Q34" s="66">
        <f t="shared" si="6"/>
        <v>24</v>
      </c>
      <c r="R34" s="65">
        <f>VLOOKUP($A34,'Return Data'!$B$7:$R$2292,16,0)</f>
        <v>6.0753000000000004</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3.7441629629629629</v>
      </c>
      <c r="E36" s="88"/>
      <c r="F36" s="89">
        <f>AVERAGE(F8:F34)</f>
        <v>-0.78377407407407407</v>
      </c>
      <c r="G36" s="88"/>
      <c r="H36" s="89">
        <f>AVERAGE(H8:H34)</f>
        <v>2.2179481481481478</v>
      </c>
      <c r="I36" s="88"/>
      <c r="J36" s="89">
        <f>AVERAGE(J8:J34)</f>
        <v>2.1607888888888889</v>
      </c>
      <c r="K36" s="88"/>
      <c r="L36" s="89">
        <f>AVERAGE(L8:L34)</f>
        <v>3.1672740740740739</v>
      </c>
      <c r="M36" s="88"/>
      <c r="N36" s="89">
        <f>AVERAGE(N8:N34)</f>
        <v>5.1109074074074066</v>
      </c>
      <c r="O36" s="88"/>
      <c r="P36" s="89">
        <f>AVERAGE(P8:P34)</f>
        <v>7.8374407407407416</v>
      </c>
      <c r="Q36" s="88"/>
      <c r="R36" s="89">
        <f>AVERAGE(R8:R34)</f>
        <v>7.905033333333332</v>
      </c>
      <c r="S36" s="90"/>
    </row>
    <row r="37" spans="1:19" x14ac:dyDescent="0.3">
      <c r="A37" s="87" t="s">
        <v>28</v>
      </c>
      <c r="B37" s="88"/>
      <c r="C37" s="88"/>
      <c r="D37" s="89">
        <f>MIN(D8:D34)</f>
        <v>-1.3963000000000001</v>
      </c>
      <c r="E37" s="88"/>
      <c r="F37" s="89">
        <f>MIN(F8:F34)</f>
        <v>-3.7357</v>
      </c>
      <c r="G37" s="88"/>
      <c r="H37" s="89">
        <f>MIN(H8:H34)</f>
        <v>-0.84530000000000005</v>
      </c>
      <c r="I37" s="88"/>
      <c r="J37" s="89">
        <f>MIN(J8:J34)</f>
        <v>-2.0114999999999998</v>
      </c>
      <c r="K37" s="88"/>
      <c r="L37" s="89">
        <f>MIN(L8:L34)</f>
        <v>0.13830000000000001</v>
      </c>
      <c r="M37" s="88"/>
      <c r="N37" s="89">
        <f>MIN(N8:N34)</f>
        <v>2.9097</v>
      </c>
      <c r="O37" s="88"/>
      <c r="P37" s="89">
        <f>MIN(P8:P34)</f>
        <v>5.3409000000000004</v>
      </c>
      <c r="Q37" s="88"/>
      <c r="R37" s="89">
        <f>MIN(R8:R34)</f>
        <v>5.9977999999999998</v>
      </c>
      <c r="S37" s="90"/>
    </row>
    <row r="38" spans="1:19" ht="15" thickBot="1" x14ac:dyDescent="0.35">
      <c r="A38" s="91" t="s">
        <v>29</v>
      </c>
      <c r="B38" s="92"/>
      <c r="C38" s="92"/>
      <c r="D38" s="93">
        <f>MAX(D8:D34)</f>
        <v>12.4008</v>
      </c>
      <c r="E38" s="92"/>
      <c r="F38" s="93">
        <f>MAX(F8:F34)</f>
        <v>3.1797</v>
      </c>
      <c r="G38" s="92"/>
      <c r="H38" s="93">
        <f>MAX(H8:H34)</f>
        <v>5.1204999999999998</v>
      </c>
      <c r="I38" s="92"/>
      <c r="J38" s="93">
        <f>MAX(J8:J34)</f>
        <v>4.68</v>
      </c>
      <c r="K38" s="92"/>
      <c r="L38" s="93">
        <f>MAX(L8:L34)</f>
        <v>5.4912000000000001</v>
      </c>
      <c r="M38" s="92"/>
      <c r="N38" s="93">
        <f>MAX(N8:N34)</f>
        <v>7.8087999999999997</v>
      </c>
      <c r="O38" s="92"/>
      <c r="P38" s="93">
        <f>MAX(P8:P34)</f>
        <v>9.8312000000000008</v>
      </c>
      <c r="Q38" s="92"/>
      <c r="R38" s="93">
        <f>MAX(R8:R34)</f>
        <v>9.7109000000000005</v>
      </c>
      <c r="S38" s="94"/>
    </row>
    <row r="39" spans="1:19" x14ac:dyDescent="0.3">
      <c r="A39" s="112" t="s">
        <v>433</v>
      </c>
    </row>
    <row r="40" spans="1:19" x14ac:dyDescent="0.3">
      <c r="A40" s="14" t="s">
        <v>340</v>
      </c>
    </row>
  </sheetData>
  <sheetProtection algorithmName="SHA-512" hashValue="59hTo5goeUivDwh+GCcvi7wgkWkC0foCothlwdToTygirupJOo7T1/F0qNancwOZ8fcntQTc/3w1u4DoxPVWKA==" saltValue="Xeyr09Dboo5tG9DtLYWlF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44609</v>
      </c>
      <c r="C8" s="65">
        <f>VLOOKUP($A8,'Return Data'!$B$7:$R$2292,4,0)</f>
        <v>302.90530000000001</v>
      </c>
      <c r="D8" s="65">
        <f>VLOOKUP($A8,'Return Data'!$B$7:$R$2292,9,0)</f>
        <v>5.6539999999999999</v>
      </c>
      <c r="E8" s="66">
        <f t="shared" ref="E8:E25" si="0">RANK(D8,D$8:D$25,0)</f>
        <v>9</v>
      </c>
      <c r="F8" s="65">
        <f>VLOOKUP($A8,'Return Data'!$B$7:$R$2292,10,0)</f>
        <v>3.7383000000000002</v>
      </c>
      <c r="G8" s="66">
        <f t="shared" ref="G8:G25" si="1">RANK(F8,F$8:F$25,0)</f>
        <v>5</v>
      </c>
      <c r="H8" s="65">
        <f>VLOOKUP($A8,'Return Data'!$B$7:$R$2292,11,0)</f>
        <v>3.7997999999999998</v>
      </c>
      <c r="I8" s="66">
        <f t="shared" ref="I8:I25" si="2">RANK(H8,H$8:H$25,0)</f>
        <v>9</v>
      </c>
      <c r="J8" s="65">
        <f>VLOOKUP($A8,'Return Data'!$B$7:$R$2292,12,0)</f>
        <v>4.5373999999999999</v>
      </c>
      <c r="K8" s="66">
        <f t="shared" ref="K8:K25" si="3">RANK(J8,J$8:J$25,0)</f>
        <v>6</v>
      </c>
      <c r="L8" s="65">
        <f>VLOOKUP($A8,'Return Data'!$B$7:$R$2292,13,0)</f>
        <v>5.1752000000000002</v>
      </c>
      <c r="M8" s="66">
        <f t="shared" ref="M8:M25" si="4">RANK(L8,L$8:L$25,0)</f>
        <v>6</v>
      </c>
      <c r="N8" s="65">
        <f>VLOOKUP($A8,'Return Data'!$B$7:$R$2292,17,0)</f>
        <v>6.7114000000000003</v>
      </c>
      <c r="O8" s="66">
        <f t="shared" ref="O8:O23" si="5">RANK(N8,N$8:N$25,0)</f>
        <v>3</v>
      </c>
      <c r="P8" s="65">
        <f>VLOOKUP($A8,'Return Data'!$B$7:$R$2292,14,0)</f>
        <v>8.3158999999999992</v>
      </c>
      <c r="Q8" s="66">
        <f t="shared" ref="Q8:Q23" si="6">RANK(P8,P$8:P$25,0)</f>
        <v>6</v>
      </c>
      <c r="R8" s="65">
        <f>VLOOKUP($A8,'Return Data'!$B$7:$R$2292,16,0)</f>
        <v>9.0349000000000004</v>
      </c>
      <c r="S8" s="67">
        <f t="shared" ref="S8:S25" si="7">RANK(R8,R$8:R$25,0)</f>
        <v>1</v>
      </c>
    </row>
    <row r="9" spans="1:19" x14ac:dyDescent="0.3">
      <c r="A9" s="82" t="s">
        <v>563</v>
      </c>
      <c r="B9" s="64">
        <f>VLOOKUP($A9,'Return Data'!$B$7:$R$2292,3,0)</f>
        <v>44609</v>
      </c>
      <c r="C9" s="65">
        <f>VLOOKUP($A9,'Return Data'!$B$7:$R$2292,4,0)</f>
        <v>2176.5385000000001</v>
      </c>
      <c r="D9" s="65">
        <f>VLOOKUP($A9,'Return Data'!$B$7:$R$2292,9,0)</f>
        <v>3.8426</v>
      </c>
      <c r="E9" s="66">
        <f t="shared" si="0"/>
        <v>18</v>
      </c>
      <c r="F9" s="65">
        <f>VLOOKUP($A9,'Return Data'!$B$7:$R$2292,10,0)</f>
        <v>3.6393</v>
      </c>
      <c r="G9" s="66">
        <f t="shared" si="1"/>
        <v>7</v>
      </c>
      <c r="H9" s="65">
        <f>VLOOKUP($A9,'Return Data'!$B$7:$R$2292,11,0)</f>
        <v>3.2681</v>
      </c>
      <c r="I9" s="66">
        <f t="shared" si="2"/>
        <v>11</v>
      </c>
      <c r="J9" s="65">
        <f>VLOOKUP($A9,'Return Data'!$B$7:$R$2292,12,0)</f>
        <v>3.887</v>
      </c>
      <c r="K9" s="66">
        <f t="shared" si="3"/>
        <v>13</v>
      </c>
      <c r="L9" s="65">
        <f>VLOOKUP($A9,'Return Data'!$B$7:$R$2292,13,0)</f>
        <v>4.3788</v>
      </c>
      <c r="M9" s="66">
        <f t="shared" si="4"/>
        <v>14</v>
      </c>
      <c r="N9" s="65">
        <f>VLOOKUP($A9,'Return Data'!$B$7:$R$2292,17,0)</f>
        <v>6.0829000000000004</v>
      </c>
      <c r="O9" s="66">
        <f t="shared" si="5"/>
        <v>11</v>
      </c>
      <c r="P9" s="65">
        <f>VLOOKUP($A9,'Return Data'!$B$7:$R$2292,14,0)</f>
        <v>7.7648999999999999</v>
      </c>
      <c r="Q9" s="66">
        <f t="shared" si="6"/>
        <v>13</v>
      </c>
      <c r="R9" s="65">
        <f>VLOOKUP($A9,'Return Data'!$B$7:$R$2292,16,0)</f>
        <v>8.2756000000000007</v>
      </c>
      <c r="S9" s="67">
        <f t="shared" si="7"/>
        <v>11</v>
      </c>
    </row>
    <row r="10" spans="1:19" x14ac:dyDescent="0.3">
      <c r="A10" s="82" t="s">
        <v>565</v>
      </c>
      <c r="B10" s="64">
        <f>VLOOKUP($A10,'Return Data'!$B$7:$R$2292,3,0)</f>
        <v>44609</v>
      </c>
      <c r="C10" s="65">
        <f>VLOOKUP($A10,'Return Data'!$B$7:$R$2292,4,0)</f>
        <v>19.906600000000001</v>
      </c>
      <c r="D10" s="65">
        <f>VLOOKUP($A10,'Return Data'!$B$7:$R$2292,9,0)</f>
        <v>4.8879999999999999</v>
      </c>
      <c r="E10" s="66">
        <f t="shared" si="0"/>
        <v>14</v>
      </c>
      <c r="F10" s="65">
        <f>VLOOKUP($A10,'Return Data'!$B$7:$R$2292,10,0)</f>
        <v>3.4964</v>
      </c>
      <c r="G10" s="66">
        <f t="shared" si="1"/>
        <v>10</v>
      </c>
      <c r="H10" s="65">
        <f>VLOOKUP($A10,'Return Data'!$B$7:$R$2292,11,0)</f>
        <v>3.0918000000000001</v>
      </c>
      <c r="I10" s="66">
        <f t="shared" si="2"/>
        <v>17</v>
      </c>
      <c r="J10" s="65">
        <f>VLOOKUP($A10,'Return Data'!$B$7:$R$2292,12,0)</f>
        <v>3.7892999999999999</v>
      </c>
      <c r="K10" s="66">
        <f t="shared" si="3"/>
        <v>15</v>
      </c>
      <c r="L10" s="65">
        <f>VLOOKUP($A10,'Return Data'!$B$7:$R$2292,13,0)</f>
        <v>4.5316999999999998</v>
      </c>
      <c r="M10" s="66">
        <f t="shared" si="4"/>
        <v>13</v>
      </c>
      <c r="N10" s="65">
        <f>VLOOKUP($A10,'Return Data'!$B$7:$R$2292,17,0)</f>
        <v>6.3630000000000004</v>
      </c>
      <c r="O10" s="66">
        <f t="shared" si="5"/>
        <v>7</v>
      </c>
      <c r="P10" s="65">
        <f>VLOOKUP($A10,'Return Data'!$B$7:$R$2292,14,0)</f>
        <v>7.9795999999999996</v>
      </c>
      <c r="Q10" s="66">
        <f t="shared" si="6"/>
        <v>10</v>
      </c>
      <c r="R10" s="65">
        <f>VLOOKUP($A10,'Return Data'!$B$7:$R$2292,16,0)</f>
        <v>8.5066000000000006</v>
      </c>
      <c r="S10" s="67">
        <f t="shared" si="7"/>
        <v>6</v>
      </c>
    </row>
    <row r="11" spans="1:19" x14ac:dyDescent="0.3">
      <c r="A11" s="82" t="s">
        <v>567</v>
      </c>
      <c r="B11" s="64">
        <f>VLOOKUP($A11,'Return Data'!$B$7:$R$2292,3,0)</f>
        <v>44609</v>
      </c>
      <c r="C11" s="65">
        <f>VLOOKUP($A11,'Return Data'!$B$7:$R$2292,4,0)</f>
        <v>20.472300000000001</v>
      </c>
      <c r="D11" s="65">
        <f>VLOOKUP($A11,'Return Data'!$B$7:$R$2292,9,0)</f>
        <v>8.7081</v>
      </c>
      <c r="E11" s="66">
        <f t="shared" si="0"/>
        <v>1</v>
      </c>
      <c r="F11" s="65">
        <f>VLOOKUP($A11,'Return Data'!$B$7:$R$2292,10,0)</f>
        <v>3.4777999999999998</v>
      </c>
      <c r="G11" s="66">
        <f t="shared" si="1"/>
        <v>11</v>
      </c>
      <c r="H11" s="65">
        <f>VLOOKUP($A11,'Return Data'!$B$7:$R$2292,11,0)</f>
        <v>5.8567999999999998</v>
      </c>
      <c r="I11" s="66">
        <f t="shared" si="2"/>
        <v>1</v>
      </c>
      <c r="J11" s="65">
        <f>VLOOKUP($A11,'Return Data'!$B$7:$R$2292,12,0)</f>
        <v>5.2039999999999997</v>
      </c>
      <c r="K11" s="66">
        <f t="shared" si="3"/>
        <v>1</v>
      </c>
      <c r="L11" s="65">
        <f>VLOOKUP($A11,'Return Data'!$B$7:$R$2292,13,0)</f>
        <v>6.5576999999999996</v>
      </c>
      <c r="M11" s="66">
        <f t="shared" si="4"/>
        <v>1</v>
      </c>
      <c r="N11" s="65">
        <f>VLOOKUP($A11,'Return Data'!$B$7:$R$2292,17,0)</f>
        <v>7.3564999999999996</v>
      </c>
      <c r="O11" s="66">
        <f t="shared" si="5"/>
        <v>1</v>
      </c>
      <c r="P11" s="65">
        <f>VLOOKUP($A11,'Return Data'!$B$7:$R$2292,14,0)</f>
        <v>9.9909999999999997</v>
      </c>
      <c r="Q11" s="66">
        <f t="shared" si="6"/>
        <v>1</v>
      </c>
      <c r="R11" s="65">
        <f>VLOOKUP($A11,'Return Data'!$B$7:$R$2292,16,0)</f>
        <v>8.8646999999999991</v>
      </c>
      <c r="S11" s="67">
        <f t="shared" si="7"/>
        <v>2</v>
      </c>
    </row>
    <row r="12" spans="1:19" x14ac:dyDescent="0.3">
      <c r="A12" s="82" t="s">
        <v>570</v>
      </c>
      <c r="B12" s="64">
        <f>VLOOKUP($A12,'Return Data'!$B$7:$R$2292,3,0)</f>
        <v>44609</v>
      </c>
      <c r="C12" s="65">
        <f>VLOOKUP($A12,'Return Data'!$B$7:$R$2292,4,0)</f>
        <v>18.779800000000002</v>
      </c>
      <c r="D12" s="65">
        <f>VLOOKUP($A12,'Return Data'!$B$7:$R$2292,9,0)</f>
        <v>5.7584</v>
      </c>
      <c r="E12" s="66">
        <f t="shared" si="0"/>
        <v>8</v>
      </c>
      <c r="F12" s="65">
        <f>VLOOKUP($A12,'Return Data'!$B$7:$R$2292,10,0)</f>
        <v>3.7964000000000002</v>
      </c>
      <c r="G12" s="66">
        <f t="shared" si="1"/>
        <v>4</v>
      </c>
      <c r="H12" s="65">
        <f>VLOOKUP($A12,'Return Data'!$B$7:$R$2292,11,0)</f>
        <v>3.8451</v>
      </c>
      <c r="I12" s="66">
        <f t="shared" si="2"/>
        <v>8</v>
      </c>
      <c r="J12" s="65">
        <f>VLOOKUP($A12,'Return Data'!$B$7:$R$2292,12,0)</f>
        <v>4.0728999999999997</v>
      </c>
      <c r="K12" s="66">
        <f t="shared" si="3"/>
        <v>10</v>
      </c>
      <c r="L12" s="65">
        <f>VLOOKUP($A12,'Return Data'!$B$7:$R$2292,13,0)</f>
        <v>4.9379</v>
      </c>
      <c r="M12" s="66">
        <f t="shared" si="4"/>
        <v>10</v>
      </c>
      <c r="N12" s="65">
        <f>VLOOKUP($A12,'Return Data'!$B$7:$R$2292,17,0)</f>
        <v>5.6310000000000002</v>
      </c>
      <c r="O12" s="66">
        <f t="shared" si="5"/>
        <v>14</v>
      </c>
      <c r="P12" s="65">
        <f>VLOOKUP($A12,'Return Data'!$B$7:$R$2292,14,0)</f>
        <v>8.0212000000000003</v>
      </c>
      <c r="Q12" s="66">
        <f t="shared" si="6"/>
        <v>9</v>
      </c>
      <c r="R12" s="65">
        <f>VLOOKUP($A12,'Return Data'!$B$7:$R$2292,16,0)</f>
        <v>8.3902999999999999</v>
      </c>
      <c r="S12" s="67">
        <f t="shared" si="7"/>
        <v>9</v>
      </c>
    </row>
    <row r="13" spans="1:19" x14ac:dyDescent="0.3">
      <c r="A13" s="82" t="s">
        <v>571</v>
      </c>
      <c r="B13" s="64">
        <f>VLOOKUP($A13,'Return Data'!$B$7:$R$2292,3,0)</f>
        <v>44609</v>
      </c>
      <c r="C13" s="65">
        <f>VLOOKUP($A13,'Return Data'!$B$7:$R$2292,4,0)</f>
        <v>19.071999999999999</v>
      </c>
      <c r="D13" s="65">
        <f>VLOOKUP($A13,'Return Data'!$B$7:$R$2292,9,0)</f>
        <v>5.2461000000000002</v>
      </c>
      <c r="E13" s="66">
        <f t="shared" si="0"/>
        <v>13</v>
      </c>
      <c r="F13" s="65">
        <f>VLOOKUP($A13,'Return Data'!$B$7:$R$2292,10,0)</f>
        <v>3.1450999999999998</v>
      </c>
      <c r="G13" s="66">
        <f t="shared" si="1"/>
        <v>16</v>
      </c>
      <c r="H13" s="65">
        <f>VLOOKUP($A13,'Return Data'!$B$7:$R$2292,11,0)</f>
        <v>4.0663</v>
      </c>
      <c r="I13" s="66">
        <f t="shared" si="2"/>
        <v>7</v>
      </c>
      <c r="J13" s="65">
        <f>VLOOKUP($A13,'Return Data'!$B$7:$R$2292,12,0)</f>
        <v>4.4599000000000002</v>
      </c>
      <c r="K13" s="66">
        <f t="shared" si="3"/>
        <v>7</v>
      </c>
      <c r="L13" s="65">
        <f>VLOOKUP($A13,'Return Data'!$B$7:$R$2292,13,0)</f>
        <v>4.9538000000000002</v>
      </c>
      <c r="M13" s="66">
        <f t="shared" si="4"/>
        <v>8</v>
      </c>
      <c r="N13" s="65">
        <f>VLOOKUP($A13,'Return Data'!$B$7:$R$2292,17,0)</f>
        <v>6.6486999999999998</v>
      </c>
      <c r="O13" s="66">
        <f t="shared" si="5"/>
        <v>5</v>
      </c>
      <c r="P13" s="65">
        <f>VLOOKUP($A13,'Return Data'!$B$7:$R$2292,14,0)</f>
        <v>8.3086000000000002</v>
      </c>
      <c r="Q13" s="66">
        <f t="shared" si="6"/>
        <v>7</v>
      </c>
      <c r="R13" s="65">
        <f>VLOOKUP($A13,'Return Data'!$B$7:$R$2292,16,0)</f>
        <v>8.5112000000000005</v>
      </c>
      <c r="S13" s="67">
        <f t="shared" si="7"/>
        <v>5</v>
      </c>
    </row>
    <row r="14" spans="1:19" x14ac:dyDescent="0.3">
      <c r="A14" s="82" t="s">
        <v>574</v>
      </c>
      <c r="B14" s="64">
        <f>VLOOKUP($A14,'Return Data'!$B$7:$R$2292,3,0)</f>
        <v>44609</v>
      </c>
      <c r="C14" s="65">
        <f>VLOOKUP($A14,'Return Data'!$B$7:$R$2292,4,0)</f>
        <v>26.787700000000001</v>
      </c>
      <c r="D14" s="65">
        <f>VLOOKUP($A14,'Return Data'!$B$7:$R$2292,9,0)</f>
        <v>5.4489999999999998</v>
      </c>
      <c r="E14" s="66">
        <f t="shared" si="0"/>
        <v>11</v>
      </c>
      <c r="F14" s="65">
        <f>VLOOKUP($A14,'Return Data'!$B$7:$R$2292,10,0)</f>
        <v>1.3194999999999999</v>
      </c>
      <c r="G14" s="66">
        <f t="shared" si="1"/>
        <v>18</v>
      </c>
      <c r="H14" s="65">
        <f>VLOOKUP($A14,'Return Data'!$B$7:$R$2292,11,0)</f>
        <v>4.2949999999999999</v>
      </c>
      <c r="I14" s="66">
        <f t="shared" si="2"/>
        <v>3</v>
      </c>
      <c r="J14" s="65">
        <f>VLOOKUP($A14,'Return Data'!$B$7:$R$2292,12,0)</f>
        <v>4.6071</v>
      </c>
      <c r="K14" s="66">
        <f t="shared" si="3"/>
        <v>5</v>
      </c>
      <c r="L14" s="65">
        <f>VLOOKUP($A14,'Return Data'!$B$7:$R$2292,13,0)</f>
        <v>4.9443999999999999</v>
      </c>
      <c r="M14" s="66">
        <f t="shared" si="4"/>
        <v>9</v>
      </c>
      <c r="N14" s="65">
        <f>VLOOKUP($A14,'Return Data'!$B$7:$R$2292,17,0)</f>
        <v>6.2895000000000003</v>
      </c>
      <c r="O14" s="66">
        <f t="shared" si="5"/>
        <v>9</v>
      </c>
      <c r="P14" s="65">
        <f>VLOOKUP($A14,'Return Data'!$B$7:$R$2292,14,0)</f>
        <v>8.0587</v>
      </c>
      <c r="Q14" s="66">
        <f t="shared" si="6"/>
        <v>8</v>
      </c>
      <c r="R14" s="65">
        <f>VLOOKUP($A14,'Return Data'!$B$7:$R$2292,16,0)</f>
        <v>8.5385000000000009</v>
      </c>
      <c r="S14" s="67">
        <f t="shared" si="7"/>
        <v>4</v>
      </c>
    </row>
    <row r="15" spans="1:19" x14ac:dyDescent="0.3">
      <c r="A15" s="82" t="s">
        <v>575</v>
      </c>
      <c r="B15" s="64">
        <f>VLOOKUP($A15,'Return Data'!$B$7:$R$2292,3,0)</f>
        <v>44609</v>
      </c>
      <c r="C15" s="65">
        <f>VLOOKUP($A15,'Return Data'!$B$7:$R$2292,4,0)</f>
        <v>20.3093</v>
      </c>
      <c r="D15" s="65">
        <f>VLOOKUP($A15,'Return Data'!$B$7:$R$2292,9,0)</f>
        <v>4.3292000000000002</v>
      </c>
      <c r="E15" s="66">
        <f t="shared" si="0"/>
        <v>15</v>
      </c>
      <c r="F15" s="65">
        <f>VLOOKUP($A15,'Return Data'!$B$7:$R$2292,10,0)</f>
        <v>3.8363</v>
      </c>
      <c r="G15" s="66">
        <f t="shared" si="1"/>
        <v>3</v>
      </c>
      <c r="H15" s="65">
        <f>VLOOKUP($A15,'Return Data'!$B$7:$R$2292,11,0)</f>
        <v>3.2229999999999999</v>
      </c>
      <c r="I15" s="66">
        <f t="shared" si="2"/>
        <v>13</v>
      </c>
      <c r="J15" s="65">
        <f>VLOOKUP($A15,'Return Data'!$B$7:$R$2292,12,0)</f>
        <v>4.0092999999999996</v>
      </c>
      <c r="K15" s="66">
        <f t="shared" si="3"/>
        <v>12</v>
      </c>
      <c r="L15" s="65">
        <f>VLOOKUP($A15,'Return Data'!$B$7:$R$2292,13,0)</f>
        <v>4.7011000000000003</v>
      </c>
      <c r="M15" s="66">
        <f t="shared" si="4"/>
        <v>12</v>
      </c>
      <c r="N15" s="65">
        <f>VLOOKUP($A15,'Return Data'!$B$7:$R$2292,17,0)</f>
        <v>6.5803000000000003</v>
      </c>
      <c r="O15" s="66">
        <f t="shared" si="5"/>
        <v>6</v>
      </c>
      <c r="P15" s="65">
        <f>VLOOKUP($A15,'Return Data'!$B$7:$R$2292,14,0)</f>
        <v>8.5403000000000002</v>
      </c>
      <c r="Q15" s="66">
        <f t="shared" si="6"/>
        <v>3</v>
      </c>
      <c r="R15" s="65">
        <f>VLOOKUP($A15,'Return Data'!$B$7:$R$2292,16,0)</f>
        <v>8.2319999999999993</v>
      </c>
      <c r="S15" s="67">
        <f t="shared" si="7"/>
        <v>12</v>
      </c>
    </row>
    <row r="16" spans="1:19" x14ac:dyDescent="0.3">
      <c r="A16" s="82" t="s">
        <v>580</v>
      </c>
      <c r="B16" s="64">
        <f>VLOOKUP($A16,'Return Data'!$B$7:$R$2292,3,0)</f>
        <v>44609</v>
      </c>
      <c r="C16" s="65">
        <f>VLOOKUP($A16,'Return Data'!$B$7:$R$2292,4,0)</f>
        <v>1976.3959</v>
      </c>
      <c r="D16" s="65">
        <f>VLOOKUP($A16,'Return Data'!$B$7:$R$2292,9,0)</f>
        <v>7.5720999999999998</v>
      </c>
      <c r="E16" s="66">
        <f t="shared" si="0"/>
        <v>2</v>
      </c>
      <c r="F16" s="65">
        <f>VLOOKUP($A16,'Return Data'!$B$7:$R$2292,10,0)</f>
        <v>1.6378999999999999</v>
      </c>
      <c r="G16" s="66">
        <f t="shared" si="1"/>
        <v>17</v>
      </c>
      <c r="H16" s="65">
        <f>VLOOKUP($A16,'Return Data'!$B$7:$R$2292,11,0)</f>
        <v>4.2815000000000003</v>
      </c>
      <c r="I16" s="66">
        <f t="shared" si="2"/>
        <v>4</v>
      </c>
      <c r="J16" s="65">
        <f>VLOOKUP($A16,'Return Data'!$B$7:$R$2292,12,0)</f>
        <v>3.8258000000000001</v>
      </c>
      <c r="K16" s="66">
        <f t="shared" si="3"/>
        <v>14</v>
      </c>
      <c r="L16" s="65">
        <f>VLOOKUP($A16,'Return Data'!$B$7:$R$2292,13,0)</f>
        <v>5.4318999999999997</v>
      </c>
      <c r="M16" s="66">
        <f t="shared" si="4"/>
        <v>3</v>
      </c>
      <c r="N16" s="65">
        <f>VLOOKUP($A16,'Return Data'!$B$7:$R$2292,17,0)</f>
        <v>5.9433999999999996</v>
      </c>
      <c r="O16" s="66">
        <f t="shared" si="5"/>
        <v>13</v>
      </c>
      <c r="P16" s="65">
        <f>VLOOKUP($A16,'Return Data'!$B$7:$R$2292,14,0)</f>
        <v>7.46</v>
      </c>
      <c r="Q16" s="66">
        <f t="shared" si="6"/>
        <v>14</v>
      </c>
      <c r="R16" s="65">
        <f>VLOOKUP($A16,'Return Data'!$B$7:$R$2292,16,0)</f>
        <v>7.6999000000000004</v>
      </c>
      <c r="S16" s="67">
        <f t="shared" si="7"/>
        <v>15</v>
      </c>
    </row>
    <row r="17" spans="1:19" x14ac:dyDescent="0.3">
      <c r="A17" s="82" t="s">
        <v>582</v>
      </c>
      <c r="B17" s="64">
        <f>VLOOKUP($A17,'Return Data'!$B$7:$R$2292,3,0)</f>
        <v>44609</v>
      </c>
      <c r="C17" s="65">
        <f>VLOOKUP($A17,'Return Data'!$B$7:$R$2292,4,0)</f>
        <v>54.057499999999997</v>
      </c>
      <c r="D17" s="65">
        <f>VLOOKUP($A17,'Return Data'!$B$7:$R$2292,9,0)</f>
        <v>5.9433999999999996</v>
      </c>
      <c r="E17" s="66">
        <f t="shared" si="0"/>
        <v>6</v>
      </c>
      <c r="F17" s="65">
        <f>VLOOKUP($A17,'Return Data'!$B$7:$R$2292,10,0)</f>
        <v>3.2378</v>
      </c>
      <c r="G17" s="66">
        <f t="shared" si="1"/>
        <v>14</v>
      </c>
      <c r="H17" s="65">
        <f>VLOOKUP($A17,'Return Data'!$B$7:$R$2292,11,0)</f>
        <v>4.8387000000000002</v>
      </c>
      <c r="I17" s="66">
        <f t="shared" si="2"/>
        <v>2</v>
      </c>
      <c r="J17" s="65">
        <f>VLOOKUP($A17,'Return Data'!$B$7:$R$2292,12,0)</f>
        <v>5.1462000000000003</v>
      </c>
      <c r="K17" s="66">
        <f t="shared" si="3"/>
        <v>2</v>
      </c>
      <c r="L17" s="65">
        <f>VLOOKUP($A17,'Return Data'!$B$7:$R$2292,13,0)</f>
        <v>5.3249000000000004</v>
      </c>
      <c r="M17" s="66">
        <f t="shared" si="4"/>
        <v>4</v>
      </c>
      <c r="N17" s="65">
        <f>VLOOKUP($A17,'Return Data'!$B$7:$R$2292,17,0)</f>
        <v>6.6706000000000003</v>
      </c>
      <c r="O17" s="66">
        <f t="shared" si="5"/>
        <v>4</v>
      </c>
      <c r="P17" s="65">
        <f>VLOOKUP($A17,'Return Data'!$B$7:$R$2292,14,0)</f>
        <v>8.5006000000000004</v>
      </c>
      <c r="Q17" s="66">
        <f t="shared" si="6"/>
        <v>4</v>
      </c>
      <c r="R17" s="65">
        <f>VLOOKUP($A17,'Return Data'!$B$7:$R$2292,16,0)</f>
        <v>8.6532999999999998</v>
      </c>
      <c r="S17" s="67">
        <f t="shared" si="7"/>
        <v>3</v>
      </c>
    </row>
    <row r="18" spans="1:19" x14ac:dyDescent="0.3">
      <c r="A18" s="82" t="s">
        <v>583</v>
      </c>
      <c r="B18" s="64">
        <f>VLOOKUP($A18,'Return Data'!$B$7:$R$2292,3,0)</f>
        <v>44609</v>
      </c>
      <c r="C18" s="65">
        <f>VLOOKUP($A18,'Return Data'!$B$7:$R$2292,4,0)</f>
        <v>20.945799999999998</v>
      </c>
      <c r="D18" s="65">
        <f>VLOOKUP($A18,'Return Data'!$B$7:$R$2292,9,0)</f>
        <v>6.5627000000000004</v>
      </c>
      <c r="E18" s="66">
        <f t="shared" si="0"/>
        <v>4</v>
      </c>
      <c r="F18" s="65">
        <f>VLOOKUP($A18,'Return Data'!$B$7:$R$2292,10,0)</f>
        <v>4.2887000000000004</v>
      </c>
      <c r="G18" s="66">
        <f t="shared" si="1"/>
        <v>1</v>
      </c>
      <c r="H18" s="65">
        <f>VLOOKUP($A18,'Return Data'!$B$7:$R$2292,11,0)</f>
        <v>3.2663000000000002</v>
      </c>
      <c r="I18" s="66">
        <f t="shared" si="2"/>
        <v>12</v>
      </c>
      <c r="J18" s="65">
        <f>VLOOKUP($A18,'Return Data'!$B$7:$R$2292,12,0)</f>
        <v>4.1218000000000004</v>
      </c>
      <c r="K18" s="66">
        <f t="shared" si="3"/>
        <v>9</v>
      </c>
      <c r="L18" s="65">
        <f>VLOOKUP($A18,'Return Data'!$B$7:$R$2292,13,0)</f>
        <v>4.7771999999999997</v>
      </c>
      <c r="M18" s="66">
        <f t="shared" si="4"/>
        <v>11</v>
      </c>
      <c r="N18" s="65">
        <f>VLOOKUP($A18,'Return Data'!$B$7:$R$2292,17,0)</f>
        <v>6.2952000000000004</v>
      </c>
      <c r="O18" s="66">
        <f t="shared" si="5"/>
        <v>8</v>
      </c>
      <c r="P18" s="65">
        <f>VLOOKUP($A18,'Return Data'!$B$7:$R$2292,14,0)</f>
        <v>7.9729000000000001</v>
      </c>
      <c r="Q18" s="66">
        <f t="shared" si="6"/>
        <v>11</v>
      </c>
      <c r="R18" s="65">
        <f>VLOOKUP($A18,'Return Data'!$B$7:$R$2292,16,0)</f>
        <v>8.1356000000000002</v>
      </c>
      <c r="S18" s="67">
        <f t="shared" si="7"/>
        <v>13</v>
      </c>
    </row>
    <row r="19" spans="1:19" x14ac:dyDescent="0.3">
      <c r="A19" s="82" t="s">
        <v>586</v>
      </c>
      <c r="B19" s="64">
        <f>VLOOKUP($A19,'Return Data'!$B$7:$R$2292,3,0)</f>
        <v>44609</v>
      </c>
      <c r="C19" s="65">
        <f>VLOOKUP($A19,'Return Data'!$B$7:$R$2292,4,0)</f>
        <v>29.9162</v>
      </c>
      <c r="D19" s="65">
        <f>VLOOKUP($A19,'Return Data'!$B$7:$R$2292,9,0)</f>
        <v>4.2343000000000002</v>
      </c>
      <c r="E19" s="66">
        <f t="shared" si="0"/>
        <v>16</v>
      </c>
      <c r="F19" s="65">
        <f>VLOOKUP($A19,'Return Data'!$B$7:$R$2292,10,0)</f>
        <v>3.3824999999999998</v>
      </c>
      <c r="G19" s="66">
        <f t="shared" si="1"/>
        <v>12</v>
      </c>
      <c r="H19" s="65">
        <f>VLOOKUP($A19,'Return Data'!$B$7:$R$2292,11,0)</f>
        <v>3.0779999999999998</v>
      </c>
      <c r="I19" s="66">
        <f t="shared" si="2"/>
        <v>18</v>
      </c>
      <c r="J19" s="65">
        <f>VLOOKUP($A19,'Return Data'!$B$7:$R$2292,12,0)</f>
        <v>3.5617999999999999</v>
      </c>
      <c r="K19" s="66">
        <f t="shared" si="3"/>
        <v>16</v>
      </c>
      <c r="L19" s="65">
        <f>VLOOKUP($A19,'Return Data'!$B$7:$R$2292,13,0)</f>
        <v>4.0860000000000003</v>
      </c>
      <c r="M19" s="66">
        <f t="shared" si="4"/>
        <v>16</v>
      </c>
      <c r="N19" s="65">
        <f>VLOOKUP($A19,'Return Data'!$B$7:$R$2292,17,0)</f>
        <v>5.3754</v>
      </c>
      <c r="O19" s="66">
        <f t="shared" si="5"/>
        <v>15</v>
      </c>
      <c r="P19" s="65">
        <f>VLOOKUP($A19,'Return Data'!$B$7:$R$2292,14,0)</f>
        <v>7.22</v>
      </c>
      <c r="Q19" s="66">
        <f t="shared" si="6"/>
        <v>15</v>
      </c>
      <c r="R19" s="65">
        <f>VLOOKUP($A19,'Return Data'!$B$7:$R$2292,16,0)</f>
        <v>7.7211999999999996</v>
      </c>
      <c r="S19" s="67">
        <f t="shared" si="7"/>
        <v>14</v>
      </c>
    </row>
    <row r="20" spans="1:19" x14ac:dyDescent="0.3">
      <c r="A20" s="82" t="s">
        <v>588</v>
      </c>
      <c r="B20" s="64">
        <f>VLOOKUP($A20,'Return Data'!$B$7:$R$2292,3,0)</f>
        <v>44609</v>
      </c>
      <c r="C20" s="65">
        <f>VLOOKUP($A20,'Return Data'!$B$7:$R$2292,4,0)</f>
        <v>17.1828</v>
      </c>
      <c r="D20" s="65">
        <f>VLOOKUP($A20,'Return Data'!$B$7:$R$2292,9,0)</f>
        <v>6.1649000000000003</v>
      </c>
      <c r="E20" s="66">
        <f t="shared" si="0"/>
        <v>5</v>
      </c>
      <c r="F20" s="65">
        <f>VLOOKUP($A20,'Return Data'!$B$7:$R$2292,10,0)</f>
        <v>3.9338000000000002</v>
      </c>
      <c r="G20" s="66">
        <f t="shared" si="1"/>
        <v>2</v>
      </c>
      <c r="H20" s="65">
        <f>VLOOKUP($A20,'Return Data'!$B$7:$R$2292,11,0)</f>
        <v>4.1764000000000001</v>
      </c>
      <c r="I20" s="66">
        <f t="shared" si="2"/>
        <v>5</v>
      </c>
      <c r="J20" s="65">
        <f>VLOOKUP($A20,'Return Data'!$B$7:$R$2292,12,0)</f>
        <v>4.6966000000000001</v>
      </c>
      <c r="K20" s="66">
        <f t="shared" si="3"/>
        <v>4</v>
      </c>
      <c r="L20" s="65">
        <f>VLOOKUP($A20,'Return Data'!$B$7:$R$2292,13,0)</f>
        <v>5.5259999999999998</v>
      </c>
      <c r="M20" s="66">
        <f t="shared" si="4"/>
        <v>2</v>
      </c>
      <c r="N20" s="65">
        <f>VLOOKUP($A20,'Return Data'!$B$7:$R$2292,17,0)</f>
        <v>7.0453999999999999</v>
      </c>
      <c r="O20" s="66">
        <f t="shared" si="5"/>
        <v>2</v>
      </c>
      <c r="P20" s="65">
        <f>VLOOKUP($A20,'Return Data'!$B$7:$R$2292,14,0)</f>
        <v>8.7212999999999994</v>
      </c>
      <c r="Q20" s="66">
        <f t="shared" si="6"/>
        <v>2</v>
      </c>
      <c r="R20" s="65">
        <f>VLOOKUP($A20,'Return Data'!$B$7:$R$2292,16,0)</f>
        <v>8.3279999999999994</v>
      </c>
      <c r="S20" s="67">
        <f t="shared" si="7"/>
        <v>10</v>
      </c>
    </row>
    <row r="21" spans="1:19" x14ac:dyDescent="0.3">
      <c r="A21" s="82" t="s">
        <v>590</v>
      </c>
      <c r="B21" s="64">
        <f>VLOOKUP($A21,'Return Data'!$B$7:$R$2292,3,0)</f>
        <v>44609</v>
      </c>
      <c r="C21" s="65">
        <f>VLOOKUP($A21,'Return Data'!$B$7:$R$2292,4,0)</f>
        <v>20.627199999999998</v>
      </c>
      <c r="D21" s="65">
        <f>VLOOKUP($A21,'Return Data'!$B$7:$R$2292,9,0)</f>
        <v>4.1356999999999999</v>
      </c>
      <c r="E21" s="66">
        <f t="shared" si="0"/>
        <v>17</v>
      </c>
      <c r="F21" s="65">
        <f>VLOOKUP($A21,'Return Data'!$B$7:$R$2292,10,0)</f>
        <v>3.1600999999999999</v>
      </c>
      <c r="G21" s="66">
        <f t="shared" si="1"/>
        <v>15</v>
      </c>
      <c r="H21" s="65">
        <f>VLOOKUP($A21,'Return Data'!$B$7:$R$2292,11,0)</f>
        <v>3.7549999999999999</v>
      </c>
      <c r="I21" s="66">
        <f t="shared" si="2"/>
        <v>10</v>
      </c>
      <c r="J21" s="65">
        <f>VLOOKUP($A21,'Return Data'!$B$7:$R$2292,12,0)</f>
        <v>4.3151999999999999</v>
      </c>
      <c r="K21" s="66">
        <f t="shared" si="3"/>
        <v>8</v>
      </c>
      <c r="L21" s="65">
        <f>VLOOKUP($A21,'Return Data'!$B$7:$R$2292,13,0)</f>
        <v>4.9752000000000001</v>
      </c>
      <c r="M21" s="66">
        <f t="shared" si="4"/>
        <v>7</v>
      </c>
      <c r="N21" s="65">
        <f>VLOOKUP($A21,'Return Data'!$B$7:$R$2292,17,0)</f>
        <v>6.2797000000000001</v>
      </c>
      <c r="O21" s="66">
        <f t="shared" si="5"/>
        <v>10</v>
      </c>
      <c r="P21" s="65">
        <f>VLOOKUP($A21,'Return Data'!$B$7:$R$2292,14,0)</f>
        <v>8.4262999999999995</v>
      </c>
      <c r="Q21" s="66">
        <f t="shared" si="6"/>
        <v>5</v>
      </c>
      <c r="R21" s="65">
        <f>VLOOKUP($A21,'Return Data'!$B$7:$R$2292,16,0)</f>
        <v>8.4224999999999994</v>
      </c>
      <c r="S21" s="67">
        <f t="shared" si="7"/>
        <v>8</v>
      </c>
    </row>
    <row r="22" spans="1:19" x14ac:dyDescent="0.3">
      <c r="A22" s="82" t="s">
        <v>591</v>
      </c>
      <c r="B22" s="64">
        <f>VLOOKUP($A22,'Return Data'!$B$7:$R$2292,3,0)</f>
        <v>44609</v>
      </c>
      <c r="C22" s="65">
        <f>VLOOKUP($A22,'Return Data'!$B$7:$R$2292,4,0)</f>
        <v>2656.1309000000001</v>
      </c>
      <c r="D22" s="65">
        <f>VLOOKUP($A22,'Return Data'!$B$7:$R$2292,9,0)</f>
        <v>5.7847999999999997</v>
      </c>
      <c r="E22" s="66">
        <f t="shared" si="0"/>
        <v>7</v>
      </c>
      <c r="F22" s="65">
        <f>VLOOKUP($A22,'Return Data'!$B$7:$R$2292,10,0)</f>
        <v>3.3656999999999999</v>
      </c>
      <c r="G22" s="66">
        <f t="shared" si="1"/>
        <v>13</v>
      </c>
      <c r="H22" s="65">
        <f>VLOOKUP($A22,'Return Data'!$B$7:$R$2292,11,0)</f>
        <v>3.1821999999999999</v>
      </c>
      <c r="I22" s="66">
        <f t="shared" si="2"/>
        <v>15</v>
      </c>
      <c r="J22" s="65">
        <f>VLOOKUP($A22,'Return Data'!$B$7:$R$2292,12,0)</f>
        <v>4.0221</v>
      </c>
      <c r="K22" s="66">
        <f t="shared" si="3"/>
        <v>11</v>
      </c>
      <c r="L22" s="65">
        <f>VLOOKUP($A22,'Return Data'!$B$7:$R$2292,13,0)</f>
        <v>4.2274000000000003</v>
      </c>
      <c r="M22" s="66">
        <f t="shared" si="4"/>
        <v>15</v>
      </c>
      <c r="N22" s="65">
        <f>VLOOKUP($A22,'Return Data'!$B$7:$R$2292,17,0)</f>
        <v>6.0548999999999999</v>
      </c>
      <c r="O22" s="66">
        <f t="shared" si="5"/>
        <v>12</v>
      </c>
      <c r="P22" s="65">
        <f>VLOOKUP($A22,'Return Data'!$B$7:$R$2292,14,0)</f>
        <v>7.9497999999999998</v>
      </c>
      <c r="Q22" s="66">
        <f t="shared" si="6"/>
        <v>12</v>
      </c>
      <c r="R22" s="65">
        <f>VLOOKUP($A22,'Return Data'!$B$7:$R$2292,16,0)</f>
        <v>8.4403000000000006</v>
      </c>
      <c r="S22" s="67">
        <f t="shared" si="7"/>
        <v>7</v>
      </c>
    </row>
    <row r="23" spans="1:19" x14ac:dyDescent="0.3">
      <c r="A23" s="82" t="s">
        <v>594</v>
      </c>
      <c r="B23" s="64">
        <f>VLOOKUP($A23,'Return Data'!$B$7:$R$2292,3,0)</f>
        <v>44609</v>
      </c>
      <c r="C23" s="65">
        <f>VLOOKUP($A23,'Return Data'!$B$7:$R$2292,4,0)</f>
        <v>35.1892</v>
      </c>
      <c r="D23" s="65">
        <f>VLOOKUP($A23,'Return Data'!$B$7:$R$2292,9,0)</f>
        <v>7.3464999999999998</v>
      </c>
      <c r="E23" s="66">
        <f t="shared" si="0"/>
        <v>3</v>
      </c>
      <c r="F23" s="65">
        <f>VLOOKUP($A23,'Return Data'!$B$7:$R$2292,10,0)</f>
        <v>3.7029999999999998</v>
      </c>
      <c r="G23" s="66">
        <f t="shared" si="1"/>
        <v>6</v>
      </c>
      <c r="H23" s="65">
        <f>VLOOKUP($A23,'Return Data'!$B$7:$R$2292,11,0)</f>
        <v>3.1903999999999999</v>
      </c>
      <c r="I23" s="66">
        <f t="shared" si="2"/>
        <v>14</v>
      </c>
      <c r="J23" s="65">
        <f>VLOOKUP($A23,'Return Data'!$B$7:$R$2292,12,0)</f>
        <v>3.3014999999999999</v>
      </c>
      <c r="K23" s="66">
        <f t="shared" si="3"/>
        <v>18</v>
      </c>
      <c r="L23" s="65">
        <f>VLOOKUP($A23,'Return Data'!$B$7:$R$2292,13,0)</f>
        <v>3.4207000000000001</v>
      </c>
      <c r="M23" s="66">
        <f t="shared" si="4"/>
        <v>18</v>
      </c>
      <c r="N23" s="65">
        <f>VLOOKUP($A23,'Return Data'!$B$7:$R$2292,17,0)</f>
        <v>5.0225999999999997</v>
      </c>
      <c r="O23" s="66">
        <f t="shared" si="5"/>
        <v>17</v>
      </c>
      <c r="P23" s="65">
        <f>VLOOKUP($A23,'Return Data'!$B$7:$R$2292,14,0)</f>
        <v>6.6954000000000002</v>
      </c>
      <c r="Q23" s="66">
        <f t="shared" si="6"/>
        <v>16</v>
      </c>
      <c r="R23" s="65">
        <f>VLOOKUP($A23,'Return Data'!$B$7:$R$2292,16,0)</f>
        <v>7.5008999999999997</v>
      </c>
      <c r="S23" s="67">
        <f t="shared" si="7"/>
        <v>16</v>
      </c>
    </row>
    <row r="24" spans="1:19" x14ac:dyDescent="0.3">
      <c r="A24" s="82" t="s">
        <v>595</v>
      </c>
      <c r="B24" s="64">
        <f>VLOOKUP($A24,'Return Data'!$B$7:$R$2292,3,0)</f>
        <v>44609</v>
      </c>
      <c r="C24" s="65">
        <f>VLOOKUP($A24,'Return Data'!$B$7:$R$2292,4,0)</f>
        <v>11.827199999999999</v>
      </c>
      <c r="D24" s="65">
        <f>VLOOKUP($A24,'Return Data'!$B$7:$R$2292,9,0)</f>
        <v>5.6416000000000004</v>
      </c>
      <c r="E24" s="66">
        <f t="shared" si="0"/>
        <v>10</v>
      </c>
      <c r="F24" s="65">
        <f>VLOOKUP($A24,'Return Data'!$B$7:$R$2292,10,0)</f>
        <v>3.6084000000000001</v>
      </c>
      <c r="G24" s="66">
        <f t="shared" si="1"/>
        <v>8</v>
      </c>
      <c r="H24" s="65">
        <f>VLOOKUP($A24,'Return Data'!$B$7:$R$2292,11,0)</f>
        <v>4.1367000000000003</v>
      </c>
      <c r="I24" s="66">
        <f t="shared" si="2"/>
        <v>6</v>
      </c>
      <c r="J24" s="65">
        <f>VLOOKUP($A24,'Return Data'!$B$7:$R$2292,12,0)</f>
        <v>4.7370999999999999</v>
      </c>
      <c r="K24" s="66">
        <f t="shared" si="3"/>
        <v>3</v>
      </c>
      <c r="L24" s="65">
        <f>VLOOKUP($A24,'Return Data'!$B$7:$R$2292,13,0)</f>
        <v>5.1924000000000001</v>
      </c>
      <c r="M24" s="66">
        <f t="shared" si="4"/>
        <v>5</v>
      </c>
      <c r="N24" s="65"/>
      <c r="O24" s="66"/>
      <c r="P24" s="65"/>
      <c r="Q24" s="66"/>
      <c r="R24" s="65">
        <f>VLOOKUP($A24,'Return Data'!$B$7:$R$2292,16,0)</f>
        <v>7.3734000000000002</v>
      </c>
      <c r="S24" s="67">
        <f t="shared" si="7"/>
        <v>17</v>
      </c>
    </row>
    <row r="25" spans="1:19" x14ac:dyDescent="0.3">
      <c r="A25" s="82" t="s">
        <v>597</v>
      </c>
      <c r="B25" s="64">
        <f>VLOOKUP($A25,'Return Data'!$B$7:$R$2292,3,0)</f>
        <v>44609</v>
      </c>
      <c r="C25" s="65">
        <f>VLOOKUP($A25,'Return Data'!$B$7:$R$2292,4,0)</f>
        <v>16.780999999999999</v>
      </c>
      <c r="D25" s="65">
        <f>VLOOKUP($A25,'Return Data'!$B$7:$R$2292,9,0)</f>
        <v>5.3354999999999997</v>
      </c>
      <c r="E25" s="66">
        <f t="shared" si="0"/>
        <v>12</v>
      </c>
      <c r="F25" s="65">
        <f>VLOOKUP($A25,'Return Data'!$B$7:$R$2292,10,0)</f>
        <v>3.4988999999999999</v>
      </c>
      <c r="G25" s="66">
        <f t="shared" si="1"/>
        <v>9</v>
      </c>
      <c r="H25" s="65">
        <f>VLOOKUP($A25,'Return Data'!$B$7:$R$2292,11,0)</f>
        <v>3.1414</v>
      </c>
      <c r="I25" s="66">
        <f t="shared" si="2"/>
        <v>16</v>
      </c>
      <c r="J25" s="65">
        <f>VLOOKUP($A25,'Return Data'!$B$7:$R$2292,12,0)</f>
        <v>3.4521000000000002</v>
      </c>
      <c r="K25" s="66">
        <f t="shared" si="3"/>
        <v>17</v>
      </c>
      <c r="L25" s="65">
        <f>VLOOKUP($A25,'Return Data'!$B$7:$R$2292,13,0)</f>
        <v>3.7528999999999999</v>
      </c>
      <c r="M25" s="66">
        <f t="shared" si="4"/>
        <v>17</v>
      </c>
      <c r="N25" s="65">
        <f>VLOOKUP($A25,'Return Data'!$B$7:$R$2292,17,0)</f>
        <v>5.1935000000000002</v>
      </c>
      <c r="O25" s="66">
        <f>RANK(N25,N$8:N$25,0)</f>
        <v>16</v>
      </c>
      <c r="P25" s="65">
        <f>VLOOKUP($A25,'Return Data'!$B$7:$R$2292,14,0)</f>
        <v>4.2016</v>
      </c>
      <c r="Q25" s="66">
        <f>RANK(P25,P$8:P$25,0)</f>
        <v>17</v>
      </c>
      <c r="R25" s="65">
        <f>VLOOKUP($A25,'Return Data'!$B$7:$R$2292,16,0)</f>
        <v>6.6471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5.6998277777777782</v>
      </c>
      <c r="E27" s="88"/>
      <c r="F27" s="89">
        <f>AVERAGE(F8:F25)</f>
        <v>3.3481055555555557</v>
      </c>
      <c r="G27" s="88"/>
      <c r="H27" s="89">
        <f>AVERAGE(H8:H25)</f>
        <v>3.80513888888889</v>
      </c>
      <c r="I27" s="88"/>
      <c r="J27" s="89">
        <f>AVERAGE(J8:J25)</f>
        <v>4.2081722222222222</v>
      </c>
      <c r="K27" s="88"/>
      <c r="L27" s="89">
        <f>AVERAGE(L8:L25)</f>
        <v>4.8275111111111109</v>
      </c>
      <c r="M27" s="88"/>
      <c r="N27" s="89">
        <f>AVERAGE(N8:N25)</f>
        <v>6.2084705882352935</v>
      </c>
      <c r="O27" s="88"/>
      <c r="P27" s="89">
        <f>AVERAGE(P8:P25)</f>
        <v>7.8898882352941166</v>
      </c>
      <c r="Q27" s="88"/>
      <c r="R27" s="89">
        <f>AVERAGE(R8:R25)</f>
        <v>8.1820000000000004</v>
      </c>
      <c r="S27" s="90"/>
    </row>
    <row r="28" spans="1:19" x14ac:dyDescent="0.3">
      <c r="A28" s="87" t="s">
        <v>28</v>
      </c>
      <c r="B28" s="88"/>
      <c r="C28" s="88"/>
      <c r="D28" s="89">
        <f>MIN(D8:D25)</f>
        <v>3.8426</v>
      </c>
      <c r="E28" s="88"/>
      <c r="F28" s="89">
        <f>MIN(F8:F25)</f>
        <v>1.3194999999999999</v>
      </c>
      <c r="G28" s="88"/>
      <c r="H28" s="89">
        <f>MIN(H8:H25)</f>
        <v>3.0779999999999998</v>
      </c>
      <c r="I28" s="88"/>
      <c r="J28" s="89">
        <f>MIN(J8:J25)</f>
        <v>3.3014999999999999</v>
      </c>
      <c r="K28" s="88"/>
      <c r="L28" s="89">
        <f>MIN(L8:L25)</f>
        <v>3.4207000000000001</v>
      </c>
      <c r="M28" s="88"/>
      <c r="N28" s="89">
        <f>MIN(N8:N25)</f>
        <v>5.0225999999999997</v>
      </c>
      <c r="O28" s="88"/>
      <c r="P28" s="89">
        <f>MIN(P8:P25)</f>
        <v>4.2016</v>
      </c>
      <c r="Q28" s="88"/>
      <c r="R28" s="89">
        <f>MIN(R8:R25)</f>
        <v>6.6471</v>
      </c>
      <c r="S28" s="90"/>
    </row>
    <row r="29" spans="1:19" ht="15" thickBot="1" x14ac:dyDescent="0.35">
      <c r="A29" s="91" t="s">
        <v>29</v>
      </c>
      <c r="B29" s="92"/>
      <c r="C29" s="92"/>
      <c r="D29" s="93">
        <f>MAX(D8:D25)</f>
        <v>8.7081</v>
      </c>
      <c r="E29" s="92"/>
      <c r="F29" s="93">
        <f>MAX(F8:F25)</f>
        <v>4.2887000000000004</v>
      </c>
      <c r="G29" s="92"/>
      <c r="H29" s="93">
        <f>MAX(H8:H25)</f>
        <v>5.8567999999999998</v>
      </c>
      <c r="I29" s="92"/>
      <c r="J29" s="93">
        <f>MAX(J8:J25)</f>
        <v>5.2039999999999997</v>
      </c>
      <c r="K29" s="92"/>
      <c r="L29" s="93">
        <f>MAX(L8:L25)</f>
        <v>6.5576999999999996</v>
      </c>
      <c r="M29" s="92"/>
      <c r="N29" s="93">
        <f>MAX(N8:N25)</f>
        <v>7.3564999999999996</v>
      </c>
      <c r="O29" s="92"/>
      <c r="P29" s="93">
        <f>MAX(P8:P25)</f>
        <v>9.9909999999999997</v>
      </c>
      <c r="Q29" s="92"/>
      <c r="R29" s="93">
        <f>MAX(R8:R25)</f>
        <v>9.0349000000000004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44609</v>
      </c>
      <c r="C8" s="65">
        <f>VLOOKUP($A8,'Return Data'!$B$7:$R$2292,4,0)</f>
        <v>295.24529999999999</v>
      </c>
      <c r="D8" s="65">
        <f>VLOOKUP($A8,'Return Data'!$B$7:$R$2292,9,0)</f>
        <v>5.3122999999999996</v>
      </c>
      <c r="E8" s="66">
        <f t="shared" ref="E8:E27" si="0">RANK(D8,D$8:D$27,0)</f>
        <v>10</v>
      </c>
      <c r="F8" s="65">
        <f>VLOOKUP($A8,'Return Data'!$B$7:$R$2292,10,0)</f>
        <v>3.4011999999999998</v>
      </c>
      <c r="G8" s="66">
        <f t="shared" ref="G8:G27" si="1">RANK(F8,F$8:F$27,0)</f>
        <v>8</v>
      </c>
      <c r="H8" s="65">
        <f>VLOOKUP($A8,'Return Data'!$B$7:$R$2292,11,0)</f>
        <v>3.4615999999999998</v>
      </c>
      <c r="I8" s="66">
        <f t="shared" ref="I8:I27" si="2">RANK(H8,H$8:H$27,0)</f>
        <v>10</v>
      </c>
      <c r="J8" s="65">
        <f>VLOOKUP($A8,'Return Data'!$B$7:$R$2292,12,0)</f>
        <v>4.1948999999999996</v>
      </c>
      <c r="K8" s="66">
        <f t="shared" ref="K8:K27" si="3">RANK(J8,J$8:J$27,0)</f>
        <v>7</v>
      </c>
      <c r="L8" s="65">
        <f>VLOOKUP($A8,'Return Data'!$B$7:$R$2292,13,0)</f>
        <v>4.8201000000000001</v>
      </c>
      <c r="M8" s="66">
        <f t="shared" ref="M8:M25" si="4">RANK(L8,L$8:L$27,0)</f>
        <v>7</v>
      </c>
      <c r="N8" s="65">
        <f>VLOOKUP($A8,'Return Data'!$B$7:$R$2292,17,0)</f>
        <v>6.3526999999999996</v>
      </c>
      <c r="O8" s="66">
        <f t="shared" ref="O8:O23" si="5">RANK(N8,N$8:N$27,0)</f>
        <v>3</v>
      </c>
      <c r="P8" s="65">
        <f>VLOOKUP($A8,'Return Data'!$B$7:$R$2292,14,0)</f>
        <v>7.9654999999999996</v>
      </c>
      <c r="Q8" s="66">
        <f t="shared" ref="Q8:Q23" si="6">RANK(P8,P$8:P$27,0)</f>
        <v>5</v>
      </c>
      <c r="R8" s="65">
        <f>VLOOKUP($A8,'Return Data'!$B$7:$R$2292,16,0)</f>
        <v>8.1564999999999994</v>
      </c>
      <c r="S8" s="67">
        <f t="shared" ref="S8:S27" si="7">RANK(R8,R$8:R$27,0)</f>
        <v>5</v>
      </c>
    </row>
    <row r="9" spans="1:19" x14ac:dyDescent="0.3">
      <c r="A9" s="82" t="s">
        <v>564</v>
      </c>
      <c r="B9" s="64">
        <f>VLOOKUP($A9,'Return Data'!$B$7:$R$2292,3,0)</f>
        <v>44609</v>
      </c>
      <c r="C9" s="65">
        <f>VLOOKUP($A9,'Return Data'!$B$7:$R$2292,4,0)</f>
        <v>2131.1351</v>
      </c>
      <c r="D9" s="65">
        <f>VLOOKUP($A9,'Return Data'!$B$7:$R$2292,9,0)</f>
        <v>3.5516999999999999</v>
      </c>
      <c r="E9" s="66">
        <f t="shared" si="0"/>
        <v>20</v>
      </c>
      <c r="F9" s="65">
        <f>VLOOKUP($A9,'Return Data'!$B$7:$R$2292,10,0)</f>
        <v>3.3468</v>
      </c>
      <c r="G9" s="66">
        <f t="shared" si="1"/>
        <v>10</v>
      </c>
      <c r="H9" s="65">
        <f>VLOOKUP($A9,'Return Data'!$B$7:$R$2292,11,0)</f>
        <v>2.9735</v>
      </c>
      <c r="I9" s="66">
        <f t="shared" si="2"/>
        <v>15</v>
      </c>
      <c r="J9" s="65">
        <f>VLOOKUP($A9,'Return Data'!$B$7:$R$2292,12,0)</f>
        <v>3.5859999999999999</v>
      </c>
      <c r="K9" s="66">
        <f t="shared" si="3"/>
        <v>14</v>
      </c>
      <c r="L9" s="65">
        <f>VLOOKUP($A9,'Return Data'!$B$7:$R$2292,13,0)</f>
        <v>4.0693999999999999</v>
      </c>
      <c r="M9" s="66">
        <f t="shared" si="4"/>
        <v>16</v>
      </c>
      <c r="N9" s="65">
        <f>VLOOKUP($A9,'Return Data'!$B$7:$R$2292,17,0)</f>
        <v>5.7629999999999999</v>
      </c>
      <c r="O9" s="66">
        <f t="shared" si="5"/>
        <v>11</v>
      </c>
      <c r="P9" s="65">
        <f>VLOOKUP($A9,'Return Data'!$B$7:$R$2292,14,0)</f>
        <v>7.4459</v>
      </c>
      <c r="Q9" s="66">
        <f t="shared" si="6"/>
        <v>12</v>
      </c>
      <c r="R9" s="65">
        <f>VLOOKUP($A9,'Return Data'!$B$7:$R$2292,16,0)</f>
        <v>8.1117000000000008</v>
      </c>
      <c r="S9" s="67">
        <f t="shared" si="7"/>
        <v>7</v>
      </c>
    </row>
    <row r="10" spans="1:19" x14ac:dyDescent="0.3">
      <c r="A10" s="82" t="s">
        <v>566</v>
      </c>
      <c r="B10" s="64">
        <f>VLOOKUP($A10,'Return Data'!$B$7:$R$2292,3,0)</f>
        <v>44609</v>
      </c>
      <c r="C10" s="65">
        <f>VLOOKUP($A10,'Return Data'!$B$7:$R$2292,4,0)</f>
        <v>19.395099999999999</v>
      </c>
      <c r="D10" s="65">
        <f>VLOOKUP($A10,'Return Data'!$B$7:$R$2292,9,0)</f>
        <v>4.6257999999999999</v>
      </c>
      <c r="E10" s="66">
        <f t="shared" si="0"/>
        <v>15</v>
      </c>
      <c r="F10" s="65">
        <f>VLOOKUP($A10,'Return Data'!$B$7:$R$2292,10,0)</f>
        <v>3.2357</v>
      </c>
      <c r="G10" s="66">
        <f t="shared" si="1"/>
        <v>11</v>
      </c>
      <c r="H10" s="65">
        <f>VLOOKUP($A10,'Return Data'!$B$7:$R$2292,11,0)</f>
        <v>2.83</v>
      </c>
      <c r="I10" s="66">
        <f t="shared" si="2"/>
        <v>18</v>
      </c>
      <c r="J10" s="65">
        <f>VLOOKUP($A10,'Return Data'!$B$7:$R$2292,12,0)</f>
        <v>3.5339999999999998</v>
      </c>
      <c r="K10" s="66">
        <f t="shared" si="3"/>
        <v>16</v>
      </c>
      <c r="L10" s="65">
        <f>VLOOKUP($A10,'Return Data'!$B$7:$R$2292,13,0)</f>
        <v>4.2674000000000003</v>
      </c>
      <c r="M10" s="66">
        <f t="shared" si="4"/>
        <v>15</v>
      </c>
      <c r="N10" s="65">
        <f>VLOOKUP($A10,'Return Data'!$B$7:$R$2292,17,0)</f>
        <v>6.0918999999999999</v>
      </c>
      <c r="O10" s="66">
        <f t="shared" si="5"/>
        <v>7</v>
      </c>
      <c r="P10" s="65">
        <f>VLOOKUP($A10,'Return Data'!$B$7:$R$2292,14,0)</f>
        <v>7.6772</v>
      </c>
      <c r="Q10" s="66">
        <f t="shared" si="6"/>
        <v>8</v>
      </c>
      <c r="R10" s="65">
        <f>VLOOKUP($A10,'Return Data'!$B$7:$R$2292,16,0)</f>
        <v>8.1722000000000001</v>
      </c>
      <c r="S10" s="67">
        <f t="shared" si="7"/>
        <v>4</v>
      </c>
    </row>
    <row r="11" spans="1:19" x14ac:dyDescent="0.3">
      <c r="A11" s="82" t="s">
        <v>568</v>
      </c>
      <c r="B11" s="64">
        <f>VLOOKUP($A11,'Return Data'!$B$7:$R$2292,3,0)</f>
        <v>44609</v>
      </c>
      <c r="C11" s="65">
        <f>VLOOKUP($A11,'Return Data'!$B$7:$R$2292,4,0)</f>
        <v>19.969799999999999</v>
      </c>
      <c r="D11" s="65">
        <f>VLOOKUP($A11,'Return Data'!$B$7:$R$2292,9,0)</f>
        <v>8.4084000000000003</v>
      </c>
      <c r="E11" s="66">
        <f t="shared" si="0"/>
        <v>2</v>
      </c>
      <c r="F11" s="65">
        <f>VLOOKUP($A11,'Return Data'!$B$7:$R$2292,10,0)</f>
        <v>3.1701000000000001</v>
      </c>
      <c r="G11" s="66">
        <f t="shared" si="1"/>
        <v>12</v>
      </c>
      <c r="H11" s="65">
        <f>VLOOKUP($A11,'Return Data'!$B$7:$R$2292,11,0)</f>
        <v>5.5415000000000001</v>
      </c>
      <c r="I11" s="66">
        <f t="shared" si="2"/>
        <v>2</v>
      </c>
      <c r="J11" s="65">
        <f>VLOOKUP($A11,'Return Data'!$B$7:$R$2292,12,0)</f>
        <v>4.8844000000000003</v>
      </c>
      <c r="K11" s="66">
        <f t="shared" si="3"/>
        <v>2</v>
      </c>
      <c r="L11" s="65">
        <f>VLOOKUP($A11,'Return Data'!$B$7:$R$2292,13,0)</f>
        <v>6.2286000000000001</v>
      </c>
      <c r="M11" s="66">
        <f t="shared" si="4"/>
        <v>2</v>
      </c>
      <c r="N11" s="65">
        <f>VLOOKUP($A11,'Return Data'!$B$7:$R$2292,17,0)</f>
        <v>7.0026000000000002</v>
      </c>
      <c r="O11" s="66">
        <f t="shared" si="5"/>
        <v>1</v>
      </c>
      <c r="P11" s="65">
        <f>VLOOKUP($A11,'Return Data'!$B$7:$R$2292,14,0)</f>
        <v>9.6415000000000006</v>
      </c>
      <c r="Q11" s="66">
        <f t="shared" si="6"/>
        <v>1</v>
      </c>
      <c r="R11" s="65">
        <f>VLOOKUP($A11,'Return Data'!$B$7:$R$2292,16,0)</f>
        <v>8.5444999999999993</v>
      </c>
      <c r="S11" s="67">
        <f t="shared" si="7"/>
        <v>2</v>
      </c>
    </row>
    <row r="12" spans="1:19" x14ac:dyDescent="0.3">
      <c r="A12" s="82" t="s">
        <v>569</v>
      </c>
      <c r="B12" s="64">
        <f>VLOOKUP($A12,'Return Data'!$B$7:$R$2292,3,0)</f>
        <v>44609</v>
      </c>
      <c r="C12" s="65">
        <f>VLOOKUP($A12,'Return Data'!$B$7:$R$2292,4,0)</f>
        <v>18.180399999999999</v>
      </c>
      <c r="D12" s="65">
        <f>VLOOKUP($A12,'Return Data'!$B$7:$R$2292,9,0)</f>
        <v>5.4260999999999999</v>
      </c>
      <c r="E12" s="66">
        <f t="shared" si="0"/>
        <v>8</v>
      </c>
      <c r="F12" s="65">
        <f>VLOOKUP($A12,'Return Data'!$B$7:$R$2292,10,0)</f>
        <v>3.4582000000000002</v>
      </c>
      <c r="G12" s="66">
        <f t="shared" si="1"/>
        <v>7</v>
      </c>
      <c r="H12" s="65">
        <f>VLOOKUP($A12,'Return Data'!$B$7:$R$2292,11,0)</f>
        <v>3.5009999999999999</v>
      </c>
      <c r="I12" s="66">
        <f t="shared" si="2"/>
        <v>9</v>
      </c>
      <c r="J12" s="65">
        <f>VLOOKUP($A12,'Return Data'!$B$7:$R$2292,12,0)</f>
        <v>3.7244999999999999</v>
      </c>
      <c r="K12" s="66">
        <f t="shared" si="3"/>
        <v>12</v>
      </c>
      <c r="L12" s="65">
        <f>VLOOKUP($A12,'Return Data'!$B$7:$R$2292,13,0)</f>
        <v>4.5895999999999999</v>
      </c>
      <c r="M12" s="66">
        <f t="shared" si="4"/>
        <v>9</v>
      </c>
      <c r="N12" s="65">
        <f>VLOOKUP($A12,'Return Data'!$B$7:$R$2292,17,0)</f>
        <v>5.2862</v>
      </c>
      <c r="O12" s="66">
        <f t="shared" si="5"/>
        <v>14</v>
      </c>
      <c r="P12" s="65">
        <f>VLOOKUP($A12,'Return Data'!$B$7:$R$2292,14,0)</f>
        <v>7.6684000000000001</v>
      </c>
      <c r="Q12" s="66">
        <f t="shared" si="6"/>
        <v>9</v>
      </c>
      <c r="R12" s="65">
        <f>VLOOKUP($A12,'Return Data'!$B$7:$R$2292,16,0)</f>
        <v>7.9417</v>
      </c>
      <c r="S12" s="67">
        <f t="shared" si="7"/>
        <v>10</v>
      </c>
    </row>
    <row r="13" spans="1:19" x14ac:dyDescent="0.3">
      <c r="A13" s="82" t="s">
        <v>572</v>
      </c>
      <c r="B13" s="64">
        <f>VLOOKUP($A13,'Return Data'!$B$7:$R$2292,3,0)</f>
        <v>44609</v>
      </c>
      <c r="C13" s="65">
        <f>VLOOKUP($A13,'Return Data'!$B$7:$R$2292,4,0)</f>
        <v>18.5671</v>
      </c>
      <c r="D13" s="65">
        <f>VLOOKUP($A13,'Return Data'!$B$7:$R$2292,9,0)</f>
        <v>4.8136999999999999</v>
      </c>
      <c r="E13" s="66">
        <f t="shared" si="0"/>
        <v>14</v>
      </c>
      <c r="F13" s="65">
        <f>VLOOKUP($A13,'Return Data'!$B$7:$R$2292,10,0)</f>
        <v>2.6977000000000002</v>
      </c>
      <c r="G13" s="66">
        <f t="shared" si="1"/>
        <v>17</v>
      </c>
      <c r="H13" s="65">
        <f>VLOOKUP($A13,'Return Data'!$B$7:$R$2292,11,0)</f>
        <v>3.6072000000000002</v>
      </c>
      <c r="I13" s="66">
        <f t="shared" si="2"/>
        <v>8</v>
      </c>
      <c r="J13" s="65">
        <f>VLOOKUP($A13,'Return Data'!$B$7:$R$2292,12,0)</f>
        <v>3.9931999999999999</v>
      </c>
      <c r="K13" s="66">
        <f t="shared" si="3"/>
        <v>9</v>
      </c>
      <c r="L13" s="65">
        <f>VLOOKUP($A13,'Return Data'!$B$7:$R$2292,13,0)</f>
        <v>4.4814999999999996</v>
      </c>
      <c r="M13" s="66">
        <f t="shared" si="4"/>
        <v>10</v>
      </c>
      <c r="N13" s="65">
        <f>VLOOKUP($A13,'Return Data'!$B$7:$R$2292,17,0)</f>
        <v>6.1650999999999998</v>
      </c>
      <c r="O13" s="66">
        <f t="shared" si="5"/>
        <v>6</v>
      </c>
      <c r="P13" s="65">
        <f>VLOOKUP($A13,'Return Data'!$B$7:$R$2292,14,0)</f>
        <v>7.8189000000000002</v>
      </c>
      <c r="Q13" s="66">
        <f t="shared" si="6"/>
        <v>7</v>
      </c>
      <c r="R13" s="65">
        <f>VLOOKUP($A13,'Return Data'!$B$7:$R$2292,16,0)</f>
        <v>8.1434999999999995</v>
      </c>
      <c r="S13" s="67">
        <f t="shared" si="7"/>
        <v>6</v>
      </c>
    </row>
    <row r="14" spans="1:19" x14ac:dyDescent="0.3">
      <c r="A14" s="82" t="s">
        <v>573</v>
      </c>
      <c r="B14" s="64">
        <f>VLOOKUP($A14,'Return Data'!$B$7:$R$2292,3,0)</f>
        <v>44609</v>
      </c>
      <c r="C14" s="65">
        <f>VLOOKUP($A14,'Return Data'!$B$7:$R$2292,4,0)</f>
        <v>26.019600000000001</v>
      </c>
      <c r="D14" s="65">
        <f>VLOOKUP($A14,'Return Data'!$B$7:$R$2292,9,0)</f>
        <v>4.9942000000000002</v>
      </c>
      <c r="E14" s="66">
        <f t="shared" si="0"/>
        <v>13</v>
      </c>
      <c r="F14" s="65">
        <f>VLOOKUP($A14,'Return Data'!$B$7:$R$2292,10,0)</f>
        <v>0.86639999999999995</v>
      </c>
      <c r="G14" s="66">
        <f t="shared" si="1"/>
        <v>20</v>
      </c>
      <c r="H14" s="65">
        <f>VLOOKUP($A14,'Return Data'!$B$7:$R$2292,11,0)</f>
        <v>3.8342999999999998</v>
      </c>
      <c r="I14" s="66">
        <f t="shared" si="2"/>
        <v>5</v>
      </c>
      <c r="J14" s="65">
        <f>VLOOKUP($A14,'Return Data'!$B$7:$R$2292,12,0)</f>
        <v>4.141</v>
      </c>
      <c r="K14" s="66">
        <f t="shared" si="3"/>
        <v>8</v>
      </c>
      <c r="L14" s="65">
        <f>VLOOKUP($A14,'Return Data'!$B$7:$R$2292,13,0)</f>
        <v>4.4715999999999996</v>
      </c>
      <c r="M14" s="66">
        <f t="shared" si="4"/>
        <v>12</v>
      </c>
      <c r="N14" s="65">
        <f>VLOOKUP($A14,'Return Data'!$B$7:$R$2292,17,0)</f>
        <v>5.8098000000000001</v>
      </c>
      <c r="O14" s="66">
        <f t="shared" si="5"/>
        <v>9</v>
      </c>
      <c r="P14" s="65">
        <f>VLOOKUP($A14,'Return Data'!$B$7:$R$2292,14,0)</f>
        <v>7.5709999999999997</v>
      </c>
      <c r="Q14" s="66">
        <f t="shared" si="6"/>
        <v>10</v>
      </c>
      <c r="R14" s="65">
        <f>VLOOKUP($A14,'Return Data'!$B$7:$R$2292,16,0)</f>
        <v>8.1975999999999996</v>
      </c>
      <c r="S14" s="67">
        <f t="shared" si="7"/>
        <v>3</v>
      </c>
    </row>
    <row r="15" spans="1:19" x14ac:dyDescent="0.3">
      <c r="A15" s="82" t="s">
        <v>576</v>
      </c>
      <c r="B15" s="64">
        <f>VLOOKUP($A15,'Return Data'!$B$7:$R$2292,3,0)</f>
        <v>44609</v>
      </c>
      <c r="C15" s="65">
        <f>VLOOKUP($A15,'Return Data'!$B$7:$R$2292,4,0)</f>
        <v>19.935300000000002</v>
      </c>
      <c r="D15" s="65">
        <f>VLOOKUP($A15,'Return Data'!$B$7:$R$2292,9,0)</f>
        <v>4.0121000000000002</v>
      </c>
      <c r="E15" s="66">
        <f t="shared" si="0"/>
        <v>17</v>
      </c>
      <c r="F15" s="65">
        <f>VLOOKUP($A15,'Return Data'!$B$7:$R$2292,10,0)</f>
        <v>3.5196999999999998</v>
      </c>
      <c r="G15" s="66">
        <f t="shared" si="1"/>
        <v>4</v>
      </c>
      <c r="H15" s="65">
        <f>VLOOKUP($A15,'Return Data'!$B$7:$R$2292,11,0)</f>
        <v>2.9026999999999998</v>
      </c>
      <c r="I15" s="66">
        <f t="shared" si="2"/>
        <v>16</v>
      </c>
      <c r="J15" s="65">
        <f>VLOOKUP($A15,'Return Data'!$B$7:$R$2292,12,0)</f>
        <v>3.6819999999999999</v>
      </c>
      <c r="K15" s="66">
        <f t="shared" si="3"/>
        <v>13</v>
      </c>
      <c r="L15" s="65">
        <f>VLOOKUP($A15,'Return Data'!$B$7:$R$2292,13,0)</f>
        <v>4.3689</v>
      </c>
      <c r="M15" s="66">
        <f t="shared" si="4"/>
        <v>14</v>
      </c>
      <c r="N15" s="65">
        <f>VLOOKUP($A15,'Return Data'!$B$7:$R$2292,17,0)</f>
        <v>6.2281000000000004</v>
      </c>
      <c r="O15" s="66">
        <f t="shared" si="5"/>
        <v>5</v>
      </c>
      <c r="P15" s="65">
        <f>VLOOKUP($A15,'Return Data'!$B$7:$R$2292,14,0)</f>
        <v>8.1823999999999995</v>
      </c>
      <c r="Q15" s="66">
        <f t="shared" si="6"/>
        <v>3</v>
      </c>
      <c r="R15" s="65">
        <f>VLOOKUP($A15,'Return Data'!$B$7:$R$2292,16,0)</f>
        <v>8.0076000000000001</v>
      </c>
      <c r="S15" s="67">
        <f t="shared" si="7"/>
        <v>8</v>
      </c>
    </row>
    <row r="16" spans="1:19" x14ac:dyDescent="0.3">
      <c r="A16" s="82" t="s">
        <v>579</v>
      </c>
      <c r="B16" s="64">
        <f>VLOOKUP($A16,'Return Data'!$B$7:$R$2292,3,0)</f>
        <v>44609</v>
      </c>
      <c r="C16" s="65">
        <f>VLOOKUP($A16,'Return Data'!$B$7:$R$2292,4,0)</f>
        <v>1868.6982</v>
      </c>
      <c r="D16" s="65">
        <f>VLOOKUP($A16,'Return Data'!$B$7:$R$2292,9,0)</f>
        <v>7.1497999999999999</v>
      </c>
      <c r="E16" s="66">
        <f t="shared" si="0"/>
        <v>4</v>
      </c>
      <c r="F16" s="65">
        <f>VLOOKUP($A16,'Return Data'!$B$7:$R$2292,10,0)</f>
        <v>1.2164999999999999</v>
      </c>
      <c r="G16" s="66">
        <f t="shared" si="1"/>
        <v>19</v>
      </c>
      <c r="H16" s="65">
        <f>VLOOKUP($A16,'Return Data'!$B$7:$R$2292,11,0)</f>
        <v>3.8529</v>
      </c>
      <c r="I16" s="66">
        <f t="shared" si="2"/>
        <v>4</v>
      </c>
      <c r="J16" s="65">
        <f>VLOOKUP($A16,'Return Data'!$B$7:$R$2292,12,0)</f>
        <v>3.3956</v>
      </c>
      <c r="K16" s="66">
        <f t="shared" si="3"/>
        <v>17</v>
      </c>
      <c r="L16" s="65">
        <f>VLOOKUP($A16,'Return Data'!$B$7:$R$2292,13,0)</f>
        <v>4.9908000000000001</v>
      </c>
      <c r="M16" s="66">
        <f t="shared" si="4"/>
        <v>5</v>
      </c>
      <c r="N16" s="65">
        <f>VLOOKUP($A16,'Return Data'!$B$7:$R$2292,17,0)</f>
        <v>5.4730999999999996</v>
      </c>
      <c r="O16" s="66">
        <f t="shared" si="5"/>
        <v>13</v>
      </c>
      <c r="P16" s="65">
        <f>VLOOKUP($A16,'Return Data'!$B$7:$R$2292,14,0)</f>
        <v>6.9969999999999999</v>
      </c>
      <c r="Q16" s="66">
        <f t="shared" si="6"/>
        <v>14</v>
      </c>
      <c r="R16" s="65">
        <f>VLOOKUP($A16,'Return Data'!$B$7:$R$2292,16,0)</f>
        <v>7.0781999999999998</v>
      </c>
      <c r="S16" s="67">
        <f t="shared" si="7"/>
        <v>17</v>
      </c>
    </row>
    <row r="17" spans="1:19" x14ac:dyDescent="0.3">
      <c r="A17" s="82" t="s">
        <v>581</v>
      </c>
      <c r="B17" s="64">
        <f>VLOOKUP($A17,'Return Data'!$B$7:$R$2292,3,0)</f>
        <v>44609</v>
      </c>
      <c r="C17" s="65">
        <f>VLOOKUP($A17,'Return Data'!$B$7:$R$2292,4,0)</f>
        <v>52.6021</v>
      </c>
      <c r="D17" s="65">
        <f>VLOOKUP($A17,'Return Data'!$B$7:$R$2292,9,0)</f>
        <v>5.5412999999999997</v>
      </c>
      <c r="E17" s="66">
        <f t="shared" si="0"/>
        <v>7</v>
      </c>
      <c r="F17" s="65">
        <f>VLOOKUP($A17,'Return Data'!$B$7:$R$2292,10,0)</f>
        <v>2.8349000000000002</v>
      </c>
      <c r="G17" s="66">
        <f t="shared" si="1"/>
        <v>15</v>
      </c>
      <c r="H17" s="65">
        <f>VLOOKUP($A17,'Return Data'!$B$7:$R$2292,11,0)</f>
        <v>4.4290000000000003</v>
      </c>
      <c r="I17" s="66">
        <f t="shared" si="2"/>
        <v>3</v>
      </c>
      <c r="J17" s="65">
        <f>VLOOKUP($A17,'Return Data'!$B$7:$R$2292,12,0)</f>
        <v>4.7302</v>
      </c>
      <c r="K17" s="66">
        <f t="shared" si="3"/>
        <v>3</v>
      </c>
      <c r="L17" s="65">
        <f>VLOOKUP($A17,'Return Data'!$B$7:$R$2292,13,0)</f>
        <v>4.8996000000000004</v>
      </c>
      <c r="M17" s="66">
        <f t="shared" si="4"/>
        <v>6</v>
      </c>
      <c r="N17" s="65">
        <f>VLOOKUP($A17,'Return Data'!$B$7:$R$2292,17,0)</f>
        <v>6.2477999999999998</v>
      </c>
      <c r="O17" s="66">
        <f t="shared" si="5"/>
        <v>4</v>
      </c>
      <c r="P17" s="65">
        <f>VLOOKUP($A17,'Return Data'!$B$7:$R$2292,14,0)</f>
        <v>8.1060999999999996</v>
      </c>
      <c r="Q17" s="66">
        <f t="shared" si="6"/>
        <v>4</v>
      </c>
      <c r="R17" s="65">
        <f>VLOOKUP($A17,'Return Data'!$B$7:$R$2292,16,0)</f>
        <v>7.4336000000000002</v>
      </c>
      <c r="S17" s="67">
        <f t="shared" si="7"/>
        <v>14</v>
      </c>
    </row>
    <row r="18" spans="1:19" x14ac:dyDescent="0.3">
      <c r="A18" s="82" t="s">
        <v>584</v>
      </c>
      <c r="B18" s="64">
        <f>VLOOKUP($A18,'Return Data'!$B$7:$R$2292,3,0)</f>
        <v>44609</v>
      </c>
      <c r="C18" s="65">
        <f>VLOOKUP($A18,'Return Data'!$B$7:$R$2292,4,0)</f>
        <v>20.140999999999998</v>
      </c>
      <c r="D18" s="65">
        <f>VLOOKUP($A18,'Return Data'!$B$7:$R$2292,9,0)</f>
        <v>6.1763000000000003</v>
      </c>
      <c r="E18" s="66">
        <f t="shared" si="0"/>
        <v>5</v>
      </c>
      <c r="F18" s="65">
        <f>VLOOKUP($A18,'Return Data'!$B$7:$R$2292,10,0)</f>
        <v>3.9047999999999998</v>
      </c>
      <c r="G18" s="66">
        <f t="shared" si="1"/>
        <v>3</v>
      </c>
      <c r="H18" s="65">
        <f>VLOOKUP($A18,'Return Data'!$B$7:$R$2292,11,0)</f>
        <v>2.8807</v>
      </c>
      <c r="I18" s="66">
        <f t="shared" si="2"/>
        <v>17</v>
      </c>
      <c r="J18" s="65">
        <f>VLOOKUP($A18,'Return Data'!$B$7:$R$2292,12,0)</f>
        <v>3.7301000000000002</v>
      </c>
      <c r="K18" s="66">
        <f t="shared" si="3"/>
        <v>11</v>
      </c>
      <c r="L18" s="65">
        <f>VLOOKUP($A18,'Return Data'!$B$7:$R$2292,13,0)</f>
        <v>4.3769999999999998</v>
      </c>
      <c r="M18" s="66">
        <f t="shared" si="4"/>
        <v>13</v>
      </c>
      <c r="N18" s="65">
        <f>VLOOKUP($A18,'Return Data'!$B$7:$R$2292,17,0)</f>
        <v>5.8792999999999997</v>
      </c>
      <c r="O18" s="66">
        <f t="shared" si="5"/>
        <v>8</v>
      </c>
      <c r="P18" s="65">
        <f>VLOOKUP($A18,'Return Data'!$B$7:$R$2292,14,0)</f>
        <v>7.5505000000000004</v>
      </c>
      <c r="Q18" s="66">
        <f t="shared" si="6"/>
        <v>11</v>
      </c>
      <c r="R18" s="65">
        <f>VLOOKUP($A18,'Return Data'!$B$7:$R$2292,16,0)</f>
        <v>4.9747000000000003</v>
      </c>
      <c r="S18" s="67">
        <f t="shared" si="7"/>
        <v>20</v>
      </c>
    </row>
    <row r="19" spans="1:19" x14ac:dyDescent="0.3">
      <c r="A19" s="82" t="s">
        <v>585</v>
      </c>
      <c r="B19" s="64">
        <f>VLOOKUP($A19,'Return Data'!$B$7:$R$2292,3,0)</f>
        <v>44609</v>
      </c>
      <c r="C19" s="65">
        <f>VLOOKUP($A19,'Return Data'!$B$7:$R$2292,4,0)</f>
        <v>28.229700000000001</v>
      </c>
      <c r="D19" s="65">
        <f>VLOOKUP($A19,'Return Data'!$B$7:$R$2292,9,0)</f>
        <v>3.6818</v>
      </c>
      <c r="E19" s="66">
        <f t="shared" si="0"/>
        <v>18</v>
      </c>
      <c r="F19" s="65">
        <f>VLOOKUP($A19,'Return Data'!$B$7:$R$2292,10,0)</f>
        <v>2.8279999999999998</v>
      </c>
      <c r="G19" s="66">
        <f t="shared" si="1"/>
        <v>16</v>
      </c>
      <c r="H19" s="65">
        <f>VLOOKUP($A19,'Return Data'!$B$7:$R$2292,11,0)</f>
        <v>2.5198999999999998</v>
      </c>
      <c r="I19" s="66">
        <f t="shared" si="2"/>
        <v>20</v>
      </c>
      <c r="J19" s="65">
        <f>VLOOKUP($A19,'Return Data'!$B$7:$R$2292,12,0)</f>
        <v>2.9981</v>
      </c>
      <c r="K19" s="66">
        <f t="shared" si="3"/>
        <v>20</v>
      </c>
      <c r="L19" s="65">
        <f>VLOOKUP($A19,'Return Data'!$B$7:$R$2292,13,0)</f>
        <v>3.5146999999999999</v>
      </c>
      <c r="M19" s="66">
        <f t="shared" si="4"/>
        <v>19</v>
      </c>
      <c r="N19" s="65">
        <f>VLOOKUP($A19,'Return Data'!$B$7:$R$2292,17,0)</f>
        <v>4.8010000000000002</v>
      </c>
      <c r="O19" s="66">
        <f t="shared" si="5"/>
        <v>17</v>
      </c>
      <c r="P19" s="65">
        <f>VLOOKUP($A19,'Return Data'!$B$7:$R$2292,14,0)</f>
        <v>6.6383000000000001</v>
      </c>
      <c r="Q19" s="66">
        <f t="shared" si="6"/>
        <v>15</v>
      </c>
      <c r="R19" s="65">
        <f>VLOOKUP($A19,'Return Data'!$B$7:$R$2292,16,0)</f>
        <v>7.2988</v>
      </c>
      <c r="S19" s="67">
        <f t="shared" si="7"/>
        <v>16</v>
      </c>
    </row>
    <row r="20" spans="1:19" x14ac:dyDescent="0.3">
      <c r="A20" s="82" t="s">
        <v>587</v>
      </c>
      <c r="B20" s="64">
        <f>VLOOKUP($A20,'Return Data'!$B$7:$R$2292,3,0)</f>
        <v>44609</v>
      </c>
      <c r="C20" s="65">
        <f>VLOOKUP($A20,'Return Data'!$B$7:$R$2292,4,0)</f>
        <v>16.793500000000002</v>
      </c>
      <c r="D20" s="65">
        <f>VLOOKUP($A20,'Return Data'!$B$7:$R$2292,9,0)</f>
        <v>5.7065999999999999</v>
      </c>
      <c r="E20" s="66">
        <f t="shared" si="0"/>
        <v>6</v>
      </c>
      <c r="F20" s="65">
        <f>VLOOKUP($A20,'Return Data'!$B$7:$R$2292,10,0)</f>
        <v>3.4698000000000002</v>
      </c>
      <c r="G20" s="66">
        <f t="shared" si="1"/>
        <v>6</v>
      </c>
      <c r="H20" s="65">
        <f>VLOOKUP($A20,'Return Data'!$B$7:$R$2292,11,0)</f>
        <v>3.7073999999999998</v>
      </c>
      <c r="I20" s="66">
        <f t="shared" si="2"/>
        <v>6</v>
      </c>
      <c r="J20" s="65">
        <f>VLOOKUP($A20,'Return Data'!$B$7:$R$2292,12,0)</f>
        <v>4.2206999999999999</v>
      </c>
      <c r="K20" s="66">
        <f t="shared" si="3"/>
        <v>6</v>
      </c>
      <c r="L20" s="65">
        <f>VLOOKUP($A20,'Return Data'!$B$7:$R$2292,13,0)</f>
        <v>5.0400999999999998</v>
      </c>
      <c r="M20" s="66">
        <f t="shared" si="4"/>
        <v>4</v>
      </c>
      <c r="N20" s="65">
        <f>VLOOKUP($A20,'Return Data'!$B$7:$R$2292,17,0)</f>
        <v>6.5377000000000001</v>
      </c>
      <c r="O20" s="66">
        <f t="shared" si="5"/>
        <v>2</v>
      </c>
      <c r="P20" s="65">
        <f>VLOOKUP($A20,'Return Data'!$B$7:$R$2292,14,0)</f>
        <v>8.2240000000000002</v>
      </c>
      <c r="Q20" s="66">
        <f t="shared" si="6"/>
        <v>2</v>
      </c>
      <c r="R20" s="65">
        <f>VLOOKUP($A20,'Return Data'!$B$7:$R$2292,16,0)</f>
        <v>7.9617000000000004</v>
      </c>
      <c r="S20" s="67">
        <f t="shared" si="7"/>
        <v>9</v>
      </c>
    </row>
    <row r="21" spans="1:19" x14ac:dyDescent="0.3">
      <c r="A21" s="82" t="s">
        <v>589</v>
      </c>
      <c r="B21" s="64">
        <f>VLOOKUP($A21,'Return Data'!$B$7:$R$2292,3,0)</f>
        <v>44609</v>
      </c>
      <c r="C21" s="65">
        <f>VLOOKUP($A21,'Return Data'!$B$7:$R$2292,4,0)</f>
        <v>19.7623</v>
      </c>
      <c r="D21" s="65">
        <f>VLOOKUP($A21,'Return Data'!$B$7:$R$2292,9,0)</f>
        <v>3.6576</v>
      </c>
      <c r="E21" s="66">
        <f t="shared" si="0"/>
        <v>19</v>
      </c>
      <c r="F21" s="65">
        <f>VLOOKUP($A21,'Return Data'!$B$7:$R$2292,10,0)</f>
        <v>2.68</v>
      </c>
      <c r="G21" s="66">
        <f t="shared" si="1"/>
        <v>18</v>
      </c>
      <c r="H21" s="65">
        <f>VLOOKUP($A21,'Return Data'!$B$7:$R$2292,11,0)</f>
        <v>3.2711999999999999</v>
      </c>
      <c r="I21" s="66">
        <f t="shared" si="2"/>
        <v>12</v>
      </c>
      <c r="J21" s="65">
        <f>VLOOKUP($A21,'Return Data'!$B$7:$R$2292,12,0)</f>
        <v>3.8248000000000002</v>
      </c>
      <c r="K21" s="66">
        <f t="shared" si="3"/>
        <v>10</v>
      </c>
      <c r="L21" s="65">
        <f>VLOOKUP($A21,'Return Data'!$B$7:$R$2292,13,0)</f>
        <v>4.4790000000000001</v>
      </c>
      <c r="M21" s="66">
        <f t="shared" si="4"/>
        <v>11</v>
      </c>
      <c r="N21" s="65">
        <f>VLOOKUP($A21,'Return Data'!$B$7:$R$2292,17,0)</f>
        <v>5.7803000000000004</v>
      </c>
      <c r="O21" s="66">
        <f t="shared" si="5"/>
        <v>10</v>
      </c>
      <c r="P21" s="65">
        <f>VLOOKUP($A21,'Return Data'!$B$7:$R$2292,14,0)</f>
        <v>7.9142999999999999</v>
      </c>
      <c r="Q21" s="66">
        <f t="shared" si="6"/>
        <v>6</v>
      </c>
      <c r="R21" s="65">
        <f>VLOOKUP($A21,'Return Data'!$B$7:$R$2292,16,0)</f>
        <v>7.9051</v>
      </c>
      <c r="S21" s="67">
        <f t="shared" si="7"/>
        <v>11</v>
      </c>
    </row>
    <row r="22" spans="1:19" x14ac:dyDescent="0.3">
      <c r="A22" s="82" t="s">
        <v>592</v>
      </c>
      <c r="B22" s="64">
        <f>VLOOKUP($A22,'Return Data'!$B$7:$R$2292,3,0)</f>
        <v>44609</v>
      </c>
      <c r="C22" s="65">
        <f>VLOOKUP($A22,'Return Data'!$B$7:$R$2292,4,0)</f>
        <v>2538.3649</v>
      </c>
      <c r="D22" s="65">
        <f>VLOOKUP($A22,'Return Data'!$B$7:$R$2292,9,0)</f>
        <v>5.3124000000000002</v>
      </c>
      <c r="E22" s="66">
        <f t="shared" si="0"/>
        <v>9</v>
      </c>
      <c r="F22" s="65">
        <f>VLOOKUP($A22,'Return Data'!$B$7:$R$2292,10,0)</f>
        <v>2.8919999999999999</v>
      </c>
      <c r="G22" s="66">
        <f t="shared" si="1"/>
        <v>14</v>
      </c>
      <c r="H22" s="65">
        <f>VLOOKUP($A22,'Return Data'!$B$7:$R$2292,11,0)</f>
        <v>2.7050999999999998</v>
      </c>
      <c r="I22" s="66">
        <f t="shared" si="2"/>
        <v>19</v>
      </c>
      <c r="J22" s="65">
        <f>VLOOKUP($A22,'Return Data'!$B$7:$R$2292,12,0)</f>
        <v>3.5385</v>
      </c>
      <c r="K22" s="66">
        <f t="shared" si="3"/>
        <v>15</v>
      </c>
      <c r="L22" s="65">
        <f>VLOOKUP($A22,'Return Data'!$B$7:$R$2292,13,0)</f>
        <v>3.7385000000000002</v>
      </c>
      <c r="M22" s="66">
        <f t="shared" si="4"/>
        <v>17</v>
      </c>
      <c r="N22" s="65">
        <f>VLOOKUP($A22,'Return Data'!$B$7:$R$2292,17,0)</f>
        <v>5.5571999999999999</v>
      </c>
      <c r="O22" s="66">
        <f t="shared" si="5"/>
        <v>12</v>
      </c>
      <c r="P22" s="65">
        <f>VLOOKUP($A22,'Return Data'!$B$7:$R$2292,14,0)</f>
        <v>7.4443000000000001</v>
      </c>
      <c r="Q22" s="66">
        <f t="shared" si="6"/>
        <v>13</v>
      </c>
      <c r="R22" s="65">
        <f>VLOOKUP($A22,'Return Data'!$B$7:$R$2292,16,0)</f>
        <v>7.8231999999999999</v>
      </c>
      <c r="S22" s="67">
        <f t="shared" si="7"/>
        <v>12</v>
      </c>
    </row>
    <row r="23" spans="1:19" x14ac:dyDescent="0.3">
      <c r="A23" s="82" t="s">
        <v>593</v>
      </c>
      <c r="B23" s="64">
        <f>VLOOKUP($A23,'Return Data'!$B$7:$R$2292,3,0)</f>
        <v>44609</v>
      </c>
      <c r="C23" s="65">
        <f>VLOOKUP($A23,'Return Data'!$B$7:$R$2292,4,0)</f>
        <v>34.855600000000003</v>
      </c>
      <c r="D23" s="65">
        <f>VLOOKUP($A23,'Return Data'!$B$7:$R$2292,9,0)</f>
        <v>7.1607000000000003</v>
      </c>
      <c r="E23" s="66">
        <f t="shared" si="0"/>
        <v>3</v>
      </c>
      <c r="F23" s="65">
        <f>VLOOKUP($A23,'Return Data'!$B$7:$R$2292,10,0)</f>
        <v>3.5150000000000001</v>
      </c>
      <c r="G23" s="66">
        <f t="shared" si="1"/>
        <v>5</v>
      </c>
      <c r="H23" s="65">
        <f>VLOOKUP($A23,'Return Data'!$B$7:$R$2292,11,0)</f>
        <v>2.9994999999999998</v>
      </c>
      <c r="I23" s="66">
        <f t="shared" si="2"/>
        <v>14</v>
      </c>
      <c r="J23" s="65">
        <f>VLOOKUP($A23,'Return Data'!$B$7:$R$2292,12,0)</f>
        <v>3.1118000000000001</v>
      </c>
      <c r="K23" s="66">
        <f t="shared" si="3"/>
        <v>19</v>
      </c>
      <c r="L23" s="65">
        <f>VLOOKUP($A23,'Return Data'!$B$7:$R$2292,13,0)</f>
        <v>3.2361</v>
      </c>
      <c r="M23" s="66">
        <f t="shared" si="4"/>
        <v>20</v>
      </c>
      <c r="N23" s="65">
        <f>VLOOKUP($A23,'Return Data'!$B$7:$R$2292,17,0)</f>
        <v>4.8502999999999998</v>
      </c>
      <c r="O23" s="66">
        <f t="shared" si="5"/>
        <v>16</v>
      </c>
      <c r="P23" s="65">
        <f>VLOOKUP($A23,'Return Data'!$B$7:$R$2292,14,0)</f>
        <v>6.5324999999999998</v>
      </c>
      <c r="Q23" s="66">
        <f t="shared" si="6"/>
        <v>16</v>
      </c>
      <c r="R23" s="65">
        <f>VLOOKUP($A23,'Return Data'!$B$7:$R$2292,16,0)</f>
        <v>7.5544000000000002</v>
      </c>
      <c r="S23" s="67">
        <f t="shared" si="7"/>
        <v>13</v>
      </c>
    </row>
    <row r="24" spans="1:19" x14ac:dyDescent="0.3">
      <c r="A24" s="82" t="s">
        <v>596</v>
      </c>
      <c r="B24" s="64">
        <f>VLOOKUP($A24,'Return Data'!$B$7:$R$2292,3,0)</f>
        <v>44609</v>
      </c>
      <c r="C24" s="65">
        <f>VLOOKUP($A24,'Return Data'!$B$7:$R$2292,4,0)</f>
        <v>11.6858</v>
      </c>
      <c r="D24" s="65">
        <f>VLOOKUP($A24,'Return Data'!$B$7:$R$2292,9,0)</f>
        <v>5.1407999999999996</v>
      </c>
      <c r="E24" s="66">
        <f t="shared" si="0"/>
        <v>12</v>
      </c>
      <c r="F24" s="65">
        <f>VLOOKUP($A24,'Return Data'!$B$7:$R$2292,10,0)</f>
        <v>3.1137000000000001</v>
      </c>
      <c r="G24" s="66">
        <f t="shared" si="1"/>
        <v>13</v>
      </c>
      <c r="H24" s="65">
        <f>VLOOKUP($A24,'Return Data'!$B$7:$R$2292,11,0)</f>
        <v>3.6177000000000001</v>
      </c>
      <c r="I24" s="66">
        <f t="shared" si="2"/>
        <v>7</v>
      </c>
      <c r="J24" s="65">
        <f>VLOOKUP($A24,'Return Data'!$B$7:$R$2292,12,0)</f>
        <v>4.2336999999999998</v>
      </c>
      <c r="K24" s="66">
        <f t="shared" si="3"/>
        <v>5</v>
      </c>
      <c r="L24" s="65">
        <f>VLOOKUP($A24,'Return Data'!$B$7:$R$2292,13,0)</f>
        <v>4.6805000000000003</v>
      </c>
      <c r="M24" s="66">
        <f t="shared" si="4"/>
        <v>8</v>
      </c>
      <c r="N24" s="65"/>
      <c r="O24" s="66"/>
      <c r="P24" s="65"/>
      <c r="Q24" s="66"/>
      <c r="R24" s="65">
        <f>VLOOKUP($A24,'Return Data'!$B$7:$R$2292,16,0)</f>
        <v>6.8273000000000001</v>
      </c>
      <c r="S24" s="67">
        <f t="shared" si="7"/>
        <v>18</v>
      </c>
    </row>
    <row r="25" spans="1:19" x14ac:dyDescent="0.3">
      <c r="A25" s="82" t="s">
        <v>598</v>
      </c>
      <c r="B25" s="64">
        <f>VLOOKUP($A25,'Return Data'!$B$7:$R$2292,3,0)</f>
        <v>44609</v>
      </c>
      <c r="C25" s="65">
        <f>VLOOKUP($A25,'Return Data'!$B$7:$R$2292,4,0)</f>
        <v>16.649000000000001</v>
      </c>
      <c r="D25" s="65">
        <f>VLOOKUP($A25,'Return Data'!$B$7:$R$2292,9,0)</f>
        <v>5.1924000000000001</v>
      </c>
      <c r="E25" s="66">
        <f t="shared" si="0"/>
        <v>11</v>
      </c>
      <c r="F25" s="65">
        <f>VLOOKUP($A25,'Return Data'!$B$7:$R$2292,10,0)</f>
        <v>3.3595999999999999</v>
      </c>
      <c r="G25" s="66">
        <f t="shared" si="1"/>
        <v>9</v>
      </c>
      <c r="H25" s="65">
        <f>VLOOKUP($A25,'Return Data'!$B$7:$R$2292,11,0)</f>
        <v>2.9996</v>
      </c>
      <c r="I25" s="66">
        <f t="shared" si="2"/>
        <v>13</v>
      </c>
      <c r="J25" s="65">
        <f>VLOOKUP($A25,'Return Data'!$B$7:$R$2292,12,0)</f>
        <v>3.2839</v>
      </c>
      <c r="K25" s="66">
        <f t="shared" si="3"/>
        <v>18</v>
      </c>
      <c r="L25" s="65">
        <f>VLOOKUP($A25,'Return Data'!$B$7:$R$2292,13,0)</f>
        <v>3.6069</v>
      </c>
      <c r="M25" s="66">
        <f t="shared" si="4"/>
        <v>18</v>
      </c>
      <c r="N25" s="65">
        <f>VLOOKUP($A25,'Return Data'!$B$7:$R$2292,17,0)</f>
        <v>5.0942999999999996</v>
      </c>
      <c r="O25" s="66">
        <f>RANK(N25,N$8:N$27,0)</f>
        <v>15</v>
      </c>
      <c r="P25" s="65">
        <f>VLOOKUP($A25,'Return Data'!$B$7:$R$2292,14,0)</f>
        <v>4.1073000000000004</v>
      </c>
      <c r="Q25" s="66">
        <f>RANK(P25,P$8:P$27,0)</f>
        <v>17</v>
      </c>
      <c r="R25" s="65">
        <f>VLOOKUP($A25,'Return Data'!$B$7:$R$2292,16,0)</f>
        <v>6.5425000000000004</v>
      </c>
      <c r="S25" s="67">
        <f t="shared" si="7"/>
        <v>19</v>
      </c>
    </row>
    <row r="26" spans="1:19" x14ac:dyDescent="0.3">
      <c r="A26" s="82" t="s">
        <v>705</v>
      </c>
      <c r="B26" s="64">
        <f>VLOOKUP($A26,'Return Data'!$B$7:$R$2292,3,0)</f>
        <v>44609</v>
      </c>
      <c r="C26" s="65">
        <f>VLOOKUP($A26,'Return Data'!$B$7:$R$2292,4,0)</f>
        <v>1164.6316999999999</v>
      </c>
      <c r="D26" s="65">
        <f>VLOOKUP($A26,'Return Data'!$B$7:$R$2292,9,0)</f>
        <v>4.1760000000000002</v>
      </c>
      <c r="E26" s="66">
        <f t="shared" si="0"/>
        <v>16</v>
      </c>
      <c r="F26" s="65">
        <f>VLOOKUP($A26,'Return Data'!$B$7:$R$2292,10,0)</f>
        <v>4.0883000000000003</v>
      </c>
      <c r="G26" s="66">
        <f t="shared" si="1"/>
        <v>1</v>
      </c>
      <c r="H26" s="65">
        <f>VLOOKUP($A26,'Return Data'!$B$7:$R$2292,11,0)</f>
        <v>3.3666</v>
      </c>
      <c r="I26" s="66">
        <f t="shared" si="2"/>
        <v>11</v>
      </c>
      <c r="J26" s="65">
        <f>VLOOKUP($A26,'Return Data'!$B$7:$R$2292,12,0)</f>
        <v>4.3141999999999996</v>
      </c>
      <c r="K26" s="66">
        <f t="shared" si="3"/>
        <v>4</v>
      </c>
      <c r="L26" s="65">
        <f>VLOOKUP($A26,'Return Data'!$B$7:$R$2292,13,0)</f>
        <v>5.1443000000000003</v>
      </c>
      <c r="M26" s="66">
        <f t="shared" ref="M26:M27" si="8">RANK(L26,L$8:L$27,0)</f>
        <v>3</v>
      </c>
      <c r="N26" s="65"/>
      <c r="O26" s="66"/>
      <c r="P26" s="65"/>
      <c r="Q26" s="66"/>
      <c r="R26" s="65">
        <f>VLOOKUP($A26,'Return Data'!$B$7:$R$2292,16,0)</f>
        <v>7.3605</v>
      </c>
      <c r="S26" s="67">
        <f t="shared" si="7"/>
        <v>15</v>
      </c>
    </row>
    <row r="27" spans="1:19" x14ac:dyDescent="0.3">
      <c r="A27" s="82" t="s">
        <v>706</v>
      </c>
      <c r="B27" s="64">
        <f>VLOOKUP($A27,'Return Data'!$B$7:$R$2292,3,0)</f>
        <v>44609</v>
      </c>
      <c r="C27" s="65">
        <f>VLOOKUP($A27,'Return Data'!$B$7:$R$2292,4,0)</f>
        <v>1197.8249000000001</v>
      </c>
      <c r="D27" s="65">
        <f>VLOOKUP($A27,'Return Data'!$B$7:$R$2292,9,0)</f>
        <v>12.715199999999999</v>
      </c>
      <c r="E27" s="66">
        <f t="shared" si="0"/>
        <v>1</v>
      </c>
      <c r="F27" s="65">
        <f>VLOOKUP($A27,'Return Data'!$B$7:$R$2292,10,0)</f>
        <v>4.0260999999999996</v>
      </c>
      <c r="G27" s="66">
        <f t="shared" si="1"/>
        <v>2</v>
      </c>
      <c r="H27" s="65">
        <f>VLOOKUP($A27,'Return Data'!$B$7:$R$2292,11,0)</f>
        <v>6.4764999999999997</v>
      </c>
      <c r="I27" s="66">
        <f t="shared" si="2"/>
        <v>1</v>
      </c>
      <c r="J27" s="65">
        <f>VLOOKUP($A27,'Return Data'!$B$7:$R$2292,12,0)</f>
        <v>5.4886999999999997</v>
      </c>
      <c r="K27" s="66">
        <f t="shared" si="3"/>
        <v>1</v>
      </c>
      <c r="L27" s="65">
        <f>VLOOKUP($A27,'Return Data'!$B$7:$R$2292,13,0)</f>
        <v>7.4168000000000003</v>
      </c>
      <c r="M27" s="66">
        <f t="shared" si="8"/>
        <v>1</v>
      </c>
      <c r="N27" s="65"/>
      <c r="O27" s="66"/>
      <c r="P27" s="65"/>
      <c r="Q27" s="66"/>
      <c r="R27" s="65">
        <f>VLOOKUP($A27,'Return Data'!$B$7:$R$2292,16,0)</f>
        <v>8.7814999999999994</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5.6377600000000001</v>
      </c>
      <c r="E29" s="88"/>
      <c r="F29" s="89">
        <f>AVERAGE(F8:F27)</f>
        <v>3.0812250000000008</v>
      </c>
      <c r="G29" s="88"/>
      <c r="H29" s="89">
        <f>AVERAGE(H8:H27)</f>
        <v>3.5738950000000003</v>
      </c>
      <c r="I29" s="88"/>
      <c r="J29" s="89">
        <f>AVERAGE(J8:J27)</f>
        <v>3.9305149999999998</v>
      </c>
      <c r="K29" s="88"/>
      <c r="L29" s="89">
        <f>AVERAGE(L8:L27)</f>
        <v>4.6210699999999996</v>
      </c>
      <c r="M29" s="88"/>
      <c r="N29" s="89">
        <f>AVERAGE(N8:N27)</f>
        <v>5.818847058823529</v>
      </c>
      <c r="O29" s="88"/>
      <c r="P29" s="89">
        <f>AVERAGE(P8:P27)</f>
        <v>7.4991235294117642</v>
      </c>
      <c r="Q29" s="88"/>
      <c r="R29" s="89">
        <f>AVERAGE(R8:R27)</f>
        <v>7.6408399999999999</v>
      </c>
      <c r="S29" s="90"/>
    </row>
    <row r="30" spans="1:19" x14ac:dyDescent="0.3">
      <c r="A30" s="87" t="s">
        <v>28</v>
      </c>
      <c r="B30" s="88"/>
      <c r="C30" s="88"/>
      <c r="D30" s="89">
        <f>MIN(D8:D27)</f>
        <v>3.5516999999999999</v>
      </c>
      <c r="E30" s="88"/>
      <c r="F30" s="89">
        <f>MIN(F8:F27)</f>
        <v>0.86639999999999995</v>
      </c>
      <c r="G30" s="88"/>
      <c r="H30" s="89">
        <f>MIN(H8:H27)</f>
        <v>2.5198999999999998</v>
      </c>
      <c r="I30" s="88"/>
      <c r="J30" s="89">
        <f>MIN(J8:J27)</f>
        <v>2.9981</v>
      </c>
      <c r="K30" s="88"/>
      <c r="L30" s="89">
        <f>MIN(L8:L27)</f>
        <v>3.2361</v>
      </c>
      <c r="M30" s="88"/>
      <c r="N30" s="89">
        <f>MIN(N8:N27)</f>
        <v>4.8010000000000002</v>
      </c>
      <c r="O30" s="88"/>
      <c r="P30" s="89">
        <f>MIN(P8:P27)</f>
        <v>4.1073000000000004</v>
      </c>
      <c r="Q30" s="88"/>
      <c r="R30" s="89">
        <f>MIN(R8:R27)</f>
        <v>4.9747000000000003</v>
      </c>
      <c r="S30" s="90"/>
    </row>
    <row r="31" spans="1:19" ht="15" thickBot="1" x14ac:dyDescent="0.35">
      <c r="A31" s="91" t="s">
        <v>29</v>
      </c>
      <c r="B31" s="92"/>
      <c r="C31" s="92"/>
      <c r="D31" s="93">
        <f>MAX(D8:D27)</f>
        <v>12.715199999999999</v>
      </c>
      <c r="E31" s="92"/>
      <c r="F31" s="93">
        <f>MAX(F8:F27)</f>
        <v>4.0883000000000003</v>
      </c>
      <c r="G31" s="92"/>
      <c r="H31" s="93">
        <f>MAX(H8:H27)</f>
        <v>6.4764999999999997</v>
      </c>
      <c r="I31" s="92"/>
      <c r="J31" s="93">
        <f>MAX(J8:J27)</f>
        <v>5.4886999999999997</v>
      </c>
      <c r="K31" s="92"/>
      <c r="L31" s="93">
        <f>MAX(L8:L27)</f>
        <v>7.4168000000000003</v>
      </c>
      <c r="M31" s="92"/>
      <c r="N31" s="93">
        <f>MAX(N8:N27)</f>
        <v>7.0026000000000002</v>
      </c>
      <c r="O31" s="92"/>
      <c r="P31" s="93">
        <f>MAX(P8:P27)</f>
        <v>9.6415000000000006</v>
      </c>
      <c r="Q31" s="92"/>
      <c r="R31" s="93">
        <f>MAX(R8:R27)</f>
        <v>8.7814999999999994</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859</v>
      </c>
      <c r="B8" s="64">
        <f>VLOOKUP($A8,'Return Data'!$B$7:$R$2292,3,0)</f>
        <v>44609</v>
      </c>
      <c r="C8" s="65">
        <f>VLOOKUP($A8,'Return Data'!$B$7:$R$2292,4,0)</f>
        <v>45.901699999999998</v>
      </c>
      <c r="D8" s="65">
        <f>VLOOKUP($A8,'Return Data'!$B$7:$R$2292,9,0)</f>
        <v>52.067799999999998</v>
      </c>
      <c r="E8" s="66">
        <f>RANK(D8,D$8:D$18,0)</f>
        <v>7</v>
      </c>
      <c r="F8" s="65">
        <f>VLOOKUP($A8,'Return Data'!$B$7:$R$2292,10,0)</f>
        <v>8.3202999999999996</v>
      </c>
      <c r="G8" s="66">
        <f>RANK(F8,F$8:F$18,0)</f>
        <v>6</v>
      </c>
      <c r="H8" s="65">
        <f>VLOOKUP($A8,'Return Data'!$B$7:$R$2292,11,0)</f>
        <v>11.857900000000001</v>
      </c>
      <c r="I8" s="66">
        <f>RANK(H8,H$8:H$18,0)</f>
        <v>6</v>
      </c>
      <c r="J8" s="65">
        <f>VLOOKUP($A8,'Return Data'!$B$7:$R$2292,12,0)</f>
        <v>5.2557999999999998</v>
      </c>
      <c r="K8" s="66">
        <f>RANK(J8,J$8:J$18,0)</f>
        <v>5</v>
      </c>
      <c r="L8" s="65">
        <f>VLOOKUP($A8,'Return Data'!$B$7:$R$2292,13,0)</f>
        <v>7.6451000000000002</v>
      </c>
      <c r="M8" s="66">
        <f>RANK(L8,L$8:L$18,0)</f>
        <v>4</v>
      </c>
      <c r="N8" s="65">
        <f>VLOOKUP($A8,'Return Data'!$B$7:$R$2292,17,0)</f>
        <v>10.298500000000001</v>
      </c>
      <c r="O8" s="66">
        <f>RANK(N8,N$8:N$18,0)</f>
        <v>1</v>
      </c>
      <c r="P8" s="65">
        <f>VLOOKUP($A8,'Return Data'!$B$7:$R$2292,14,0)</f>
        <v>14.0634</v>
      </c>
      <c r="Q8" s="66">
        <f>RANK(P8,P$8:P$18,0)</f>
        <v>3</v>
      </c>
      <c r="R8" s="65">
        <f>VLOOKUP($A8,'Return Data'!$B$7:$R$2292,16,0)</f>
        <v>6.9347000000000003</v>
      </c>
      <c r="S8" s="67">
        <f>RANK(R8,R$8:R$18,0)</f>
        <v>10</v>
      </c>
    </row>
    <row r="9" spans="1:19" x14ac:dyDescent="0.3">
      <c r="A9" s="82" t="s">
        <v>861</v>
      </c>
      <c r="B9" s="64">
        <f>VLOOKUP($A9,'Return Data'!$B$7:$R$2292,3,0)</f>
        <v>44609</v>
      </c>
      <c r="C9" s="65">
        <f>VLOOKUP($A9,'Return Data'!$B$7:$R$2292,4,0)</f>
        <v>43.521599999999999</v>
      </c>
      <c r="D9" s="65">
        <f>VLOOKUP($A9,'Return Data'!$B$7:$R$2292,9,0)</f>
        <v>51.914299999999997</v>
      </c>
      <c r="E9" s="66">
        <f t="shared" ref="E9:E18" si="0">RANK(D9,D$8:D$18,0)</f>
        <v>9</v>
      </c>
      <c r="F9" s="65">
        <f>VLOOKUP($A9,'Return Data'!$B$7:$R$2292,10,0)</f>
        <v>8.3262</v>
      </c>
      <c r="G9" s="66">
        <f t="shared" ref="G9:G18" si="1">RANK(F9,F$8:F$18,0)</f>
        <v>5</v>
      </c>
      <c r="H9" s="65">
        <f>VLOOKUP($A9,'Return Data'!$B$7:$R$2292,11,0)</f>
        <v>11.867900000000001</v>
      </c>
      <c r="I9" s="66">
        <f t="shared" ref="I9:I18" si="2">RANK(H9,H$8:H$18,0)</f>
        <v>5</v>
      </c>
      <c r="J9" s="65">
        <f>VLOOKUP($A9,'Return Data'!$B$7:$R$2292,12,0)</f>
        <v>5.2419000000000002</v>
      </c>
      <c r="K9" s="66">
        <f t="shared" ref="K9:K18" si="3">RANK(J9,J$8:J$18,0)</f>
        <v>6</v>
      </c>
      <c r="L9" s="65">
        <f>VLOOKUP($A9,'Return Data'!$B$7:$R$2292,13,0)</f>
        <v>7.6265999999999998</v>
      </c>
      <c r="M9" s="66">
        <f t="shared" ref="M9:M18" si="4">RANK(L9,L$8:L$18,0)</f>
        <v>5</v>
      </c>
      <c r="N9" s="65">
        <f>VLOOKUP($A9,'Return Data'!$B$7:$R$2292,17,0)</f>
        <v>10.0806</v>
      </c>
      <c r="O9" s="66">
        <f t="shared" ref="O9:O18" si="5">RANK(N9,N$8:N$18,0)</f>
        <v>7</v>
      </c>
      <c r="P9" s="65">
        <f>VLOOKUP($A9,'Return Data'!$B$7:$R$2292,14,0)</f>
        <v>14.065099999999999</v>
      </c>
      <c r="Q9" s="66">
        <f t="shared" ref="Q9:Q18" si="6">RANK(P9,P$8:P$18,0)</f>
        <v>2</v>
      </c>
      <c r="R9" s="65">
        <f>VLOOKUP($A9,'Return Data'!$B$7:$R$2292,16,0)</f>
        <v>7.0099</v>
      </c>
      <c r="S9" s="67">
        <f t="shared" ref="S9:S18" si="7">RANK(R9,R$8:R$18,0)</f>
        <v>9</v>
      </c>
    </row>
    <row r="10" spans="1:19" x14ac:dyDescent="0.3">
      <c r="A10" s="82" t="s">
        <v>864</v>
      </c>
      <c r="B10" s="64">
        <f>VLOOKUP($A10,'Return Data'!$B$7:$R$2292,3,0)</f>
        <v>44609</v>
      </c>
      <c r="C10" s="65">
        <f>VLOOKUP($A10,'Return Data'!$B$7:$R$2292,4,0)</f>
        <v>44.706400000000002</v>
      </c>
      <c r="D10" s="65">
        <f>VLOOKUP($A10,'Return Data'!$B$7:$R$2292,9,0)</f>
        <v>51.881700000000002</v>
      </c>
      <c r="E10" s="66">
        <f t="shared" si="0"/>
        <v>11</v>
      </c>
      <c r="F10" s="65">
        <f>VLOOKUP($A10,'Return Data'!$B$7:$R$2292,10,0)</f>
        <v>8.3026</v>
      </c>
      <c r="G10" s="66">
        <f t="shared" si="1"/>
        <v>8</v>
      </c>
      <c r="H10" s="65">
        <f>VLOOKUP($A10,'Return Data'!$B$7:$R$2292,11,0)</f>
        <v>11.8157</v>
      </c>
      <c r="I10" s="66">
        <f t="shared" si="2"/>
        <v>8</v>
      </c>
      <c r="J10" s="65">
        <f>VLOOKUP($A10,'Return Data'!$B$7:$R$2292,12,0)</f>
        <v>5.1835000000000004</v>
      </c>
      <c r="K10" s="66">
        <f t="shared" si="3"/>
        <v>8</v>
      </c>
      <c r="L10" s="65">
        <f>VLOOKUP($A10,'Return Data'!$B$7:$R$2292,13,0)</f>
        <v>7.5530999999999997</v>
      </c>
      <c r="M10" s="66">
        <f t="shared" si="4"/>
        <v>8</v>
      </c>
      <c r="N10" s="65">
        <f>VLOOKUP($A10,'Return Data'!$B$7:$R$2292,17,0)</f>
        <v>10.1746</v>
      </c>
      <c r="O10" s="66">
        <f t="shared" si="5"/>
        <v>4</v>
      </c>
      <c r="P10" s="65">
        <f>VLOOKUP($A10,'Return Data'!$B$7:$R$2292,14,0)</f>
        <v>13.7254</v>
      </c>
      <c r="Q10" s="66">
        <f t="shared" si="6"/>
        <v>8</v>
      </c>
      <c r="R10" s="65">
        <f>VLOOKUP($A10,'Return Data'!$B$7:$R$2292,16,0)</f>
        <v>8.2131000000000007</v>
      </c>
      <c r="S10" s="67">
        <f t="shared" si="7"/>
        <v>7</v>
      </c>
    </row>
    <row r="11" spans="1:19" x14ac:dyDescent="0.3">
      <c r="A11" s="82" t="s">
        <v>866</v>
      </c>
      <c r="B11" s="64">
        <f>VLOOKUP($A11,'Return Data'!$B$7:$R$2292,3,0)</f>
        <v>44609</v>
      </c>
      <c r="C11" s="65">
        <f>VLOOKUP($A11,'Return Data'!$B$7:$R$2292,4,0)</f>
        <v>44.637700000000002</v>
      </c>
      <c r="D11" s="65">
        <f>VLOOKUP($A11,'Return Data'!$B$7:$R$2292,9,0)</f>
        <v>52.146299999999997</v>
      </c>
      <c r="E11" s="66">
        <f t="shared" si="0"/>
        <v>5</v>
      </c>
      <c r="F11" s="65">
        <f>VLOOKUP($A11,'Return Data'!$B$7:$R$2292,10,0)</f>
        <v>8.4259000000000004</v>
      </c>
      <c r="G11" s="66">
        <f t="shared" si="1"/>
        <v>2</v>
      </c>
      <c r="H11" s="65">
        <f>VLOOKUP($A11,'Return Data'!$B$7:$R$2292,11,0)</f>
        <v>11.9598</v>
      </c>
      <c r="I11" s="66">
        <f t="shared" si="2"/>
        <v>2</v>
      </c>
      <c r="J11" s="65">
        <f>VLOOKUP($A11,'Return Data'!$B$7:$R$2292,12,0)</f>
        <v>5.2853000000000003</v>
      </c>
      <c r="K11" s="66">
        <f t="shared" si="3"/>
        <v>2</v>
      </c>
      <c r="L11" s="65">
        <f>VLOOKUP($A11,'Return Data'!$B$7:$R$2292,13,0)</f>
        <v>7.6205999999999996</v>
      </c>
      <c r="M11" s="66">
        <f t="shared" si="4"/>
        <v>6</v>
      </c>
      <c r="N11" s="65">
        <f>VLOOKUP($A11,'Return Data'!$B$7:$R$2292,17,0)</f>
        <v>9.8902999999999999</v>
      </c>
      <c r="O11" s="66">
        <f t="shared" si="5"/>
        <v>9</v>
      </c>
      <c r="P11" s="65">
        <f>VLOOKUP($A11,'Return Data'!$B$7:$R$2292,14,0)</f>
        <v>13.7525</v>
      </c>
      <c r="Q11" s="66">
        <f t="shared" si="6"/>
        <v>7</v>
      </c>
      <c r="R11" s="65">
        <f>VLOOKUP($A11,'Return Data'!$B$7:$R$2292,16,0)</f>
        <v>7.7521000000000004</v>
      </c>
      <c r="S11" s="67">
        <f t="shared" si="7"/>
        <v>8</v>
      </c>
    </row>
    <row r="12" spans="1:19" x14ac:dyDescent="0.3">
      <c r="A12" s="82" t="s">
        <v>868</v>
      </c>
      <c r="B12" s="64">
        <f>VLOOKUP($A12,'Return Data'!$B$7:$R$2292,3,0)</f>
        <v>44609</v>
      </c>
      <c r="C12" s="65">
        <f>VLOOKUP($A12,'Return Data'!$B$7:$R$2292,4,0)</f>
        <v>4642.7605999999996</v>
      </c>
      <c r="D12" s="65">
        <f>VLOOKUP($A12,'Return Data'!$B$7:$R$2292,9,0)</f>
        <v>52.939799999999998</v>
      </c>
      <c r="E12" s="66">
        <f t="shared" si="0"/>
        <v>1</v>
      </c>
      <c r="F12" s="65">
        <f>VLOOKUP($A12,'Return Data'!$B$7:$R$2292,10,0)</f>
        <v>8.7005999999999997</v>
      </c>
      <c r="G12" s="66">
        <f t="shared" si="1"/>
        <v>1</v>
      </c>
      <c r="H12" s="65">
        <f>VLOOKUP($A12,'Return Data'!$B$7:$R$2292,11,0)</f>
        <v>12.283099999999999</v>
      </c>
      <c r="I12" s="66">
        <f t="shared" si="2"/>
        <v>1</v>
      </c>
      <c r="J12" s="65">
        <f>VLOOKUP($A12,'Return Data'!$B$7:$R$2292,12,0)</f>
        <v>5.5487000000000002</v>
      </c>
      <c r="K12" s="66">
        <f t="shared" si="3"/>
        <v>1</v>
      </c>
      <c r="L12" s="65">
        <f>VLOOKUP($A12,'Return Data'!$B$7:$R$2292,13,0)</f>
        <v>7.9828000000000001</v>
      </c>
      <c r="M12" s="66">
        <f t="shared" si="4"/>
        <v>1</v>
      </c>
      <c r="N12" s="65">
        <f>VLOOKUP($A12,'Return Data'!$B$7:$R$2292,17,0)</f>
        <v>10.1426</v>
      </c>
      <c r="O12" s="66">
        <f t="shared" si="5"/>
        <v>6</v>
      </c>
      <c r="P12" s="65">
        <f>VLOOKUP($A12,'Return Data'!$B$7:$R$2292,14,0)</f>
        <v>13.9375</v>
      </c>
      <c r="Q12" s="66">
        <f t="shared" si="6"/>
        <v>6</v>
      </c>
      <c r="R12" s="65">
        <f>VLOOKUP($A12,'Return Data'!$B$7:$R$2292,16,0)</f>
        <v>4.6776999999999997</v>
      </c>
      <c r="S12" s="67">
        <f t="shared" si="7"/>
        <v>11</v>
      </c>
    </row>
    <row r="13" spans="1:19" x14ac:dyDescent="0.3">
      <c r="A13" s="82" t="s">
        <v>870</v>
      </c>
      <c r="B13" s="64">
        <f>VLOOKUP($A13,'Return Data'!$B$7:$R$2292,3,0)</f>
        <v>44609</v>
      </c>
      <c r="C13" s="65">
        <f>VLOOKUP($A13,'Return Data'!$B$7:$R$2292,4,0)</f>
        <v>4530.9588000000003</v>
      </c>
      <c r="D13" s="65">
        <f>VLOOKUP($A13,'Return Data'!$B$7:$R$2292,9,0)</f>
        <v>52.2301</v>
      </c>
      <c r="E13" s="66">
        <f t="shared" si="0"/>
        <v>3</v>
      </c>
      <c r="F13" s="65">
        <f>VLOOKUP($A13,'Return Data'!$B$7:$R$2292,10,0)</f>
        <v>8.4146000000000001</v>
      </c>
      <c r="G13" s="66">
        <f t="shared" si="1"/>
        <v>3</v>
      </c>
      <c r="H13" s="65">
        <f>VLOOKUP($A13,'Return Data'!$B$7:$R$2292,11,0)</f>
        <v>11.948499999999999</v>
      </c>
      <c r="I13" s="66">
        <f t="shared" si="2"/>
        <v>3</v>
      </c>
      <c r="J13" s="65">
        <f>VLOOKUP($A13,'Return Data'!$B$7:$R$2292,12,0)</f>
        <v>5.2843999999999998</v>
      </c>
      <c r="K13" s="66">
        <f t="shared" si="3"/>
        <v>3</v>
      </c>
      <c r="L13" s="65">
        <f>VLOOKUP($A13,'Return Data'!$B$7:$R$2292,13,0)</f>
        <v>7.7165999999999997</v>
      </c>
      <c r="M13" s="66">
        <f t="shared" si="4"/>
        <v>2</v>
      </c>
      <c r="N13" s="65">
        <f>VLOOKUP($A13,'Return Data'!$B$7:$R$2292,17,0)</f>
        <v>10.270799999999999</v>
      </c>
      <c r="O13" s="66">
        <f t="shared" si="5"/>
        <v>2</v>
      </c>
      <c r="P13" s="65">
        <f>VLOOKUP($A13,'Return Data'!$B$7:$R$2292,14,0)</f>
        <v>14.1053</v>
      </c>
      <c r="Q13" s="66">
        <f t="shared" si="6"/>
        <v>1</v>
      </c>
      <c r="R13" s="65">
        <f>VLOOKUP($A13,'Return Data'!$B$7:$R$2292,16,0)</f>
        <v>8.6433</v>
      </c>
      <c r="S13" s="67">
        <f t="shared" si="7"/>
        <v>6</v>
      </c>
    </row>
    <row r="14" spans="1:19" x14ac:dyDescent="0.3">
      <c r="A14" s="82" t="s">
        <v>872</v>
      </c>
      <c r="B14" s="64">
        <f>VLOOKUP($A14,'Return Data'!$B$7:$R$2292,3,0)</f>
        <v>44609</v>
      </c>
      <c r="C14" s="65">
        <f>VLOOKUP($A14,'Return Data'!$B$7:$R$2292,4,0)</f>
        <v>43.625599999999999</v>
      </c>
      <c r="D14" s="65">
        <f>VLOOKUP($A14,'Return Data'!$B$7:$R$2292,9,0)</f>
        <v>51.899799999999999</v>
      </c>
      <c r="E14" s="66">
        <f t="shared" si="0"/>
        <v>10</v>
      </c>
      <c r="F14" s="65">
        <f>VLOOKUP($A14,'Return Data'!$B$7:$R$2292,10,0)</f>
        <v>8.3107000000000006</v>
      </c>
      <c r="G14" s="66">
        <f t="shared" si="1"/>
        <v>7</v>
      </c>
      <c r="H14" s="65">
        <f>VLOOKUP($A14,'Return Data'!$B$7:$R$2292,11,0)</f>
        <v>11.8482</v>
      </c>
      <c r="I14" s="66">
        <f t="shared" si="2"/>
        <v>7</v>
      </c>
      <c r="J14" s="65">
        <f>VLOOKUP($A14,'Return Data'!$B$7:$R$2292,12,0)</f>
        <v>5.218</v>
      </c>
      <c r="K14" s="66">
        <f t="shared" si="3"/>
        <v>7</v>
      </c>
      <c r="L14" s="65">
        <f>VLOOKUP($A14,'Return Data'!$B$7:$R$2292,13,0)</f>
        <v>7.5964</v>
      </c>
      <c r="M14" s="66">
        <f t="shared" si="4"/>
        <v>7</v>
      </c>
      <c r="N14" s="65">
        <f>VLOOKUP($A14,'Return Data'!$B$7:$R$2292,17,0)</f>
        <v>10.1608</v>
      </c>
      <c r="O14" s="66">
        <f t="shared" si="5"/>
        <v>5</v>
      </c>
      <c r="P14" s="65">
        <f>VLOOKUP($A14,'Return Data'!$B$7:$R$2292,14,0)</f>
        <v>13.9594</v>
      </c>
      <c r="Q14" s="66">
        <f t="shared" si="6"/>
        <v>5</v>
      </c>
      <c r="R14" s="65">
        <f>VLOOKUP($A14,'Return Data'!$B$7:$R$2292,16,0)</f>
        <v>11.611800000000001</v>
      </c>
      <c r="S14" s="67">
        <f t="shared" si="7"/>
        <v>1</v>
      </c>
    </row>
    <row r="15" spans="1:19" x14ac:dyDescent="0.3">
      <c r="A15" s="82" t="s">
        <v>874</v>
      </c>
      <c r="B15" s="64">
        <f>VLOOKUP($A15,'Return Data'!$B$7:$R$2292,3,0)</f>
        <v>44609</v>
      </c>
      <c r="C15" s="65">
        <f>VLOOKUP($A15,'Return Data'!$B$7:$R$2292,4,0)</f>
        <v>43.513500000000001</v>
      </c>
      <c r="D15" s="65">
        <f>VLOOKUP($A15,'Return Data'!$B$7:$R$2292,9,0)</f>
        <v>52.154499999999999</v>
      </c>
      <c r="E15" s="66">
        <f t="shared" si="0"/>
        <v>4</v>
      </c>
      <c r="F15" s="65">
        <f>VLOOKUP($A15,'Return Data'!$B$7:$R$2292,10,0)</f>
        <v>8.173</v>
      </c>
      <c r="G15" s="66">
        <f t="shared" si="1"/>
        <v>10</v>
      </c>
      <c r="H15" s="65">
        <f>VLOOKUP($A15,'Return Data'!$B$7:$R$2292,11,0)</f>
        <v>10.772500000000001</v>
      </c>
      <c r="I15" s="66">
        <f t="shared" si="2"/>
        <v>11</v>
      </c>
      <c r="J15" s="65">
        <f>VLOOKUP($A15,'Return Data'!$B$7:$R$2292,12,0)</f>
        <v>4.4855999999999998</v>
      </c>
      <c r="K15" s="66">
        <f t="shared" si="3"/>
        <v>11</v>
      </c>
      <c r="L15" s="65">
        <f>VLOOKUP($A15,'Return Data'!$B$7:$R$2292,13,0)</f>
        <v>7.0118999999999998</v>
      </c>
      <c r="M15" s="66">
        <f t="shared" si="4"/>
        <v>11</v>
      </c>
      <c r="N15" s="65">
        <f>VLOOKUP($A15,'Return Data'!$B$7:$R$2292,17,0)</f>
        <v>9.8716000000000008</v>
      </c>
      <c r="O15" s="66">
        <f t="shared" si="5"/>
        <v>10</v>
      </c>
      <c r="P15" s="65">
        <f>VLOOKUP($A15,'Return Data'!$B$7:$R$2292,14,0)</f>
        <v>13.7094</v>
      </c>
      <c r="Q15" s="66">
        <f t="shared" si="6"/>
        <v>9</v>
      </c>
      <c r="R15" s="65">
        <f>VLOOKUP($A15,'Return Data'!$B$7:$R$2292,16,0)</f>
        <v>10.7416</v>
      </c>
      <c r="S15" s="67">
        <f t="shared" si="7"/>
        <v>3</v>
      </c>
    </row>
    <row r="16" spans="1:19" x14ac:dyDescent="0.3">
      <c r="A16" s="82" t="s">
        <v>876</v>
      </c>
      <c r="B16" s="64">
        <f>VLOOKUP($A16,'Return Data'!$B$7:$R$2292,3,0)</f>
        <v>44609</v>
      </c>
      <c r="C16" s="65">
        <f>VLOOKUP($A16,'Return Data'!$B$7:$R$2292,4,0)</f>
        <v>43.2973</v>
      </c>
      <c r="D16" s="65">
        <f>VLOOKUP($A16,'Return Data'!$B$7:$R$2292,9,0)</f>
        <v>51.948999999999998</v>
      </c>
      <c r="E16" s="66">
        <f t="shared" si="0"/>
        <v>8</v>
      </c>
      <c r="F16" s="65">
        <f>VLOOKUP($A16,'Return Data'!$B$7:$R$2292,10,0)</f>
        <v>8.1948000000000008</v>
      </c>
      <c r="G16" s="66">
        <f t="shared" si="1"/>
        <v>9</v>
      </c>
      <c r="H16" s="65">
        <f>VLOOKUP($A16,'Return Data'!$B$7:$R$2292,11,0)</f>
        <v>11.7661</v>
      </c>
      <c r="I16" s="66">
        <f t="shared" si="2"/>
        <v>9</v>
      </c>
      <c r="J16" s="65">
        <f>VLOOKUP($A16,'Return Data'!$B$7:$R$2292,12,0)</f>
        <v>5.0384000000000002</v>
      </c>
      <c r="K16" s="66">
        <f t="shared" si="3"/>
        <v>9</v>
      </c>
      <c r="L16" s="65">
        <f>VLOOKUP($A16,'Return Data'!$B$7:$R$2292,13,0)</f>
        <v>7.4387999999999996</v>
      </c>
      <c r="M16" s="66">
        <f t="shared" si="4"/>
        <v>9</v>
      </c>
      <c r="N16" s="65">
        <f>VLOOKUP($A16,'Return Data'!$B$7:$R$2292,17,0)</f>
        <v>9.9353999999999996</v>
      </c>
      <c r="O16" s="66">
        <f t="shared" si="5"/>
        <v>8</v>
      </c>
      <c r="P16" s="65">
        <f>VLOOKUP($A16,'Return Data'!$B$7:$R$2292,14,0)</f>
        <v>13.699299999999999</v>
      </c>
      <c r="Q16" s="66">
        <f t="shared" si="6"/>
        <v>10</v>
      </c>
      <c r="R16" s="65">
        <f>VLOOKUP($A16,'Return Data'!$B$7:$R$2292,16,0)</f>
        <v>9.6943000000000001</v>
      </c>
      <c r="S16" s="67">
        <f t="shared" si="7"/>
        <v>4</v>
      </c>
    </row>
    <row r="17" spans="1:19" x14ac:dyDescent="0.3">
      <c r="A17" s="82" t="s">
        <v>879</v>
      </c>
      <c r="B17" s="64">
        <f>VLOOKUP($A17,'Return Data'!$B$7:$R$2292,3,0)</f>
        <v>44609</v>
      </c>
      <c r="C17" s="65">
        <f>VLOOKUP($A17,'Return Data'!$B$7:$R$2292,4,0)</f>
        <v>44.788800000000002</v>
      </c>
      <c r="D17" s="65">
        <f>VLOOKUP($A17,'Return Data'!$B$7:$R$2292,9,0)</f>
        <v>52.088700000000003</v>
      </c>
      <c r="E17" s="66">
        <f t="shared" si="0"/>
        <v>6</v>
      </c>
      <c r="F17" s="65">
        <f>VLOOKUP($A17,'Return Data'!$B$7:$R$2292,10,0)</f>
        <v>8.4086999999999996</v>
      </c>
      <c r="G17" s="66">
        <f t="shared" si="1"/>
        <v>4</v>
      </c>
      <c r="H17" s="65">
        <f>VLOOKUP($A17,'Return Data'!$B$7:$R$2292,11,0)</f>
        <v>11.9138</v>
      </c>
      <c r="I17" s="66">
        <f t="shared" si="2"/>
        <v>4</v>
      </c>
      <c r="J17" s="65">
        <f>VLOOKUP($A17,'Return Data'!$B$7:$R$2292,12,0)</f>
        <v>5.2708000000000004</v>
      </c>
      <c r="K17" s="66">
        <f t="shared" si="3"/>
        <v>4</v>
      </c>
      <c r="L17" s="65">
        <f>VLOOKUP($A17,'Return Data'!$B$7:$R$2292,13,0)</f>
        <v>7.6486000000000001</v>
      </c>
      <c r="M17" s="66">
        <f t="shared" si="4"/>
        <v>3</v>
      </c>
      <c r="N17" s="65">
        <f>VLOOKUP($A17,'Return Data'!$B$7:$R$2292,17,0)</f>
        <v>10.2013</v>
      </c>
      <c r="O17" s="66">
        <f t="shared" si="5"/>
        <v>3</v>
      </c>
      <c r="P17" s="65">
        <f>VLOOKUP($A17,'Return Data'!$B$7:$R$2292,14,0)</f>
        <v>14.005100000000001</v>
      </c>
      <c r="Q17" s="66">
        <f t="shared" si="6"/>
        <v>4</v>
      </c>
      <c r="R17" s="65">
        <f>VLOOKUP($A17,'Return Data'!$B$7:$R$2292,16,0)</f>
        <v>9.1629000000000005</v>
      </c>
      <c r="S17" s="67">
        <f t="shared" si="7"/>
        <v>5</v>
      </c>
    </row>
    <row r="18" spans="1:19" x14ac:dyDescent="0.3">
      <c r="A18" s="82" t="s">
        <v>880</v>
      </c>
      <c r="B18" s="64">
        <f>VLOOKUP($A18,'Return Data'!$B$7:$R$2292,3,0)</f>
        <v>44609</v>
      </c>
      <c r="C18" s="65">
        <f>VLOOKUP($A18,'Return Data'!$B$7:$R$2292,4,0)</f>
        <v>43.622599999999998</v>
      </c>
      <c r="D18" s="65">
        <f>VLOOKUP($A18,'Return Data'!$B$7:$R$2292,9,0)</f>
        <v>52.533499999999997</v>
      </c>
      <c r="E18" s="66">
        <f t="shared" si="0"/>
        <v>2</v>
      </c>
      <c r="F18" s="65">
        <f>VLOOKUP($A18,'Return Data'!$B$7:$R$2292,10,0)</f>
        <v>7.9589999999999996</v>
      </c>
      <c r="G18" s="66">
        <f t="shared" si="1"/>
        <v>11</v>
      </c>
      <c r="H18" s="65">
        <f>VLOOKUP($A18,'Return Data'!$B$7:$R$2292,11,0)</f>
        <v>11.541499999999999</v>
      </c>
      <c r="I18" s="66">
        <f t="shared" si="2"/>
        <v>10</v>
      </c>
      <c r="J18" s="65">
        <f>VLOOKUP($A18,'Return Data'!$B$7:$R$2292,12,0)</f>
        <v>4.7637</v>
      </c>
      <c r="K18" s="66">
        <f t="shared" si="3"/>
        <v>10</v>
      </c>
      <c r="L18" s="65">
        <f>VLOOKUP($A18,'Return Data'!$B$7:$R$2292,13,0)</f>
        <v>7.1764999999999999</v>
      </c>
      <c r="M18" s="66">
        <f t="shared" si="4"/>
        <v>10</v>
      </c>
      <c r="N18" s="65">
        <f>VLOOKUP($A18,'Return Data'!$B$7:$R$2292,17,0)</f>
        <v>9.6424000000000003</v>
      </c>
      <c r="O18" s="66">
        <f t="shared" si="5"/>
        <v>11</v>
      </c>
      <c r="P18" s="65">
        <f>VLOOKUP($A18,'Return Data'!$B$7:$R$2292,14,0)</f>
        <v>13.5153</v>
      </c>
      <c r="Q18" s="66">
        <f t="shared" si="6"/>
        <v>11</v>
      </c>
      <c r="R18" s="65">
        <f>VLOOKUP($A18,'Return Data'!$B$7:$R$2292,16,0)</f>
        <v>10.8354</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52.164136363636359</v>
      </c>
      <c r="E20" s="88"/>
      <c r="F20" s="89">
        <f>AVERAGE(F8:F18)</f>
        <v>8.3214909090909099</v>
      </c>
      <c r="G20" s="88"/>
      <c r="H20" s="89">
        <f>AVERAGE(H8:H18)</f>
        <v>11.779545454545454</v>
      </c>
      <c r="I20" s="88"/>
      <c r="J20" s="89">
        <f>AVERAGE(J8:J18)</f>
        <v>5.1432818181818183</v>
      </c>
      <c r="K20" s="88"/>
      <c r="L20" s="89">
        <f>AVERAGE(L8:L18)</f>
        <v>7.5469999999999997</v>
      </c>
      <c r="M20" s="88"/>
      <c r="N20" s="89">
        <f>AVERAGE(N8:N18)</f>
        <v>10.060809090909091</v>
      </c>
      <c r="O20" s="88"/>
      <c r="P20" s="89">
        <f>AVERAGE(P8:P18)</f>
        <v>13.867063636363637</v>
      </c>
      <c r="Q20" s="88"/>
      <c r="R20" s="89">
        <f>AVERAGE(R8:R18)</f>
        <v>8.6615272727272732</v>
      </c>
      <c r="S20" s="90"/>
    </row>
    <row r="21" spans="1:19" x14ac:dyDescent="0.3">
      <c r="A21" s="87" t="s">
        <v>28</v>
      </c>
      <c r="B21" s="88"/>
      <c r="C21" s="88"/>
      <c r="D21" s="89">
        <f>MIN(D8:D18)</f>
        <v>51.881700000000002</v>
      </c>
      <c r="E21" s="88"/>
      <c r="F21" s="89">
        <f>MIN(F8:F18)</f>
        <v>7.9589999999999996</v>
      </c>
      <c r="G21" s="88"/>
      <c r="H21" s="89">
        <f>MIN(H8:H18)</f>
        <v>10.772500000000001</v>
      </c>
      <c r="I21" s="88"/>
      <c r="J21" s="89">
        <f>MIN(J8:J18)</f>
        <v>4.4855999999999998</v>
      </c>
      <c r="K21" s="88"/>
      <c r="L21" s="89">
        <f>MIN(L8:L18)</f>
        <v>7.0118999999999998</v>
      </c>
      <c r="M21" s="88"/>
      <c r="N21" s="89">
        <f>MIN(N8:N18)</f>
        <v>9.6424000000000003</v>
      </c>
      <c r="O21" s="88"/>
      <c r="P21" s="89">
        <f>MIN(P8:P18)</f>
        <v>13.5153</v>
      </c>
      <c r="Q21" s="88"/>
      <c r="R21" s="89">
        <f>MIN(R8:R18)</f>
        <v>4.6776999999999997</v>
      </c>
      <c r="S21" s="90"/>
    </row>
    <row r="22" spans="1:19" ht="15" thickBot="1" x14ac:dyDescent="0.35">
      <c r="A22" s="91" t="s">
        <v>29</v>
      </c>
      <c r="B22" s="92"/>
      <c r="C22" s="92"/>
      <c r="D22" s="93">
        <f>MAX(D8:D18)</f>
        <v>52.939799999999998</v>
      </c>
      <c r="E22" s="92"/>
      <c r="F22" s="93">
        <f>MAX(F8:F18)</f>
        <v>8.7005999999999997</v>
      </c>
      <c r="G22" s="92"/>
      <c r="H22" s="93">
        <f>MAX(H8:H18)</f>
        <v>12.283099999999999</v>
      </c>
      <c r="I22" s="92"/>
      <c r="J22" s="93">
        <f>MAX(J8:J18)</f>
        <v>5.5487000000000002</v>
      </c>
      <c r="K22" s="92"/>
      <c r="L22" s="93">
        <f>MAX(L8:L18)</f>
        <v>7.9828000000000001</v>
      </c>
      <c r="M22" s="92"/>
      <c r="N22" s="93">
        <f>MAX(N8:N18)</f>
        <v>10.298500000000001</v>
      </c>
      <c r="O22" s="92"/>
      <c r="P22" s="93">
        <f>MAX(P8:P18)</f>
        <v>14.1053</v>
      </c>
      <c r="Q22" s="92"/>
      <c r="R22" s="93">
        <f>MAX(R8:R18)</f>
        <v>11.611800000000001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860</v>
      </c>
      <c r="B8" s="64">
        <f>VLOOKUP($A8,'Return Data'!$B$7:$R$2292,3,0)</f>
        <v>44609</v>
      </c>
      <c r="C8" s="65">
        <f>VLOOKUP($A8,'Return Data'!$B$7:$R$2292,4,0)</f>
        <v>15.318899999999999</v>
      </c>
      <c r="D8" s="65">
        <f>VLOOKUP($A8,'Return Data'!$B$7:$R$2292,9,0)</f>
        <v>44.534300000000002</v>
      </c>
      <c r="E8" s="66">
        <f>RANK(D8,D$8:D$18,0)</f>
        <v>11</v>
      </c>
      <c r="F8" s="65">
        <f>VLOOKUP($A8,'Return Data'!$B$7:$R$2292,10,0)</f>
        <v>6.2157</v>
      </c>
      <c r="G8" s="66">
        <f>RANK(F8,F$8:F$18,0)</f>
        <v>9</v>
      </c>
      <c r="H8" s="65">
        <f>VLOOKUP($A8,'Return Data'!$B$7:$R$2292,11,0)</f>
        <v>9.3778000000000006</v>
      </c>
      <c r="I8" s="66">
        <f>RANK(H8,H$8:H$18,0)</f>
        <v>10</v>
      </c>
      <c r="J8" s="65">
        <f>VLOOKUP($A8,'Return Data'!$B$7:$R$2292,12,0)</f>
        <v>4.2603</v>
      </c>
      <c r="K8" s="66">
        <f>RANK(J8,J$8:J$18,0)</f>
        <v>9</v>
      </c>
      <c r="L8" s="65">
        <f>VLOOKUP($A8,'Return Data'!$B$7:$R$2292,13,0)</f>
        <v>6.1836000000000002</v>
      </c>
      <c r="M8" s="66">
        <f>RANK(L8,L$8:L$18,0)</f>
        <v>6</v>
      </c>
      <c r="N8" s="65">
        <f>VLOOKUP($A8,'Return Data'!$B$7:$R$2292,17,0)</f>
        <v>9.2982999999999993</v>
      </c>
      <c r="O8" s="66">
        <f>RANK(N8,N$8:N$18,0)</f>
        <v>9</v>
      </c>
      <c r="P8" s="65">
        <f>VLOOKUP($A8,'Return Data'!$B$7:$R$2292,14,0)</f>
        <v>13.093299999999999</v>
      </c>
      <c r="Q8" s="66">
        <f>RANK(P8,P$8:P$18,0)</f>
        <v>10</v>
      </c>
      <c r="R8" s="65">
        <f>VLOOKUP($A8,'Return Data'!$B$7:$R$2292,16,0)</f>
        <v>4.3929</v>
      </c>
      <c r="S8" s="67">
        <f>RANK(R8,R$8:R$18,0)</f>
        <v>6</v>
      </c>
    </row>
    <row r="9" spans="1:19" x14ac:dyDescent="0.3">
      <c r="A9" s="82" t="s">
        <v>862</v>
      </c>
      <c r="B9" s="64">
        <f>VLOOKUP($A9,'Return Data'!$B$7:$R$2292,3,0)</f>
        <v>44609</v>
      </c>
      <c r="C9" s="65">
        <f>VLOOKUP($A9,'Return Data'!$B$7:$R$2292,4,0)</f>
        <v>15.319599999999999</v>
      </c>
      <c r="D9" s="65">
        <f>VLOOKUP($A9,'Return Data'!$B$7:$R$2292,9,0)</f>
        <v>47.669400000000003</v>
      </c>
      <c r="E9" s="66">
        <f t="shared" ref="E9:E18" si="0">RANK(D9,D$8:D$18,0)</f>
        <v>10</v>
      </c>
      <c r="F9" s="65">
        <f>VLOOKUP($A9,'Return Data'!$B$7:$R$2292,10,0)</f>
        <v>7.7925000000000004</v>
      </c>
      <c r="G9" s="66">
        <f t="shared" ref="G9:G18" si="1">RANK(F9,F$8:F$18,0)</f>
        <v>4</v>
      </c>
      <c r="H9" s="65">
        <f>VLOOKUP($A9,'Return Data'!$B$7:$R$2292,11,0)</f>
        <v>9.9413</v>
      </c>
      <c r="I9" s="66">
        <f t="shared" ref="I9:I18" si="2">RANK(H9,H$8:H$18,0)</f>
        <v>6</v>
      </c>
      <c r="J9" s="65">
        <f>VLOOKUP($A9,'Return Data'!$B$7:$R$2292,12,0)</f>
        <v>4.3467000000000002</v>
      </c>
      <c r="K9" s="66">
        <f t="shared" ref="K9:K18" si="3">RANK(J9,J$8:J$18,0)</f>
        <v>7</v>
      </c>
      <c r="L9" s="65">
        <f>VLOOKUP($A9,'Return Data'!$B$7:$R$2292,13,0)</f>
        <v>6.1509999999999998</v>
      </c>
      <c r="M9" s="66">
        <f t="shared" ref="M9:M18" si="4">RANK(L9,L$8:L$18,0)</f>
        <v>7</v>
      </c>
      <c r="N9" s="65">
        <f>VLOOKUP($A9,'Return Data'!$B$7:$R$2292,17,0)</f>
        <v>9.6606000000000005</v>
      </c>
      <c r="O9" s="66">
        <f t="shared" ref="O9:O18" si="5">RANK(N9,N$8:N$18,0)</f>
        <v>3</v>
      </c>
      <c r="P9" s="65">
        <f>VLOOKUP($A9,'Return Data'!$B$7:$R$2292,14,0)</f>
        <v>13.8681</v>
      </c>
      <c r="Q9" s="66">
        <f t="shared" ref="Q9:Q18" si="6">RANK(P9,P$8:P$18,0)</f>
        <v>3</v>
      </c>
      <c r="R9" s="65">
        <f>VLOOKUP($A9,'Return Data'!$B$7:$R$2292,16,0)</f>
        <v>4.2126999999999999</v>
      </c>
      <c r="S9" s="67">
        <f t="shared" ref="S9:S18" si="7">RANK(R9,R$8:R$18,0)</f>
        <v>8</v>
      </c>
    </row>
    <row r="10" spans="1:19" x14ac:dyDescent="0.3">
      <c r="A10" s="82" t="s">
        <v>863</v>
      </c>
      <c r="B10" s="64">
        <f>VLOOKUP($A10,'Return Data'!$B$7:$R$2292,3,0)</f>
        <v>44609</v>
      </c>
      <c r="C10" s="65">
        <f>VLOOKUP($A10,'Return Data'!$B$7:$R$2292,4,0)</f>
        <v>18.4207</v>
      </c>
      <c r="D10" s="65">
        <f>VLOOKUP($A10,'Return Data'!$B$7:$R$2292,9,0)</f>
        <v>108.0538</v>
      </c>
      <c r="E10" s="66">
        <f t="shared" si="0"/>
        <v>1</v>
      </c>
      <c r="F10" s="65">
        <f>VLOOKUP($A10,'Return Data'!$B$7:$R$2292,10,0)</f>
        <v>-13.893700000000001</v>
      </c>
      <c r="G10" s="66">
        <f t="shared" si="1"/>
        <v>11</v>
      </c>
      <c r="H10" s="65">
        <f>VLOOKUP($A10,'Return Data'!$B$7:$R$2292,11,0)</f>
        <v>10.2303</v>
      </c>
      <c r="I10" s="66">
        <f t="shared" si="2"/>
        <v>3</v>
      </c>
      <c r="J10" s="65">
        <f>VLOOKUP($A10,'Return Data'!$B$7:$R$2292,12,0)</f>
        <v>-8.9029000000000007</v>
      </c>
      <c r="K10" s="66">
        <f t="shared" si="3"/>
        <v>11</v>
      </c>
      <c r="L10" s="65">
        <f>VLOOKUP($A10,'Return Data'!$B$7:$R$2292,13,0)</f>
        <v>5.2039999999999997</v>
      </c>
      <c r="M10" s="66">
        <f t="shared" si="4"/>
        <v>10</v>
      </c>
      <c r="N10" s="65">
        <f>VLOOKUP($A10,'Return Data'!$B$7:$R$2292,17,0)</f>
        <v>12.9366</v>
      </c>
      <c r="O10" s="66">
        <f t="shared" si="5"/>
        <v>1</v>
      </c>
      <c r="P10" s="65">
        <f>VLOOKUP($A10,'Return Data'!$B$7:$R$2292,14,0)</f>
        <v>16.337199999999999</v>
      </c>
      <c r="Q10" s="66">
        <f t="shared" si="6"/>
        <v>1</v>
      </c>
      <c r="R10" s="65">
        <f>VLOOKUP($A10,'Return Data'!$B$7:$R$2292,16,0)</f>
        <v>4.3217999999999996</v>
      </c>
      <c r="S10" s="67">
        <f t="shared" si="7"/>
        <v>7</v>
      </c>
    </row>
    <row r="11" spans="1:19" x14ac:dyDescent="0.3">
      <c r="A11" s="82" t="s">
        <v>865</v>
      </c>
      <c r="B11" s="64">
        <f>VLOOKUP($A11,'Return Data'!$B$7:$R$2292,3,0)</f>
        <v>44609</v>
      </c>
      <c r="C11" s="65">
        <f>VLOOKUP($A11,'Return Data'!$B$7:$R$2292,4,0)</f>
        <v>15.7888</v>
      </c>
      <c r="D11" s="65">
        <f>VLOOKUP($A11,'Return Data'!$B$7:$R$2292,9,0)</f>
        <v>50.391500000000001</v>
      </c>
      <c r="E11" s="66">
        <f t="shared" si="0"/>
        <v>5</v>
      </c>
      <c r="F11" s="65">
        <f>VLOOKUP($A11,'Return Data'!$B$7:$R$2292,10,0)</f>
        <v>7.8411</v>
      </c>
      <c r="G11" s="66">
        <f t="shared" si="1"/>
        <v>3</v>
      </c>
      <c r="H11" s="65">
        <f>VLOOKUP($A11,'Return Data'!$B$7:$R$2292,11,0)</f>
        <v>10.122999999999999</v>
      </c>
      <c r="I11" s="66">
        <f t="shared" si="2"/>
        <v>4</v>
      </c>
      <c r="J11" s="65">
        <f>VLOOKUP($A11,'Return Data'!$B$7:$R$2292,12,0)</f>
        <v>4.4813999999999998</v>
      </c>
      <c r="K11" s="66">
        <f t="shared" si="3"/>
        <v>5</v>
      </c>
      <c r="L11" s="65">
        <f>VLOOKUP($A11,'Return Data'!$B$7:$R$2292,13,0)</f>
        <v>5.9401999999999999</v>
      </c>
      <c r="M11" s="66">
        <f t="shared" si="4"/>
        <v>9</v>
      </c>
      <c r="N11" s="65">
        <f>VLOOKUP($A11,'Return Data'!$B$7:$R$2292,17,0)</f>
        <v>9.6492000000000004</v>
      </c>
      <c r="O11" s="66">
        <f t="shared" si="5"/>
        <v>4</v>
      </c>
      <c r="P11" s="65">
        <f>VLOOKUP($A11,'Return Data'!$B$7:$R$2292,14,0)</f>
        <v>13.385899999999999</v>
      </c>
      <c r="Q11" s="66">
        <f t="shared" si="6"/>
        <v>6</v>
      </c>
      <c r="R11" s="65">
        <f>VLOOKUP($A11,'Return Data'!$B$7:$R$2292,16,0)</f>
        <v>4.5320999999999998</v>
      </c>
      <c r="S11" s="67">
        <f t="shared" si="7"/>
        <v>5</v>
      </c>
    </row>
    <row r="12" spans="1:19" x14ac:dyDescent="0.3">
      <c r="A12" s="82" t="s">
        <v>867</v>
      </c>
      <c r="B12" s="64">
        <f>VLOOKUP($A12,'Return Data'!$B$7:$R$2292,3,0)</f>
        <v>44609</v>
      </c>
      <c r="C12" s="65">
        <f>VLOOKUP($A12,'Return Data'!$B$7:$R$2292,4,0)</f>
        <v>16.341899999999999</v>
      </c>
      <c r="D12" s="65">
        <f>VLOOKUP($A12,'Return Data'!$B$7:$R$2292,9,0)</f>
        <v>51.936900000000001</v>
      </c>
      <c r="E12" s="66">
        <f t="shared" si="0"/>
        <v>3</v>
      </c>
      <c r="F12" s="65">
        <f>VLOOKUP($A12,'Return Data'!$B$7:$R$2292,10,0)</f>
        <v>7.6614000000000004</v>
      </c>
      <c r="G12" s="66">
        <f t="shared" si="1"/>
        <v>5</v>
      </c>
      <c r="H12" s="65">
        <f>VLOOKUP($A12,'Return Data'!$B$7:$R$2292,11,0)</f>
        <v>10.407</v>
      </c>
      <c r="I12" s="66">
        <f t="shared" si="2"/>
        <v>1</v>
      </c>
      <c r="J12" s="65">
        <f>VLOOKUP($A12,'Return Data'!$B$7:$R$2292,12,0)</f>
        <v>4.9132999999999996</v>
      </c>
      <c r="K12" s="66">
        <f t="shared" si="3"/>
        <v>2</v>
      </c>
      <c r="L12" s="65">
        <f>VLOOKUP($A12,'Return Data'!$B$7:$R$2292,13,0)</f>
        <v>6.2161999999999997</v>
      </c>
      <c r="M12" s="66">
        <f t="shared" si="4"/>
        <v>4</v>
      </c>
      <c r="N12" s="65">
        <f>VLOOKUP($A12,'Return Data'!$B$7:$R$2292,17,0)</f>
        <v>9.6195000000000004</v>
      </c>
      <c r="O12" s="66">
        <f t="shared" si="5"/>
        <v>5</v>
      </c>
      <c r="P12" s="65">
        <f>VLOOKUP($A12,'Return Data'!$B$7:$R$2292,14,0)</f>
        <v>13.3766</v>
      </c>
      <c r="Q12" s="66">
        <f t="shared" si="6"/>
        <v>7</v>
      </c>
      <c r="R12" s="65">
        <f>VLOOKUP($A12,'Return Data'!$B$7:$R$2292,16,0)</f>
        <v>4.8541999999999996</v>
      </c>
      <c r="S12" s="67">
        <f t="shared" si="7"/>
        <v>4</v>
      </c>
    </row>
    <row r="13" spans="1:19" x14ac:dyDescent="0.3">
      <c r="A13" s="82" t="s">
        <v>869</v>
      </c>
      <c r="B13" s="64">
        <f>VLOOKUP($A13,'Return Data'!$B$7:$R$2292,3,0)</f>
        <v>44609</v>
      </c>
      <c r="C13" s="65">
        <f>VLOOKUP($A13,'Return Data'!$B$7:$R$2292,4,0)</f>
        <v>13.627800000000001</v>
      </c>
      <c r="D13" s="65">
        <f>VLOOKUP($A13,'Return Data'!$B$7:$R$2292,9,0)</f>
        <v>48.448999999999998</v>
      </c>
      <c r="E13" s="66">
        <f t="shared" si="0"/>
        <v>9</v>
      </c>
      <c r="F13" s="65">
        <f>VLOOKUP($A13,'Return Data'!$B$7:$R$2292,10,0)</f>
        <v>8.532</v>
      </c>
      <c r="G13" s="66">
        <f t="shared" si="1"/>
        <v>2</v>
      </c>
      <c r="H13" s="65">
        <f>VLOOKUP($A13,'Return Data'!$B$7:$R$2292,11,0)</f>
        <v>9.3672000000000004</v>
      </c>
      <c r="I13" s="66">
        <f t="shared" si="2"/>
        <v>11</v>
      </c>
      <c r="J13" s="65">
        <f>VLOOKUP($A13,'Return Data'!$B$7:$R$2292,12,0)</f>
        <v>5.0305999999999997</v>
      </c>
      <c r="K13" s="66">
        <f t="shared" si="3"/>
        <v>1</v>
      </c>
      <c r="L13" s="65">
        <f>VLOOKUP($A13,'Return Data'!$B$7:$R$2292,13,0)</f>
        <v>4.2789999999999999</v>
      </c>
      <c r="M13" s="66">
        <f t="shared" si="4"/>
        <v>11</v>
      </c>
      <c r="N13" s="65">
        <f>VLOOKUP($A13,'Return Data'!$B$7:$R$2292,17,0)</f>
        <v>9.0653000000000006</v>
      </c>
      <c r="O13" s="66">
        <f t="shared" si="5"/>
        <v>11</v>
      </c>
      <c r="P13" s="65">
        <f>VLOOKUP($A13,'Return Data'!$B$7:$R$2292,14,0)</f>
        <v>12.768700000000001</v>
      </c>
      <c r="Q13" s="66">
        <f t="shared" si="6"/>
        <v>11</v>
      </c>
      <c r="R13" s="65">
        <f>VLOOKUP($A13,'Return Data'!$B$7:$R$2292,16,0)</f>
        <v>3.3054999999999999</v>
      </c>
      <c r="S13" s="67">
        <f t="shared" si="7"/>
        <v>11</v>
      </c>
    </row>
    <row r="14" spans="1:19" x14ac:dyDescent="0.3">
      <c r="A14" s="82" t="s">
        <v>871</v>
      </c>
      <c r="B14" s="64">
        <f>VLOOKUP($A14,'Return Data'!$B$7:$R$2292,3,0)</f>
        <v>44609</v>
      </c>
      <c r="C14" s="65">
        <f>VLOOKUP($A14,'Return Data'!$B$7:$R$2292,4,0)</f>
        <v>14.948</v>
      </c>
      <c r="D14" s="65">
        <f>VLOOKUP($A14,'Return Data'!$B$7:$R$2292,9,0)</f>
        <v>48.792499999999997</v>
      </c>
      <c r="E14" s="66">
        <f t="shared" si="0"/>
        <v>7</v>
      </c>
      <c r="F14" s="65">
        <f>VLOOKUP($A14,'Return Data'!$B$7:$R$2292,10,0)</f>
        <v>10.150499999999999</v>
      </c>
      <c r="G14" s="66">
        <f t="shared" si="1"/>
        <v>1</v>
      </c>
      <c r="H14" s="65">
        <f>VLOOKUP($A14,'Return Data'!$B$7:$R$2292,11,0)</f>
        <v>9.9227000000000007</v>
      </c>
      <c r="I14" s="66">
        <f t="shared" si="2"/>
        <v>7</v>
      </c>
      <c r="J14" s="65">
        <f>VLOOKUP($A14,'Return Data'!$B$7:$R$2292,12,0)</f>
        <v>4.3696000000000002</v>
      </c>
      <c r="K14" s="66">
        <f t="shared" si="3"/>
        <v>6</v>
      </c>
      <c r="L14" s="65">
        <f>VLOOKUP($A14,'Return Data'!$B$7:$R$2292,13,0)</f>
        <v>6.2115</v>
      </c>
      <c r="M14" s="66">
        <f t="shared" si="4"/>
        <v>5</v>
      </c>
      <c r="N14" s="65">
        <f>VLOOKUP($A14,'Return Data'!$B$7:$R$2292,17,0)</f>
        <v>9.3607999999999993</v>
      </c>
      <c r="O14" s="66">
        <f t="shared" si="5"/>
        <v>8</v>
      </c>
      <c r="P14" s="65">
        <f>VLOOKUP($A14,'Return Data'!$B$7:$R$2292,14,0)</f>
        <v>13.1317</v>
      </c>
      <c r="Q14" s="66">
        <f t="shared" si="6"/>
        <v>9</v>
      </c>
      <c r="R14" s="65">
        <f>VLOOKUP($A14,'Return Data'!$B$7:$R$2292,16,0)</f>
        <v>4.0153999999999996</v>
      </c>
      <c r="S14" s="67">
        <f t="shared" si="7"/>
        <v>10</v>
      </c>
    </row>
    <row r="15" spans="1:19" x14ac:dyDescent="0.3">
      <c r="A15" s="82" t="s">
        <v>873</v>
      </c>
      <c r="B15" s="64">
        <f>VLOOKUP($A15,'Return Data'!$B$7:$R$2292,3,0)</f>
        <v>44609</v>
      </c>
      <c r="C15" s="65">
        <f>VLOOKUP($A15,'Return Data'!$B$7:$R$2292,4,0)</f>
        <v>20.4498</v>
      </c>
      <c r="D15" s="65">
        <f>VLOOKUP($A15,'Return Data'!$B$7:$R$2292,9,0)</f>
        <v>48.61</v>
      </c>
      <c r="E15" s="66">
        <f t="shared" si="0"/>
        <v>8</v>
      </c>
      <c r="F15" s="65">
        <f>VLOOKUP($A15,'Return Data'!$B$7:$R$2292,10,0)</f>
        <v>5.9988000000000001</v>
      </c>
      <c r="G15" s="66">
        <f t="shared" si="1"/>
        <v>10</v>
      </c>
      <c r="H15" s="65">
        <f>VLOOKUP($A15,'Return Data'!$B$7:$R$2292,11,0)</f>
        <v>9.8832000000000004</v>
      </c>
      <c r="I15" s="66">
        <f t="shared" si="2"/>
        <v>8</v>
      </c>
      <c r="J15" s="65">
        <f>VLOOKUP($A15,'Return Data'!$B$7:$R$2292,12,0)</f>
        <v>3.8883999999999999</v>
      </c>
      <c r="K15" s="66">
        <f t="shared" si="3"/>
        <v>10</v>
      </c>
      <c r="L15" s="65">
        <f>VLOOKUP($A15,'Return Data'!$B$7:$R$2292,13,0)</f>
        <v>6.3299000000000003</v>
      </c>
      <c r="M15" s="66">
        <f t="shared" si="4"/>
        <v>3</v>
      </c>
      <c r="N15" s="65">
        <f>VLOOKUP($A15,'Return Data'!$B$7:$R$2292,17,0)</f>
        <v>9.8097999999999992</v>
      </c>
      <c r="O15" s="66">
        <f t="shared" si="5"/>
        <v>2</v>
      </c>
      <c r="P15" s="65">
        <f>VLOOKUP($A15,'Return Data'!$B$7:$R$2292,14,0)</f>
        <v>13.9747</v>
      </c>
      <c r="Q15" s="66">
        <f t="shared" si="6"/>
        <v>2</v>
      </c>
      <c r="R15" s="65">
        <f>VLOOKUP($A15,'Return Data'!$B$7:$R$2292,16,0)</f>
        <v>6.7771999999999997</v>
      </c>
      <c r="S15" s="67">
        <f t="shared" si="7"/>
        <v>1</v>
      </c>
    </row>
    <row r="16" spans="1:19" x14ac:dyDescent="0.3">
      <c r="A16" s="82" t="s">
        <v>875</v>
      </c>
      <c r="B16" s="64">
        <f>VLOOKUP($A16,'Return Data'!$B$7:$R$2292,3,0)</f>
        <v>44609</v>
      </c>
      <c r="C16" s="65">
        <f>VLOOKUP($A16,'Return Data'!$B$7:$R$2292,4,0)</f>
        <v>20.287700000000001</v>
      </c>
      <c r="D16" s="65">
        <f>VLOOKUP($A16,'Return Data'!$B$7:$R$2292,9,0)</f>
        <v>52.399000000000001</v>
      </c>
      <c r="E16" s="66">
        <f t="shared" si="0"/>
        <v>2</v>
      </c>
      <c r="F16" s="65">
        <f>VLOOKUP($A16,'Return Data'!$B$7:$R$2292,10,0)</f>
        <v>7.5709999999999997</v>
      </c>
      <c r="G16" s="66">
        <f t="shared" si="1"/>
        <v>6</v>
      </c>
      <c r="H16" s="65">
        <f>VLOOKUP($A16,'Return Data'!$B$7:$R$2292,11,0)</f>
        <v>10.245799999999999</v>
      </c>
      <c r="I16" s="66">
        <f t="shared" si="2"/>
        <v>2</v>
      </c>
      <c r="J16" s="65">
        <f>VLOOKUP($A16,'Return Data'!$B$7:$R$2292,12,0)</f>
        <v>4.5423999999999998</v>
      </c>
      <c r="K16" s="66">
        <f t="shared" si="3"/>
        <v>4</v>
      </c>
      <c r="L16" s="65">
        <f>VLOOKUP($A16,'Return Data'!$B$7:$R$2292,13,0)</f>
        <v>6.6712999999999996</v>
      </c>
      <c r="M16" s="66">
        <f t="shared" si="4"/>
        <v>1</v>
      </c>
      <c r="N16" s="65">
        <f>VLOOKUP($A16,'Return Data'!$B$7:$R$2292,17,0)</f>
        <v>9.5183</v>
      </c>
      <c r="O16" s="66">
        <f t="shared" si="5"/>
        <v>6</v>
      </c>
      <c r="P16" s="65">
        <f>VLOOKUP($A16,'Return Data'!$B$7:$R$2292,14,0)</f>
        <v>13.349500000000001</v>
      </c>
      <c r="Q16" s="66">
        <f t="shared" si="6"/>
        <v>8</v>
      </c>
      <c r="R16" s="65">
        <f>VLOOKUP($A16,'Return Data'!$B$7:$R$2292,16,0)</f>
        <v>6.6681999999999997</v>
      </c>
      <c r="S16" s="67">
        <f t="shared" si="7"/>
        <v>2</v>
      </c>
    </row>
    <row r="17" spans="1:19" x14ac:dyDescent="0.3">
      <c r="A17" s="82" t="s">
        <v>877</v>
      </c>
      <c r="B17" s="64">
        <f>VLOOKUP($A17,'Return Data'!$B$7:$R$2292,3,0)</f>
        <v>44609</v>
      </c>
      <c r="C17" s="65">
        <f>VLOOKUP($A17,'Return Data'!$B$7:$R$2292,4,0)</f>
        <v>19.952300000000001</v>
      </c>
      <c r="D17" s="65">
        <f>VLOOKUP($A17,'Return Data'!$B$7:$R$2292,9,0)</f>
        <v>49.008400000000002</v>
      </c>
      <c r="E17" s="66">
        <f t="shared" si="0"/>
        <v>6</v>
      </c>
      <c r="F17" s="65">
        <f>VLOOKUP($A17,'Return Data'!$B$7:$R$2292,10,0)</f>
        <v>6.8716999999999997</v>
      </c>
      <c r="G17" s="66">
        <f t="shared" si="1"/>
        <v>7</v>
      </c>
      <c r="H17" s="65">
        <f>VLOOKUP($A17,'Return Data'!$B$7:$R$2292,11,0)</f>
        <v>10.0983</v>
      </c>
      <c r="I17" s="66">
        <f t="shared" si="2"/>
        <v>5</v>
      </c>
      <c r="J17" s="65">
        <f>VLOOKUP($A17,'Return Data'!$B$7:$R$2292,12,0)</f>
        <v>4.5617999999999999</v>
      </c>
      <c r="K17" s="66">
        <f t="shared" si="3"/>
        <v>3</v>
      </c>
      <c r="L17" s="65">
        <f>VLOOKUP($A17,'Return Data'!$B$7:$R$2292,13,0)</f>
        <v>6.5265000000000004</v>
      </c>
      <c r="M17" s="66">
        <f t="shared" si="4"/>
        <v>2</v>
      </c>
      <c r="N17" s="65">
        <f>VLOOKUP($A17,'Return Data'!$B$7:$R$2292,17,0)</f>
        <v>9.5091999999999999</v>
      </c>
      <c r="O17" s="66">
        <f t="shared" si="5"/>
        <v>7</v>
      </c>
      <c r="P17" s="65">
        <f>VLOOKUP($A17,'Return Data'!$B$7:$R$2292,14,0)</f>
        <v>13.491400000000001</v>
      </c>
      <c r="Q17" s="66">
        <f t="shared" si="6"/>
        <v>5</v>
      </c>
      <c r="R17" s="65">
        <f>VLOOKUP($A17,'Return Data'!$B$7:$R$2292,16,0)</f>
        <v>6.6308999999999996</v>
      </c>
      <c r="S17" s="67">
        <f t="shared" si="7"/>
        <v>3</v>
      </c>
    </row>
    <row r="18" spans="1:19" x14ac:dyDescent="0.3">
      <c r="A18" s="82" t="s">
        <v>878</v>
      </c>
      <c r="B18" s="64">
        <f>VLOOKUP($A18,'Return Data'!$B$7:$R$2292,3,0)</f>
        <v>44609</v>
      </c>
      <c r="C18" s="65">
        <f>VLOOKUP($A18,'Return Data'!$B$7:$R$2292,4,0)</f>
        <v>15.331799999999999</v>
      </c>
      <c r="D18" s="65">
        <f>VLOOKUP($A18,'Return Data'!$B$7:$R$2292,9,0)</f>
        <v>50.421199999999999</v>
      </c>
      <c r="E18" s="66">
        <f t="shared" si="0"/>
        <v>4</v>
      </c>
      <c r="F18" s="65">
        <f>VLOOKUP($A18,'Return Data'!$B$7:$R$2292,10,0)</f>
        <v>6.4054000000000002</v>
      </c>
      <c r="G18" s="66">
        <f t="shared" si="1"/>
        <v>8</v>
      </c>
      <c r="H18" s="65">
        <f>VLOOKUP($A18,'Return Data'!$B$7:$R$2292,11,0)</f>
        <v>9.6550999999999991</v>
      </c>
      <c r="I18" s="66">
        <f t="shared" si="2"/>
        <v>9</v>
      </c>
      <c r="J18" s="65">
        <f>VLOOKUP($A18,'Return Data'!$B$7:$R$2292,12,0)</f>
        <v>4.3228</v>
      </c>
      <c r="K18" s="66">
        <f t="shared" si="3"/>
        <v>8</v>
      </c>
      <c r="L18" s="65">
        <f>VLOOKUP($A18,'Return Data'!$B$7:$R$2292,13,0)</f>
        <v>6.0289999999999999</v>
      </c>
      <c r="M18" s="66">
        <f t="shared" si="4"/>
        <v>8</v>
      </c>
      <c r="N18" s="65">
        <f>VLOOKUP($A18,'Return Data'!$B$7:$R$2292,17,0)</f>
        <v>9.2553999999999998</v>
      </c>
      <c r="O18" s="66">
        <f t="shared" si="5"/>
        <v>10</v>
      </c>
      <c r="P18" s="65">
        <f>VLOOKUP($A18,'Return Data'!$B$7:$R$2292,14,0)</f>
        <v>13.543900000000001</v>
      </c>
      <c r="Q18" s="66">
        <f t="shared" si="6"/>
        <v>4</v>
      </c>
      <c r="R18" s="65">
        <f>VLOOKUP($A18,'Return Data'!$B$7:$R$2292,16,0)</f>
        <v>4.1778000000000004</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54.56963636363637</v>
      </c>
      <c r="E20" s="88"/>
      <c r="F20" s="89">
        <f>AVERAGE(F8:F18)</f>
        <v>5.5587636363636364</v>
      </c>
      <c r="G20" s="88"/>
      <c r="H20" s="89">
        <f>AVERAGE(H8:H18)</f>
        <v>9.9319727272727274</v>
      </c>
      <c r="I20" s="88"/>
      <c r="J20" s="89">
        <f>AVERAGE(J8:J18)</f>
        <v>3.2558545454545453</v>
      </c>
      <c r="K20" s="88"/>
      <c r="L20" s="89">
        <f>AVERAGE(L8:L18)</f>
        <v>5.976563636363637</v>
      </c>
      <c r="M20" s="88"/>
      <c r="N20" s="89">
        <f>AVERAGE(N8:N18)</f>
        <v>9.7893636363636336</v>
      </c>
      <c r="O20" s="88"/>
      <c r="P20" s="89">
        <f>AVERAGE(P8:P18)</f>
        <v>13.665545454545454</v>
      </c>
      <c r="Q20" s="88"/>
      <c r="R20" s="89">
        <f>AVERAGE(R8:R18)</f>
        <v>4.8989727272727261</v>
      </c>
      <c r="S20" s="90"/>
    </row>
    <row r="21" spans="1:19" x14ac:dyDescent="0.3">
      <c r="A21" s="87" t="s">
        <v>28</v>
      </c>
      <c r="B21" s="88"/>
      <c r="C21" s="88"/>
      <c r="D21" s="89">
        <f>MIN(D8:D18)</f>
        <v>44.534300000000002</v>
      </c>
      <c r="E21" s="88"/>
      <c r="F21" s="89">
        <f>MIN(F8:F18)</f>
        <v>-13.893700000000001</v>
      </c>
      <c r="G21" s="88"/>
      <c r="H21" s="89">
        <f>MIN(H8:H18)</f>
        <v>9.3672000000000004</v>
      </c>
      <c r="I21" s="88"/>
      <c r="J21" s="89">
        <f>MIN(J8:J18)</f>
        <v>-8.9029000000000007</v>
      </c>
      <c r="K21" s="88"/>
      <c r="L21" s="89">
        <f>MIN(L8:L18)</f>
        <v>4.2789999999999999</v>
      </c>
      <c r="M21" s="88"/>
      <c r="N21" s="89">
        <f>MIN(N8:N18)</f>
        <v>9.0653000000000006</v>
      </c>
      <c r="O21" s="88"/>
      <c r="P21" s="89">
        <f>MIN(P8:P18)</f>
        <v>12.768700000000001</v>
      </c>
      <c r="Q21" s="88"/>
      <c r="R21" s="89">
        <f>MIN(R8:R18)</f>
        <v>3.3054999999999999</v>
      </c>
      <c r="S21" s="90"/>
    </row>
    <row r="22" spans="1:19" ht="15" thickBot="1" x14ac:dyDescent="0.35">
      <c r="A22" s="91" t="s">
        <v>29</v>
      </c>
      <c r="B22" s="92"/>
      <c r="C22" s="92"/>
      <c r="D22" s="93">
        <f>MAX(D8:D18)</f>
        <v>108.0538</v>
      </c>
      <c r="E22" s="92"/>
      <c r="F22" s="93">
        <f>MAX(F8:F18)</f>
        <v>10.150499999999999</v>
      </c>
      <c r="G22" s="92"/>
      <c r="H22" s="93">
        <f>MAX(H8:H18)</f>
        <v>10.407</v>
      </c>
      <c r="I22" s="92"/>
      <c r="J22" s="93">
        <f>MAX(J8:J18)</f>
        <v>5.0305999999999997</v>
      </c>
      <c r="K22" s="92"/>
      <c r="L22" s="93">
        <f>MAX(L8:L18)</f>
        <v>6.6712999999999996</v>
      </c>
      <c r="M22" s="92"/>
      <c r="N22" s="93">
        <f>MAX(N8:N18)</f>
        <v>12.9366</v>
      </c>
      <c r="O22" s="92"/>
      <c r="P22" s="93">
        <f>MAX(P8:P18)</f>
        <v>16.337199999999999</v>
      </c>
      <c r="Q22" s="92"/>
      <c r="R22" s="93">
        <f>MAX(R8:R18)</f>
        <v>6.7771999999999997</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646</v>
      </c>
      <c r="B8" s="64">
        <f>VLOOKUP($A8,'Return Data'!$B$7:$R$2292,3,0)</f>
        <v>44609</v>
      </c>
      <c r="C8" s="65">
        <f>VLOOKUP($A8,'Return Data'!$B$7:$R$2292,4,0)</f>
        <v>17.159099999999999</v>
      </c>
      <c r="D8" s="65">
        <f>VLOOKUP($A8,'Return Data'!$B$7:$R$2292,9,0)</f>
        <v>6.7492999999999999</v>
      </c>
      <c r="E8" s="66">
        <f t="shared" ref="E8:E25" si="0">RANK(D8,D$8:D$25,0)</f>
        <v>8</v>
      </c>
      <c r="F8" s="65">
        <f>VLOOKUP($A8,'Return Data'!$B$7:$R$2292,10,0)</f>
        <v>5.4329000000000001</v>
      </c>
      <c r="G8" s="66">
        <f t="shared" ref="G8:G25" si="1">RANK(F8,F$8:F$25,0)</f>
        <v>6</v>
      </c>
      <c r="H8" s="65">
        <f>VLOOKUP($A8,'Return Data'!$B$7:$R$2292,11,0)</f>
        <v>5.7896000000000001</v>
      </c>
      <c r="I8" s="66">
        <f t="shared" ref="I8:I25" si="2">RANK(H8,H$8:H$25,0)</f>
        <v>11</v>
      </c>
      <c r="J8" s="65">
        <f>VLOOKUP($A8,'Return Data'!$B$7:$R$2292,12,0)</f>
        <v>6.3163999999999998</v>
      </c>
      <c r="K8" s="66">
        <f t="shared" ref="K8:K25" si="3">RANK(J8,J$8:J$25,0)</f>
        <v>11</v>
      </c>
      <c r="L8" s="65">
        <f>VLOOKUP($A8,'Return Data'!$B$7:$R$2292,13,0)</f>
        <v>7.2664999999999997</v>
      </c>
      <c r="M8" s="66">
        <f t="shared" ref="M8:M25" si="4">RANK(L8,L$8:L$25,0)</f>
        <v>9</v>
      </c>
      <c r="N8" s="65">
        <f>VLOOKUP($A8,'Return Data'!$B$7:$R$2292,17,0)</f>
        <v>8.1320999999999994</v>
      </c>
      <c r="O8" s="66">
        <f t="shared" ref="O8:O23" si="5">RANK(N8,N$8:N$25,0)</f>
        <v>5</v>
      </c>
      <c r="P8" s="65">
        <f>VLOOKUP($A8,'Return Data'!$B$7:$R$2292,14,0)</f>
        <v>6.9627999999999997</v>
      </c>
      <c r="Q8" s="66">
        <f>RANK(P8,P$8:P$25,0)</f>
        <v>8</v>
      </c>
      <c r="R8" s="65">
        <f>VLOOKUP($A8,'Return Data'!$B$7:$R$2292,16,0)</f>
        <v>8.1974</v>
      </c>
      <c r="S8" s="67">
        <f t="shared" ref="S8:S25" si="6">RANK(R8,R$8:R$25,0)</f>
        <v>8</v>
      </c>
    </row>
    <row r="9" spans="1:19" x14ac:dyDescent="0.3">
      <c r="A9" s="82" t="s">
        <v>648</v>
      </c>
      <c r="B9" s="64">
        <f>VLOOKUP($A9,'Return Data'!$B$7:$R$2292,3,0)</f>
        <v>44609</v>
      </c>
      <c r="C9" s="65">
        <f>VLOOKUP($A9,'Return Data'!$B$7:$R$2292,4,0)</f>
        <v>0.41570000000000001</v>
      </c>
      <c r="D9" s="65">
        <f>VLOOKUP($A9,'Return Data'!$B$7:$R$2292,9,0)</f>
        <v>0</v>
      </c>
      <c r="E9" s="66">
        <f t="shared" si="0"/>
        <v>17</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-13.685700000000001</v>
      </c>
      <c r="O9" s="66">
        <f t="shared" si="5"/>
        <v>16</v>
      </c>
      <c r="P9" s="65"/>
      <c r="Q9" s="66"/>
      <c r="R9" s="65">
        <f>VLOOKUP($A9,'Return Data'!$B$7:$R$2292,16,0)</f>
        <v>-11.5311</v>
      </c>
      <c r="S9" s="67">
        <f t="shared" si="6"/>
        <v>18</v>
      </c>
    </row>
    <row r="10" spans="1:19" x14ac:dyDescent="0.3">
      <c r="A10" s="82" t="s">
        <v>650</v>
      </c>
      <c r="B10" s="64">
        <f>VLOOKUP($A10,'Return Data'!$B$7:$R$2292,3,0)</f>
        <v>44609</v>
      </c>
      <c r="C10" s="65">
        <f>VLOOKUP($A10,'Return Data'!$B$7:$R$2292,4,0)</f>
        <v>18.649000000000001</v>
      </c>
      <c r="D10" s="65">
        <f>VLOOKUP($A10,'Return Data'!$B$7:$R$2292,9,0)</f>
        <v>6.3731</v>
      </c>
      <c r="E10" s="66">
        <f t="shared" si="0"/>
        <v>11</v>
      </c>
      <c r="F10" s="65">
        <f>VLOOKUP($A10,'Return Data'!$B$7:$R$2292,10,0)</f>
        <v>5.1767000000000003</v>
      </c>
      <c r="G10" s="66">
        <f t="shared" si="1"/>
        <v>8</v>
      </c>
      <c r="H10" s="65">
        <f>VLOOKUP($A10,'Return Data'!$B$7:$R$2292,11,0)</f>
        <v>5.3281000000000001</v>
      </c>
      <c r="I10" s="66">
        <f t="shared" si="2"/>
        <v>12</v>
      </c>
      <c r="J10" s="65">
        <f>VLOOKUP($A10,'Return Data'!$B$7:$R$2292,12,0)</f>
        <v>6.0955000000000004</v>
      </c>
      <c r="K10" s="66">
        <f t="shared" si="3"/>
        <v>12</v>
      </c>
      <c r="L10" s="65">
        <f>VLOOKUP($A10,'Return Data'!$B$7:$R$2292,13,0)</f>
        <v>7.1104000000000003</v>
      </c>
      <c r="M10" s="66">
        <f t="shared" si="4"/>
        <v>11</v>
      </c>
      <c r="N10" s="65">
        <f>VLOOKUP($A10,'Return Data'!$B$7:$R$2292,17,0)</f>
        <v>7.5495999999999999</v>
      </c>
      <c r="O10" s="66">
        <f t="shared" si="5"/>
        <v>6</v>
      </c>
      <c r="P10" s="65">
        <f>VLOOKUP($A10,'Return Data'!$B$7:$R$2292,14,0)</f>
        <v>7.1817000000000002</v>
      </c>
      <c r="Q10" s="66">
        <f t="shared" ref="Q10:Q23" si="7">RANK(P10,P$8:P$25,0)</f>
        <v>7</v>
      </c>
      <c r="R10" s="65">
        <f>VLOOKUP($A10,'Return Data'!$B$7:$R$2292,16,0)</f>
        <v>8.5457000000000001</v>
      </c>
      <c r="S10" s="67">
        <f t="shared" si="6"/>
        <v>7</v>
      </c>
    </row>
    <row r="11" spans="1:19" x14ac:dyDescent="0.3">
      <c r="A11" s="82" t="s">
        <v>654</v>
      </c>
      <c r="B11" s="64">
        <f>VLOOKUP($A11,'Return Data'!$B$7:$R$2292,3,0)</f>
        <v>44609</v>
      </c>
      <c r="C11" s="65">
        <f>VLOOKUP($A11,'Return Data'!$B$7:$R$2292,4,0)</f>
        <v>18.905999999999999</v>
      </c>
      <c r="D11" s="65">
        <f>VLOOKUP($A11,'Return Data'!$B$7:$R$2292,9,0)</f>
        <v>9.8087999999999997</v>
      </c>
      <c r="E11" s="66">
        <f t="shared" si="0"/>
        <v>3</v>
      </c>
      <c r="F11" s="65">
        <f>VLOOKUP($A11,'Return Data'!$B$7:$R$2292,10,0)</f>
        <v>6.0267999999999997</v>
      </c>
      <c r="G11" s="66">
        <f t="shared" si="1"/>
        <v>5</v>
      </c>
      <c r="H11" s="65">
        <f>VLOOKUP($A11,'Return Data'!$B$7:$R$2292,11,0)</f>
        <v>23.676200000000001</v>
      </c>
      <c r="I11" s="66">
        <f t="shared" si="2"/>
        <v>3</v>
      </c>
      <c r="J11" s="65">
        <f>VLOOKUP($A11,'Return Data'!$B$7:$R$2292,12,0)</f>
        <v>17.496099999999998</v>
      </c>
      <c r="K11" s="66">
        <f t="shared" si="3"/>
        <v>3</v>
      </c>
      <c r="L11" s="65">
        <f>VLOOKUP($A11,'Return Data'!$B$7:$R$2292,13,0)</f>
        <v>19.771899999999999</v>
      </c>
      <c r="M11" s="66">
        <f t="shared" si="4"/>
        <v>2</v>
      </c>
      <c r="N11" s="65">
        <f>VLOOKUP($A11,'Return Data'!$B$7:$R$2292,17,0)</f>
        <v>10.9619</v>
      </c>
      <c r="O11" s="66">
        <f t="shared" si="5"/>
        <v>1</v>
      </c>
      <c r="P11" s="65">
        <f>VLOOKUP($A11,'Return Data'!$B$7:$R$2292,14,0)</f>
        <v>8.6173999999999999</v>
      </c>
      <c r="Q11" s="66">
        <f t="shared" si="7"/>
        <v>3</v>
      </c>
      <c r="R11" s="65">
        <f>VLOOKUP($A11,'Return Data'!$B$7:$R$2292,16,0)</f>
        <v>9.4210999999999991</v>
      </c>
      <c r="S11" s="67">
        <f t="shared" si="6"/>
        <v>2</v>
      </c>
    </row>
    <row r="12" spans="1:19" x14ac:dyDescent="0.3">
      <c r="A12" s="82" t="s">
        <v>656</v>
      </c>
      <c r="B12" s="64">
        <f>VLOOKUP($A12,'Return Data'!$B$7:$R$2292,3,0)</f>
        <v>44609</v>
      </c>
      <c r="C12" s="65">
        <f>VLOOKUP($A12,'Return Data'!$B$7:$R$2292,4,0)</f>
        <v>4.6523000000000003</v>
      </c>
      <c r="D12" s="65">
        <f>VLOOKUP($A12,'Return Data'!$B$7:$R$2292,9,0)</f>
        <v>67.910499999999999</v>
      </c>
      <c r="E12" s="66">
        <f t="shared" si="0"/>
        <v>1</v>
      </c>
      <c r="F12" s="65">
        <f>VLOOKUP($A12,'Return Data'!$B$7:$R$2292,10,0)</f>
        <v>24.3188</v>
      </c>
      <c r="G12" s="66">
        <f t="shared" si="1"/>
        <v>1</v>
      </c>
      <c r="H12" s="65">
        <f>VLOOKUP($A12,'Return Data'!$B$7:$R$2292,11,0)</f>
        <v>13.888</v>
      </c>
      <c r="I12" s="66">
        <f t="shared" si="2"/>
        <v>5</v>
      </c>
      <c r="J12" s="65">
        <f>VLOOKUP($A12,'Return Data'!$B$7:$R$2292,12,0)</f>
        <v>12.610300000000001</v>
      </c>
      <c r="K12" s="66">
        <f t="shared" si="3"/>
        <v>5</v>
      </c>
      <c r="L12" s="65">
        <f>VLOOKUP($A12,'Return Data'!$B$7:$R$2292,13,0)</f>
        <v>15.4474</v>
      </c>
      <c r="M12" s="66">
        <f t="shared" si="4"/>
        <v>4</v>
      </c>
      <c r="N12" s="65">
        <f>VLOOKUP($A12,'Return Data'!$B$7:$R$2292,17,0)</f>
        <v>-21.6388</v>
      </c>
      <c r="O12" s="66">
        <f t="shared" si="5"/>
        <v>17</v>
      </c>
      <c r="P12" s="65">
        <f>VLOOKUP($A12,'Return Data'!$B$7:$R$2292,14,0)</f>
        <v>-29.3795</v>
      </c>
      <c r="Q12" s="66">
        <f t="shared" si="7"/>
        <v>16</v>
      </c>
      <c r="R12" s="65">
        <f>VLOOKUP($A12,'Return Data'!$B$7:$R$2292,16,0)</f>
        <v>-10.386200000000001</v>
      </c>
      <c r="S12" s="67">
        <f t="shared" si="6"/>
        <v>17</v>
      </c>
    </row>
    <row r="13" spans="1:19" x14ac:dyDescent="0.3">
      <c r="A13" s="82" t="s">
        <v>658</v>
      </c>
      <c r="B13" s="64">
        <f>VLOOKUP($A13,'Return Data'!$B$7:$R$2292,3,0)</f>
        <v>44609</v>
      </c>
      <c r="C13" s="65">
        <f>VLOOKUP($A13,'Return Data'!$B$7:$R$2292,4,0)</f>
        <v>32.883600000000001</v>
      </c>
      <c r="D13" s="65">
        <f>VLOOKUP($A13,'Return Data'!$B$7:$R$2292,9,0)</f>
        <v>5.0233999999999996</v>
      </c>
      <c r="E13" s="66">
        <f t="shared" si="0"/>
        <v>15</v>
      </c>
      <c r="F13" s="65">
        <f>VLOOKUP($A13,'Return Data'!$B$7:$R$2292,10,0)</f>
        <v>3.1374</v>
      </c>
      <c r="G13" s="66">
        <f t="shared" si="1"/>
        <v>16</v>
      </c>
      <c r="H13" s="65">
        <f>VLOOKUP($A13,'Return Data'!$B$7:$R$2292,11,0)</f>
        <v>2.6419999999999999</v>
      </c>
      <c r="I13" s="66">
        <f t="shared" si="2"/>
        <v>16</v>
      </c>
      <c r="J13" s="65">
        <f>VLOOKUP($A13,'Return Data'!$B$7:$R$2292,12,0)</f>
        <v>2.8788999999999998</v>
      </c>
      <c r="K13" s="66">
        <f t="shared" si="3"/>
        <v>16</v>
      </c>
      <c r="L13" s="65">
        <f>VLOOKUP($A13,'Return Data'!$B$7:$R$2292,13,0)</f>
        <v>3.6490999999999998</v>
      </c>
      <c r="M13" s="66">
        <f t="shared" si="4"/>
        <v>16</v>
      </c>
      <c r="N13" s="65">
        <f>VLOOKUP($A13,'Return Data'!$B$7:$R$2292,17,0)</f>
        <v>4.0801999999999996</v>
      </c>
      <c r="O13" s="66">
        <f t="shared" si="5"/>
        <v>15</v>
      </c>
      <c r="P13" s="65">
        <f>VLOOKUP($A13,'Return Data'!$B$7:$R$2292,14,0)</f>
        <v>4.6394000000000002</v>
      </c>
      <c r="Q13" s="66">
        <f t="shared" si="7"/>
        <v>12</v>
      </c>
      <c r="R13" s="65">
        <f>VLOOKUP($A13,'Return Data'!$B$7:$R$2292,16,0)</f>
        <v>6.69</v>
      </c>
      <c r="S13" s="67">
        <f t="shared" si="6"/>
        <v>12</v>
      </c>
    </row>
    <row r="14" spans="1:19" x14ac:dyDescent="0.3">
      <c r="A14" s="82" t="s">
        <v>661</v>
      </c>
      <c r="B14" s="64">
        <f>VLOOKUP($A14,'Return Data'!$B$7:$R$2292,3,0)</f>
        <v>44609</v>
      </c>
      <c r="C14" s="65">
        <f>VLOOKUP($A14,'Return Data'!$B$7:$R$2292,4,0)</f>
        <v>24.32</v>
      </c>
      <c r="D14" s="65">
        <f>VLOOKUP($A14,'Return Data'!$B$7:$R$2292,9,0)</f>
        <v>11.142799999999999</v>
      </c>
      <c r="E14" s="66">
        <f t="shared" si="0"/>
        <v>2</v>
      </c>
      <c r="F14" s="65">
        <f>VLOOKUP($A14,'Return Data'!$B$7:$R$2292,10,0)</f>
        <v>6.5282</v>
      </c>
      <c r="G14" s="66">
        <f t="shared" si="1"/>
        <v>2</v>
      </c>
      <c r="H14" s="65">
        <f>VLOOKUP($A14,'Return Data'!$B$7:$R$2292,11,0)</f>
        <v>16.310199999999998</v>
      </c>
      <c r="I14" s="66">
        <f t="shared" si="2"/>
        <v>4</v>
      </c>
      <c r="J14" s="65">
        <f>VLOOKUP($A14,'Return Data'!$B$7:$R$2292,12,0)</f>
        <v>10.0547</v>
      </c>
      <c r="K14" s="66">
        <f t="shared" si="3"/>
        <v>6</v>
      </c>
      <c r="L14" s="65">
        <f>VLOOKUP($A14,'Return Data'!$B$7:$R$2292,13,0)</f>
        <v>13.1473</v>
      </c>
      <c r="M14" s="66">
        <f t="shared" si="4"/>
        <v>6</v>
      </c>
      <c r="N14" s="65">
        <f>VLOOKUP($A14,'Return Data'!$B$7:$R$2292,17,0)</f>
        <v>8.8247</v>
      </c>
      <c r="O14" s="66">
        <f t="shared" si="5"/>
        <v>2</v>
      </c>
      <c r="P14" s="65">
        <f>VLOOKUP($A14,'Return Data'!$B$7:$R$2292,14,0)</f>
        <v>6.1707000000000001</v>
      </c>
      <c r="Q14" s="66">
        <f t="shared" si="7"/>
        <v>9</v>
      </c>
      <c r="R14" s="65">
        <f>VLOOKUP($A14,'Return Data'!$B$7:$R$2292,16,0)</f>
        <v>8.7308000000000003</v>
      </c>
      <c r="S14" s="67">
        <f t="shared" si="6"/>
        <v>6</v>
      </c>
    </row>
    <row r="15" spans="1:19" x14ac:dyDescent="0.3">
      <c r="A15" s="82" t="s">
        <v>669</v>
      </c>
      <c r="B15" s="64">
        <f>VLOOKUP($A15,'Return Data'!$B$7:$R$2292,3,0)</f>
        <v>44609</v>
      </c>
      <c r="C15" s="65">
        <f>VLOOKUP($A15,'Return Data'!$B$7:$R$2292,4,0)</f>
        <v>20.512899999999998</v>
      </c>
      <c r="D15" s="65">
        <f>VLOOKUP($A15,'Return Data'!$B$7:$R$2292,9,0)</f>
        <v>6.6439000000000004</v>
      </c>
      <c r="E15" s="66">
        <f t="shared" si="0"/>
        <v>10</v>
      </c>
      <c r="F15" s="65">
        <f>VLOOKUP($A15,'Return Data'!$B$7:$R$2292,10,0)</f>
        <v>5.3692000000000002</v>
      </c>
      <c r="G15" s="66">
        <f t="shared" si="1"/>
        <v>7</v>
      </c>
      <c r="H15" s="65">
        <f>VLOOKUP($A15,'Return Data'!$B$7:$R$2292,11,0)</f>
        <v>5.8212999999999999</v>
      </c>
      <c r="I15" s="66">
        <f t="shared" si="2"/>
        <v>10</v>
      </c>
      <c r="J15" s="65">
        <f>VLOOKUP($A15,'Return Data'!$B$7:$R$2292,12,0)</f>
        <v>6.9292999999999996</v>
      </c>
      <c r="K15" s="66">
        <f t="shared" si="3"/>
        <v>9</v>
      </c>
      <c r="L15" s="65">
        <f>VLOOKUP($A15,'Return Data'!$B$7:$R$2292,13,0)</f>
        <v>7.8144999999999998</v>
      </c>
      <c r="M15" s="66">
        <f t="shared" si="4"/>
        <v>7</v>
      </c>
      <c r="N15" s="65">
        <f>VLOOKUP($A15,'Return Data'!$B$7:$R$2292,17,0)</f>
        <v>8.6951999999999998</v>
      </c>
      <c r="O15" s="66">
        <f t="shared" si="5"/>
        <v>3</v>
      </c>
      <c r="P15" s="65">
        <f>VLOOKUP($A15,'Return Data'!$B$7:$R$2292,14,0)</f>
        <v>9.3204999999999991</v>
      </c>
      <c r="Q15" s="66">
        <f t="shared" si="7"/>
        <v>1</v>
      </c>
      <c r="R15" s="65">
        <f>VLOOKUP($A15,'Return Data'!$B$7:$R$2292,16,0)</f>
        <v>9.5122999999999998</v>
      </c>
      <c r="S15" s="67">
        <f t="shared" si="6"/>
        <v>1</v>
      </c>
    </row>
    <row r="16" spans="1:19" x14ac:dyDescent="0.3">
      <c r="A16" s="82" t="s">
        <v>671</v>
      </c>
      <c r="B16" s="64">
        <f>VLOOKUP($A16,'Return Data'!$B$7:$R$2292,3,0)</f>
        <v>44609</v>
      </c>
      <c r="C16" s="65">
        <f>VLOOKUP($A16,'Return Data'!$B$7:$R$2292,4,0)</f>
        <v>27.012</v>
      </c>
      <c r="D16" s="65">
        <f>VLOOKUP($A16,'Return Data'!$B$7:$R$2292,9,0)</f>
        <v>9.2209000000000003</v>
      </c>
      <c r="E16" s="66">
        <f t="shared" si="0"/>
        <v>4</v>
      </c>
      <c r="F16" s="65">
        <f>VLOOKUP($A16,'Return Data'!$B$7:$R$2292,10,0)</f>
        <v>6.2767999999999997</v>
      </c>
      <c r="G16" s="66">
        <f t="shared" si="1"/>
        <v>3</v>
      </c>
      <c r="H16" s="65">
        <f>VLOOKUP($A16,'Return Data'!$B$7:$R$2292,11,0)</f>
        <v>6.5804999999999998</v>
      </c>
      <c r="I16" s="66">
        <f t="shared" si="2"/>
        <v>8</v>
      </c>
      <c r="J16" s="65">
        <f>VLOOKUP($A16,'Return Data'!$B$7:$R$2292,12,0)</f>
        <v>7.2816999999999998</v>
      </c>
      <c r="K16" s="66">
        <f t="shared" si="3"/>
        <v>7</v>
      </c>
      <c r="L16" s="65">
        <f>VLOOKUP($A16,'Return Data'!$B$7:$R$2292,13,0)</f>
        <v>7.5807000000000002</v>
      </c>
      <c r="M16" s="66">
        <f t="shared" si="4"/>
        <v>8</v>
      </c>
      <c r="N16" s="65">
        <f>VLOOKUP($A16,'Return Data'!$B$7:$R$2292,17,0)</f>
        <v>8.1605000000000008</v>
      </c>
      <c r="O16" s="66">
        <f t="shared" si="5"/>
        <v>4</v>
      </c>
      <c r="P16" s="65">
        <f>VLOOKUP($A16,'Return Data'!$B$7:$R$2292,14,0)</f>
        <v>9.2105999999999995</v>
      </c>
      <c r="Q16" s="66">
        <f t="shared" si="7"/>
        <v>2</v>
      </c>
      <c r="R16" s="65">
        <f>VLOOKUP($A16,'Return Data'!$B$7:$R$2292,16,0)</f>
        <v>9.2980999999999998</v>
      </c>
      <c r="S16" s="67">
        <f t="shared" si="6"/>
        <v>3</v>
      </c>
    </row>
    <row r="17" spans="1:19" x14ac:dyDescent="0.3">
      <c r="A17" s="82" t="s">
        <v>673</v>
      </c>
      <c r="B17" s="64">
        <f>VLOOKUP($A17,'Return Data'!$B$7:$R$2292,3,0)</f>
        <v>44609</v>
      </c>
      <c r="C17" s="65">
        <f>VLOOKUP($A17,'Return Data'!$B$7:$R$2292,4,0)</f>
        <v>16.313099999999999</v>
      </c>
      <c r="D17" s="65">
        <f>VLOOKUP($A17,'Return Data'!$B$7:$R$2292,9,0)</f>
        <v>7.5911</v>
      </c>
      <c r="E17" s="66">
        <f t="shared" si="0"/>
        <v>7</v>
      </c>
      <c r="F17" s="65">
        <f>VLOOKUP($A17,'Return Data'!$B$7:$R$2292,10,0)</f>
        <v>4.7923999999999998</v>
      </c>
      <c r="G17" s="66">
        <f t="shared" si="1"/>
        <v>10</v>
      </c>
      <c r="H17" s="65">
        <f>VLOOKUP($A17,'Return Data'!$B$7:$R$2292,11,0)</f>
        <v>26.997499999999999</v>
      </c>
      <c r="I17" s="66">
        <f t="shared" si="2"/>
        <v>2</v>
      </c>
      <c r="J17" s="65">
        <f>VLOOKUP($A17,'Return Data'!$B$7:$R$2292,12,0)</f>
        <v>19.848800000000001</v>
      </c>
      <c r="K17" s="66">
        <f t="shared" si="3"/>
        <v>2</v>
      </c>
      <c r="L17" s="65">
        <f>VLOOKUP($A17,'Return Data'!$B$7:$R$2292,13,0)</f>
        <v>16.741499999999998</v>
      </c>
      <c r="M17" s="66">
        <f t="shared" si="4"/>
        <v>3</v>
      </c>
      <c r="N17" s="65">
        <f>VLOOKUP($A17,'Return Data'!$B$7:$R$2292,17,0)</f>
        <v>6.2473000000000001</v>
      </c>
      <c r="O17" s="66">
        <f t="shared" si="5"/>
        <v>9</v>
      </c>
      <c r="P17" s="65">
        <f>VLOOKUP($A17,'Return Data'!$B$7:$R$2292,14,0)</f>
        <v>2.7370000000000001</v>
      </c>
      <c r="Q17" s="66">
        <f t="shared" si="7"/>
        <v>14</v>
      </c>
      <c r="R17" s="65">
        <f>VLOOKUP($A17,'Return Data'!$B$7:$R$2292,16,0)</f>
        <v>6.3350999999999997</v>
      </c>
      <c r="S17" s="67">
        <f t="shared" si="6"/>
        <v>14</v>
      </c>
    </row>
    <row r="18" spans="1:19" x14ac:dyDescent="0.3">
      <c r="A18" s="82" t="s">
        <v>674</v>
      </c>
      <c r="B18" s="64">
        <f>VLOOKUP($A18,'Return Data'!$B$7:$R$2292,3,0)</f>
        <v>44609</v>
      </c>
      <c r="C18" s="65">
        <f>VLOOKUP($A18,'Return Data'!$B$7:$R$2292,4,0)</f>
        <v>14.241099999999999</v>
      </c>
      <c r="D18" s="65">
        <f>VLOOKUP($A18,'Return Data'!$B$7:$R$2292,9,0)</f>
        <v>5.9663000000000004</v>
      </c>
      <c r="E18" s="66">
        <f t="shared" si="0"/>
        <v>13</v>
      </c>
      <c r="F18" s="65">
        <f>VLOOKUP($A18,'Return Data'!$B$7:$R$2292,10,0)</f>
        <v>3.7770000000000001</v>
      </c>
      <c r="G18" s="66">
        <f t="shared" si="1"/>
        <v>13</v>
      </c>
      <c r="H18" s="65">
        <f>VLOOKUP($A18,'Return Data'!$B$7:$R$2292,11,0)</f>
        <v>4.6897000000000002</v>
      </c>
      <c r="I18" s="66">
        <f t="shared" si="2"/>
        <v>14</v>
      </c>
      <c r="J18" s="65">
        <f>VLOOKUP($A18,'Return Data'!$B$7:$R$2292,12,0)</f>
        <v>5.0789</v>
      </c>
      <c r="K18" s="66">
        <f t="shared" si="3"/>
        <v>14</v>
      </c>
      <c r="L18" s="65">
        <f>VLOOKUP($A18,'Return Data'!$B$7:$R$2292,13,0)</f>
        <v>5.6031000000000004</v>
      </c>
      <c r="M18" s="66">
        <f t="shared" si="4"/>
        <v>14</v>
      </c>
      <c r="N18" s="65">
        <f>VLOOKUP($A18,'Return Data'!$B$7:$R$2292,17,0)</f>
        <v>5.9298999999999999</v>
      </c>
      <c r="O18" s="66">
        <f t="shared" si="5"/>
        <v>11</v>
      </c>
      <c r="P18" s="65">
        <f>VLOOKUP($A18,'Return Data'!$B$7:$R$2292,14,0)</f>
        <v>7.5793999999999997</v>
      </c>
      <c r="Q18" s="66">
        <f t="shared" si="7"/>
        <v>5</v>
      </c>
      <c r="R18" s="65">
        <f>VLOOKUP($A18,'Return Data'!$B$7:$R$2292,16,0)</f>
        <v>7.3814000000000002</v>
      </c>
      <c r="S18" s="67">
        <f t="shared" si="6"/>
        <v>11</v>
      </c>
    </row>
    <row r="19" spans="1:19" x14ac:dyDescent="0.3">
      <c r="A19" s="82" t="s">
        <v>677</v>
      </c>
      <c r="B19" s="64">
        <f>VLOOKUP($A19,'Return Data'!$B$7:$R$2292,3,0)</f>
        <v>44609</v>
      </c>
      <c r="C19" s="65">
        <f>VLOOKUP($A19,'Return Data'!$B$7:$R$2292,4,0)</f>
        <v>1593.1959999999999</v>
      </c>
      <c r="D19" s="65">
        <f>VLOOKUP($A19,'Return Data'!$B$7:$R$2292,9,0)</f>
        <v>5.6345000000000001</v>
      </c>
      <c r="E19" s="66">
        <f t="shared" si="0"/>
        <v>14</v>
      </c>
      <c r="F19" s="65">
        <f>VLOOKUP($A19,'Return Data'!$B$7:$R$2292,10,0)</f>
        <v>3.6800999999999999</v>
      </c>
      <c r="G19" s="66">
        <f t="shared" si="1"/>
        <v>14</v>
      </c>
      <c r="H19" s="65">
        <f>VLOOKUP($A19,'Return Data'!$B$7:$R$2292,11,0)</f>
        <v>3.8996</v>
      </c>
      <c r="I19" s="66">
        <f t="shared" si="2"/>
        <v>15</v>
      </c>
      <c r="J19" s="65">
        <f>VLOOKUP($A19,'Return Data'!$B$7:$R$2292,12,0)</f>
        <v>4.2929000000000004</v>
      </c>
      <c r="K19" s="66">
        <f t="shared" si="3"/>
        <v>15</v>
      </c>
      <c r="L19" s="65">
        <f>VLOOKUP($A19,'Return Data'!$B$7:$R$2292,13,0)</f>
        <v>5.0162000000000004</v>
      </c>
      <c r="M19" s="66">
        <f t="shared" si="4"/>
        <v>15</v>
      </c>
      <c r="N19" s="65">
        <f>VLOOKUP($A19,'Return Data'!$B$7:$R$2292,17,0)</f>
        <v>6.1660000000000004</v>
      </c>
      <c r="O19" s="66">
        <f t="shared" si="5"/>
        <v>10</v>
      </c>
      <c r="P19" s="65">
        <f>VLOOKUP($A19,'Return Data'!$B$7:$R$2292,14,0)</f>
        <v>5.4729999999999999</v>
      </c>
      <c r="Q19" s="66">
        <f t="shared" si="7"/>
        <v>10</v>
      </c>
      <c r="R19" s="65">
        <f>VLOOKUP($A19,'Return Data'!$B$7:$R$2292,16,0)</f>
        <v>6.4420000000000002</v>
      </c>
      <c r="S19" s="67">
        <f t="shared" si="6"/>
        <v>13</v>
      </c>
    </row>
    <row r="20" spans="1:19" x14ac:dyDescent="0.3">
      <c r="A20" s="82" t="s">
        <v>679</v>
      </c>
      <c r="B20" s="64">
        <f>VLOOKUP($A20,'Return Data'!$B$7:$R$2292,3,0)</f>
        <v>44609</v>
      </c>
      <c r="C20" s="65">
        <f>VLOOKUP($A20,'Return Data'!$B$7:$R$2292,4,0)</f>
        <v>26.777000000000001</v>
      </c>
      <c r="D20" s="65">
        <f>VLOOKUP($A20,'Return Data'!$B$7:$R$2292,9,0)</f>
        <v>8.3741000000000003</v>
      </c>
      <c r="E20" s="66">
        <f t="shared" si="0"/>
        <v>6</v>
      </c>
      <c r="F20" s="65">
        <f>VLOOKUP($A20,'Return Data'!$B$7:$R$2292,10,0)</f>
        <v>4.8624000000000001</v>
      </c>
      <c r="G20" s="66">
        <f t="shared" si="1"/>
        <v>9</v>
      </c>
      <c r="H20" s="65">
        <f>VLOOKUP($A20,'Return Data'!$B$7:$R$2292,11,0)</f>
        <v>5.8857999999999997</v>
      </c>
      <c r="I20" s="66">
        <f t="shared" si="2"/>
        <v>9</v>
      </c>
      <c r="J20" s="65">
        <f>VLOOKUP($A20,'Return Data'!$B$7:$R$2292,12,0)</f>
        <v>6.4454000000000002</v>
      </c>
      <c r="K20" s="66">
        <f t="shared" si="3"/>
        <v>10</v>
      </c>
      <c r="L20" s="65">
        <f>VLOOKUP($A20,'Return Data'!$B$7:$R$2292,13,0)</f>
        <v>7.1375999999999999</v>
      </c>
      <c r="M20" s="66">
        <f t="shared" si="4"/>
        <v>10</v>
      </c>
      <c r="N20" s="65">
        <f>VLOOKUP($A20,'Return Data'!$B$7:$R$2292,17,0)</f>
        <v>6.3697999999999997</v>
      </c>
      <c r="O20" s="66">
        <f t="shared" si="5"/>
        <v>8</v>
      </c>
      <c r="P20" s="65">
        <f>VLOOKUP($A20,'Return Data'!$B$7:$R$2292,14,0)</f>
        <v>7.9343000000000004</v>
      </c>
      <c r="Q20" s="66">
        <f t="shared" si="7"/>
        <v>4</v>
      </c>
      <c r="R20" s="65">
        <f>VLOOKUP($A20,'Return Data'!$B$7:$R$2292,16,0)</f>
        <v>8.9206000000000003</v>
      </c>
      <c r="S20" s="67">
        <f t="shared" si="6"/>
        <v>5</v>
      </c>
    </row>
    <row r="21" spans="1:19" x14ac:dyDescent="0.3">
      <c r="A21" s="82" t="s">
        <v>680</v>
      </c>
      <c r="B21" s="64">
        <f>VLOOKUP($A21,'Return Data'!$B$7:$R$2292,3,0)</f>
        <v>44609</v>
      </c>
      <c r="C21" s="65">
        <f>VLOOKUP($A21,'Return Data'!$B$7:$R$2292,4,0)</f>
        <v>24.8217</v>
      </c>
      <c r="D21" s="65">
        <f>VLOOKUP($A21,'Return Data'!$B$7:$R$2292,9,0)</f>
        <v>4.8152999999999997</v>
      </c>
      <c r="E21" s="66">
        <f t="shared" si="0"/>
        <v>16</v>
      </c>
      <c r="F21" s="65">
        <f>VLOOKUP($A21,'Return Data'!$B$7:$R$2292,10,0)</f>
        <v>3.4030999999999998</v>
      </c>
      <c r="G21" s="66">
        <f t="shared" si="1"/>
        <v>15</v>
      </c>
      <c r="H21" s="65">
        <f>VLOOKUP($A21,'Return Data'!$B$7:$R$2292,11,0)</f>
        <v>7.4744000000000002</v>
      </c>
      <c r="I21" s="66">
        <f t="shared" si="2"/>
        <v>6</v>
      </c>
      <c r="J21" s="65">
        <f>VLOOKUP($A21,'Return Data'!$B$7:$R$2292,12,0)</f>
        <v>6.9432999999999998</v>
      </c>
      <c r="K21" s="66">
        <f t="shared" si="3"/>
        <v>8</v>
      </c>
      <c r="L21" s="65">
        <f>VLOOKUP($A21,'Return Data'!$B$7:$R$2292,13,0)</f>
        <v>7.0934999999999997</v>
      </c>
      <c r="M21" s="66">
        <f t="shared" si="4"/>
        <v>12</v>
      </c>
      <c r="N21" s="65">
        <f>VLOOKUP($A21,'Return Data'!$B$7:$R$2292,17,0)</f>
        <v>5.5655999999999999</v>
      </c>
      <c r="O21" s="66">
        <f t="shared" si="5"/>
        <v>12</v>
      </c>
      <c r="P21" s="65">
        <f>VLOOKUP($A21,'Return Data'!$B$7:$R$2292,14,0)</f>
        <v>5.1026999999999996</v>
      </c>
      <c r="Q21" s="66">
        <f t="shared" si="7"/>
        <v>11</v>
      </c>
      <c r="R21" s="65">
        <f>VLOOKUP($A21,'Return Data'!$B$7:$R$2292,16,0)</f>
        <v>7.4598000000000004</v>
      </c>
      <c r="S21" s="67">
        <f t="shared" si="6"/>
        <v>9</v>
      </c>
    </row>
    <row r="22" spans="1:19" x14ac:dyDescent="0.3">
      <c r="A22" s="82" t="s">
        <v>682</v>
      </c>
      <c r="B22" s="64">
        <f>VLOOKUP($A22,'Return Data'!$B$7:$R$2292,3,0)</f>
        <v>44609</v>
      </c>
      <c r="C22" s="65">
        <f>VLOOKUP($A22,'Return Data'!$B$7:$R$2292,4,0)</f>
        <v>29.729199999999999</v>
      </c>
      <c r="D22" s="65">
        <f>VLOOKUP($A22,'Return Data'!$B$7:$R$2292,9,0)</f>
        <v>8.5730000000000004</v>
      </c>
      <c r="E22" s="66">
        <f t="shared" si="0"/>
        <v>5</v>
      </c>
      <c r="F22" s="65">
        <f>VLOOKUP($A22,'Return Data'!$B$7:$R$2292,10,0)</f>
        <v>6.2159000000000004</v>
      </c>
      <c r="G22" s="66">
        <f t="shared" si="1"/>
        <v>4</v>
      </c>
      <c r="H22" s="65">
        <f>VLOOKUP($A22,'Return Data'!$B$7:$R$2292,11,0)</f>
        <v>6.6771000000000003</v>
      </c>
      <c r="I22" s="66">
        <f t="shared" si="2"/>
        <v>7</v>
      </c>
      <c r="J22" s="65">
        <f>VLOOKUP($A22,'Return Data'!$B$7:$R$2292,12,0)</f>
        <v>15.6541</v>
      </c>
      <c r="K22" s="66">
        <f t="shared" si="3"/>
        <v>4</v>
      </c>
      <c r="L22" s="65">
        <f>VLOOKUP($A22,'Return Data'!$B$7:$R$2292,13,0)</f>
        <v>14.0982</v>
      </c>
      <c r="M22" s="66">
        <f t="shared" si="4"/>
        <v>5</v>
      </c>
      <c r="N22" s="65">
        <f>VLOOKUP($A22,'Return Data'!$B$7:$R$2292,17,0)</f>
        <v>4.2766999999999999</v>
      </c>
      <c r="O22" s="66">
        <f t="shared" si="5"/>
        <v>14</v>
      </c>
      <c r="P22" s="65">
        <f>VLOOKUP($A22,'Return Data'!$B$7:$R$2292,14,0)</f>
        <v>3.4140000000000001</v>
      </c>
      <c r="Q22" s="66">
        <f t="shared" si="7"/>
        <v>13</v>
      </c>
      <c r="R22" s="65">
        <f>VLOOKUP($A22,'Return Data'!$B$7:$R$2292,16,0)</f>
        <v>7.3890000000000002</v>
      </c>
      <c r="S22" s="67">
        <f t="shared" si="6"/>
        <v>10</v>
      </c>
    </row>
    <row r="23" spans="1:19" x14ac:dyDescent="0.3">
      <c r="A23" s="82" t="s">
        <v>691</v>
      </c>
      <c r="B23" s="64">
        <f>VLOOKUP($A23,'Return Data'!$B$7:$R$2292,3,0)</f>
        <v>44609</v>
      </c>
      <c r="C23" s="65">
        <f>VLOOKUP($A23,'Return Data'!$B$7:$R$2292,4,0)</f>
        <v>38.055700000000002</v>
      </c>
      <c r="D23" s="65">
        <f>VLOOKUP($A23,'Return Data'!$B$7:$R$2292,9,0)</f>
        <v>6.6521999999999997</v>
      </c>
      <c r="E23" s="66">
        <f t="shared" si="0"/>
        <v>9</v>
      </c>
      <c r="F23" s="65">
        <f>VLOOKUP($A23,'Return Data'!$B$7:$R$2292,10,0)</f>
        <v>4.7731000000000003</v>
      </c>
      <c r="G23" s="66">
        <f t="shared" si="1"/>
        <v>11</v>
      </c>
      <c r="H23" s="65">
        <f>VLOOKUP($A23,'Return Data'!$B$7:$R$2292,11,0)</f>
        <v>5.1006999999999998</v>
      </c>
      <c r="I23" s="66">
        <f t="shared" si="2"/>
        <v>13</v>
      </c>
      <c r="J23" s="65">
        <f>VLOOKUP($A23,'Return Data'!$B$7:$R$2292,12,0)</f>
        <v>5.9945000000000004</v>
      </c>
      <c r="K23" s="66">
        <f t="shared" si="3"/>
        <v>13</v>
      </c>
      <c r="L23" s="65">
        <f>VLOOKUP($A23,'Return Data'!$B$7:$R$2292,13,0)</f>
        <v>6.4268999999999998</v>
      </c>
      <c r="M23" s="66">
        <f t="shared" si="4"/>
        <v>13</v>
      </c>
      <c r="N23" s="65">
        <f>VLOOKUP($A23,'Return Data'!$B$7:$R$2292,17,0)</f>
        <v>7.3133999999999997</v>
      </c>
      <c r="O23" s="66">
        <f t="shared" si="5"/>
        <v>7</v>
      </c>
      <c r="P23" s="65">
        <f>VLOOKUP($A23,'Return Data'!$B$7:$R$2292,14,0)</f>
        <v>7.5594999999999999</v>
      </c>
      <c r="Q23" s="66">
        <f t="shared" si="7"/>
        <v>6</v>
      </c>
      <c r="R23" s="65">
        <f>VLOOKUP($A23,'Return Data'!$B$7:$R$2292,16,0)</f>
        <v>8.9413999999999998</v>
      </c>
      <c r="S23" s="67">
        <f t="shared" si="6"/>
        <v>4</v>
      </c>
    </row>
    <row r="24" spans="1:19" x14ac:dyDescent="0.3">
      <c r="A24" s="82" t="s">
        <v>699</v>
      </c>
      <c r="B24" s="64">
        <f>VLOOKUP($A24,'Return Data'!$B$7:$R$2292,3,0)</f>
        <v>0</v>
      </c>
      <c r="C24" s="65">
        <f>VLOOKUP($A24,'Return Data'!$B$7:$R$2292,4,0)</f>
        <v>0</v>
      </c>
      <c r="D24" s="65">
        <f>VLOOKUP($A24,'Return Data'!$B$7:$R$2292,9,0)</f>
        <v>0</v>
      </c>
      <c r="E24" s="66">
        <f t="shared" si="0"/>
        <v>17</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701</v>
      </c>
      <c r="B25" s="64">
        <f>VLOOKUP($A25,'Return Data'!$B$7:$R$2292,3,0)</f>
        <v>44609</v>
      </c>
      <c r="C25" s="65">
        <f>VLOOKUP($A25,'Return Data'!$B$7:$R$2292,4,0)</f>
        <v>15.2196</v>
      </c>
      <c r="D25" s="65">
        <f>VLOOKUP($A25,'Return Data'!$B$7:$R$2292,9,0)</f>
        <v>6.3311000000000002</v>
      </c>
      <c r="E25" s="66">
        <f t="shared" si="0"/>
        <v>12</v>
      </c>
      <c r="F25" s="65">
        <f>VLOOKUP($A25,'Return Data'!$B$7:$R$2292,10,0)</f>
        <v>4.6148999999999996</v>
      </c>
      <c r="G25" s="66">
        <f t="shared" si="1"/>
        <v>12</v>
      </c>
      <c r="H25" s="65">
        <f>VLOOKUP($A25,'Return Data'!$B$7:$R$2292,11,0)</f>
        <v>37.726799999999997</v>
      </c>
      <c r="I25" s="66">
        <f t="shared" si="2"/>
        <v>1</v>
      </c>
      <c r="J25" s="65">
        <f>VLOOKUP($A25,'Return Data'!$B$7:$R$2292,12,0)</f>
        <v>27.624099999999999</v>
      </c>
      <c r="K25" s="66">
        <f t="shared" si="3"/>
        <v>1</v>
      </c>
      <c r="L25" s="65">
        <f>VLOOKUP($A25,'Return Data'!$B$7:$R$2292,13,0)</f>
        <v>22.846699999999998</v>
      </c>
      <c r="M25" s="66">
        <f t="shared" si="4"/>
        <v>1</v>
      </c>
      <c r="N25" s="65">
        <f>VLOOKUP($A25,'Return Data'!$B$7:$R$2292,17,0)</f>
        <v>5.2412000000000001</v>
      </c>
      <c r="O25" s="66">
        <f>RANK(N25,N$8:N$25,0)</f>
        <v>13</v>
      </c>
      <c r="P25" s="65">
        <f>VLOOKUP($A25,'Return Data'!$B$7:$R$2292,14,0)</f>
        <v>-5.0574000000000003</v>
      </c>
      <c r="Q25" s="66">
        <f>RANK(P25,P$8:P$25,0)</f>
        <v>15</v>
      </c>
      <c r="R25" s="65">
        <f>VLOOKUP($A25,'Return Data'!$B$7:$R$2292,16,0)</f>
        <v>4.5656999999999996</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9.8227944444444439</v>
      </c>
      <c r="E27" s="88"/>
      <c r="F27" s="89">
        <f>AVERAGE(F8:F25)</f>
        <v>5.465872222222222</v>
      </c>
      <c r="G27" s="88"/>
      <c r="H27" s="89">
        <f>AVERAGE(H8:H25)</f>
        <v>9.9159722222222211</v>
      </c>
      <c r="I27" s="88"/>
      <c r="J27" s="89">
        <f>AVERAGE(J8:J25)</f>
        <v>8.9747166666666658</v>
      </c>
      <c r="K27" s="88"/>
      <c r="L27" s="89">
        <f>AVERAGE(L8:L25)</f>
        <v>9.2639722222222201</v>
      </c>
      <c r="M27" s="88"/>
      <c r="N27" s="89">
        <f>AVERAGE(N8:N25)</f>
        <v>4.0111529411764701</v>
      </c>
      <c r="O27" s="88"/>
      <c r="P27" s="89">
        <f>AVERAGE(P8:P25)</f>
        <v>3.5916312499999998</v>
      </c>
      <c r="Q27" s="88"/>
      <c r="R27" s="89">
        <f>AVERAGE(R8:R25)</f>
        <v>5.3285055555555552</v>
      </c>
      <c r="S27" s="90"/>
    </row>
    <row r="28" spans="1:19" x14ac:dyDescent="0.3">
      <c r="A28" s="87" t="s">
        <v>28</v>
      </c>
      <c r="B28" s="88"/>
      <c r="C28" s="88"/>
      <c r="D28" s="89">
        <f>MIN(D8:D25)</f>
        <v>0</v>
      </c>
      <c r="E28" s="88"/>
      <c r="F28" s="89">
        <f>MIN(F8:F25)</f>
        <v>0</v>
      </c>
      <c r="G28" s="88"/>
      <c r="H28" s="89">
        <f>MIN(H8:H25)</f>
        <v>0</v>
      </c>
      <c r="I28" s="88"/>
      <c r="J28" s="89">
        <f>MIN(J8:J25)</f>
        <v>0</v>
      </c>
      <c r="K28" s="88"/>
      <c r="L28" s="89">
        <f>MIN(L8:L25)</f>
        <v>0</v>
      </c>
      <c r="M28" s="88"/>
      <c r="N28" s="89">
        <f>MIN(N8:N25)</f>
        <v>-21.6388</v>
      </c>
      <c r="O28" s="88"/>
      <c r="P28" s="89">
        <f>MIN(P8:P25)</f>
        <v>-29.3795</v>
      </c>
      <c r="Q28" s="88"/>
      <c r="R28" s="89">
        <f>MIN(R8:R25)</f>
        <v>-11.5311</v>
      </c>
      <c r="S28" s="90"/>
    </row>
    <row r="29" spans="1:19" ht="15" thickBot="1" x14ac:dyDescent="0.35">
      <c r="A29" s="91" t="s">
        <v>29</v>
      </c>
      <c r="B29" s="92"/>
      <c r="C29" s="92"/>
      <c r="D29" s="93">
        <f>MAX(D8:D25)</f>
        <v>67.910499999999999</v>
      </c>
      <c r="E29" s="92"/>
      <c r="F29" s="93">
        <f>MAX(F8:F25)</f>
        <v>24.3188</v>
      </c>
      <c r="G29" s="92"/>
      <c r="H29" s="93">
        <f>MAX(H8:H25)</f>
        <v>37.726799999999997</v>
      </c>
      <c r="I29" s="92"/>
      <c r="J29" s="93">
        <f>MAX(J8:J25)</f>
        <v>27.624099999999999</v>
      </c>
      <c r="K29" s="92"/>
      <c r="L29" s="93">
        <f>MAX(L8:L25)</f>
        <v>22.846699999999998</v>
      </c>
      <c r="M29" s="92"/>
      <c r="N29" s="93">
        <f>MAX(N8:N25)</f>
        <v>10.9619</v>
      </c>
      <c r="O29" s="92"/>
      <c r="P29" s="93">
        <f>MAX(P8:P25)</f>
        <v>9.3204999999999991</v>
      </c>
      <c r="Q29" s="92"/>
      <c r="R29" s="93">
        <f>MAX(R8:R25)</f>
        <v>9.5122999999999998</v>
      </c>
      <c r="S29" s="94"/>
    </row>
    <row r="30" spans="1:19" x14ac:dyDescent="0.3">
      <c r="A30" s="112" t="s">
        <v>433</v>
      </c>
    </row>
    <row r="31" spans="1:19" x14ac:dyDescent="0.3">
      <c r="A31" s="14" t="s">
        <v>340</v>
      </c>
    </row>
  </sheetData>
  <sheetProtection algorithmName="SHA-512" hashValue="xKYEvxN3iz6noXMvlv6KI+Zx9CVNniIcyx/rIg4BNDdcPV9W81oAFx3K9/5BfNKOgVgfFX9boMYs+AMZFT+uew==" saltValue="3lrWpElUCIWtrkGYR5bgQ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647</v>
      </c>
      <c r="B8" s="64">
        <f>VLOOKUP($A8,'Return Data'!$B$7:$R$2292,3,0)</f>
        <v>44609</v>
      </c>
      <c r="C8" s="65">
        <f>VLOOKUP($A8,'Return Data'!$B$7:$R$2292,4,0)</f>
        <v>16.1326</v>
      </c>
      <c r="D8" s="65">
        <f>VLOOKUP($A8,'Return Data'!$B$7:$R$2292,9,0)</f>
        <v>5.8604000000000003</v>
      </c>
      <c r="E8" s="66">
        <f t="shared" ref="E8:E25" si="0">RANK(D8,D$8:D$25,0)</f>
        <v>10</v>
      </c>
      <c r="F8" s="65">
        <f>VLOOKUP($A8,'Return Data'!$B$7:$R$2292,10,0)</f>
        <v>4.6098999999999997</v>
      </c>
      <c r="G8" s="66">
        <f t="shared" ref="G8:G25" si="1">RANK(F8,F$8:F$25,0)</f>
        <v>7</v>
      </c>
      <c r="H8" s="65">
        <f>VLOOKUP($A8,'Return Data'!$B$7:$R$2292,11,0)</f>
        <v>4.9802</v>
      </c>
      <c r="I8" s="66">
        <f t="shared" ref="I8:I25" si="2">RANK(H8,H$8:H$25,0)</f>
        <v>10</v>
      </c>
      <c r="J8" s="65">
        <f>VLOOKUP($A8,'Return Data'!$B$7:$R$2292,12,0)</f>
        <v>5.5057999999999998</v>
      </c>
      <c r="K8" s="66">
        <f t="shared" ref="K8:K25" si="3">RANK(J8,J$8:J$25,0)</f>
        <v>10</v>
      </c>
      <c r="L8" s="65">
        <f>VLOOKUP($A8,'Return Data'!$B$7:$R$2292,13,0)</f>
        <v>6.3707000000000003</v>
      </c>
      <c r="M8" s="66">
        <f t="shared" ref="M8:M25" si="4">RANK(L8,L$8:L$25,0)</f>
        <v>9</v>
      </c>
      <c r="N8" s="65">
        <f>VLOOKUP($A8,'Return Data'!$B$7:$R$2292,17,0)</f>
        <v>7.2558999999999996</v>
      </c>
      <c r="O8" s="66">
        <f t="shared" ref="O8:O23" si="5">RANK(N8,N$8:N$25,0)</f>
        <v>5</v>
      </c>
      <c r="P8" s="65">
        <f>VLOOKUP($A8,'Return Data'!$B$7:$R$2292,14,0)</f>
        <v>6.0801999999999996</v>
      </c>
      <c r="Q8" s="66">
        <f>RANK(P8,P$8:P$25,0)</f>
        <v>7</v>
      </c>
      <c r="R8" s="65">
        <f>VLOOKUP($A8,'Return Data'!$B$7:$R$2292,16,0)</f>
        <v>7.2264999999999997</v>
      </c>
      <c r="S8" s="67">
        <f t="shared" ref="S8:S25" si="6">RANK(R8,R$8:R$25,0)</f>
        <v>8</v>
      </c>
    </row>
    <row r="9" spans="1:19" x14ac:dyDescent="0.3">
      <c r="A9" s="82" t="s">
        <v>649</v>
      </c>
      <c r="B9" s="64">
        <f>VLOOKUP($A9,'Return Data'!$B$7:$R$2292,3,0)</f>
        <v>44609</v>
      </c>
      <c r="C9" s="65">
        <f>VLOOKUP($A9,'Return Data'!$B$7:$R$2292,4,0)</f>
        <v>0.39800000000000002</v>
      </c>
      <c r="D9" s="65">
        <f>VLOOKUP($A9,'Return Data'!$B$7:$R$2292,9,0)</f>
        <v>0</v>
      </c>
      <c r="E9" s="66">
        <f t="shared" si="0"/>
        <v>17</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-13.6912</v>
      </c>
      <c r="O9" s="66">
        <f t="shared" si="5"/>
        <v>16</v>
      </c>
      <c r="P9" s="65"/>
      <c r="Q9" s="66"/>
      <c r="R9" s="65">
        <f>VLOOKUP($A9,'Return Data'!$B$7:$R$2292,16,0)</f>
        <v>-11.5288</v>
      </c>
      <c r="S9" s="67">
        <f t="shared" si="6"/>
        <v>18</v>
      </c>
    </row>
    <row r="10" spans="1:19" x14ac:dyDescent="0.3">
      <c r="A10" s="82" t="s">
        <v>651</v>
      </c>
      <c r="B10" s="64">
        <f>VLOOKUP($A10,'Return Data'!$B$7:$R$2292,3,0)</f>
        <v>44609</v>
      </c>
      <c r="C10" s="65">
        <f>VLOOKUP($A10,'Return Data'!$B$7:$R$2292,4,0)</f>
        <v>17.128299999999999</v>
      </c>
      <c r="D10" s="65">
        <f>VLOOKUP($A10,'Return Data'!$B$7:$R$2292,9,0)</f>
        <v>5.5111999999999997</v>
      </c>
      <c r="E10" s="66">
        <f t="shared" si="0"/>
        <v>12</v>
      </c>
      <c r="F10" s="65">
        <f>VLOOKUP($A10,'Return Data'!$B$7:$R$2292,10,0)</f>
        <v>4.3010999999999999</v>
      </c>
      <c r="G10" s="66">
        <f t="shared" si="1"/>
        <v>8</v>
      </c>
      <c r="H10" s="65">
        <f>VLOOKUP($A10,'Return Data'!$B$7:$R$2292,11,0)</f>
        <v>4.4378000000000002</v>
      </c>
      <c r="I10" s="66">
        <f t="shared" si="2"/>
        <v>13</v>
      </c>
      <c r="J10" s="65">
        <f>VLOOKUP($A10,'Return Data'!$B$7:$R$2292,12,0)</f>
        <v>5.1539999999999999</v>
      </c>
      <c r="K10" s="66">
        <f t="shared" si="3"/>
        <v>13</v>
      </c>
      <c r="L10" s="65">
        <f>VLOOKUP($A10,'Return Data'!$B$7:$R$2292,13,0)</f>
        <v>6.1041999999999996</v>
      </c>
      <c r="M10" s="66">
        <f t="shared" si="4"/>
        <v>11</v>
      </c>
      <c r="N10" s="65">
        <f>VLOOKUP($A10,'Return Data'!$B$7:$R$2292,17,0)</f>
        <v>6.4623999999999997</v>
      </c>
      <c r="O10" s="66">
        <f t="shared" si="5"/>
        <v>7</v>
      </c>
      <c r="P10" s="65">
        <f>VLOOKUP($A10,'Return Data'!$B$7:$R$2292,14,0)</f>
        <v>6.0308000000000002</v>
      </c>
      <c r="Q10" s="66">
        <f t="shared" ref="Q10:Q23" si="7">RANK(P10,P$8:P$25,0)</f>
        <v>8</v>
      </c>
      <c r="R10" s="65">
        <f>VLOOKUP($A10,'Return Data'!$B$7:$R$2292,16,0)</f>
        <v>7.3376000000000001</v>
      </c>
      <c r="S10" s="67">
        <f t="shared" si="6"/>
        <v>7</v>
      </c>
    </row>
    <row r="11" spans="1:19" x14ac:dyDescent="0.3">
      <c r="A11" s="82" t="s">
        <v>652</v>
      </c>
      <c r="B11" s="64">
        <f>VLOOKUP($A11,'Return Data'!$B$7:$R$2292,3,0)</f>
        <v>44609</v>
      </c>
      <c r="C11" s="65">
        <f>VLOOKUP($A11,'Return Data'!$B$7:$R$2292,4,0)</f>
        <v>17.643699999999999</v>
      </c>
      <c r="D11" s="65">
        <f>VLOOKUP($A11,'Return Data'!$B$7:$R$2292,9,0)</f>
        <v>8.9835999999999991</v>
      </c>
      <c r="E11" s="66">
        <f t="shared" si="0"/>
        <v>3</v>
      </c>
      <c r="F11" s="65">
        <f>VLOOKUP($A11,'Return Data'!$B$7:$R$2292,10,0)</f>
        <v>5.2378</v>
      </c>
      <c r="G11" s="66">
        <f t="shared" si="1"/>
        <v>5</v>
      </c>
      <c r="H11" s="65">
        <f>VLOOKUP($A11,'Return Data'!$B$7:$R$2292,11,0)</f>
        <v>22.8383</v>
      </c>
      <c r="I11" s="66">
        <f t="shared" si="2"/>
        <v>3</v>
      </c>
      <c r="J11" s="65">
        <f>VLOOKUP($A11,'Return Data'!$B$7:$R$2292,12,0)</f>
        <v>16.695</v>
      </c>
      <c r="K11" s="66">
        <f t="shared" si="3"/>
        <v>3</v>
      </c>
      <c r="L11" s="65">
        <f>VLOOKUP($A11,'Return Data'!$B$7:$R$2292,13,0)</f>
        <v>18.926500000000001</v>
      </c>
      <c r="M11" s="66">
        <f t="shared" si="4"/>
        <v>2</v>
      </c>
      <c r="N11" s="65">
        <f>VLOOKUP($A11,'Return Data'!$B$7:$R$2292,17,0)</f>
        <v>10.164099999999999</v>
      </c>
      <c r="O11" s="66">
        <f t="shared" si="5"/>
        <v>1</v>
      </c>
      <c r="P11" s="65">
        <f>VLOOKUP($A11,'Return Data'!$B$7:$R$2292,14,0)</f>
        <v>7.7861000000000002</v>
      </c>
      <c r="Q11" s="66">
        <f t="shared" si="7"/>
        <v>3</v>
      </c>
      <c r="R11" s="65">
        <f>VLOOKUP($A11,'Return Data'!$B$7:$R$2292,16,0)</f>
        <v>8.3574000000000002</v>
      </c>
      <c r="S11" s="67">
        <f t="shared" si="6"/>
        <v>4</v>
      </c>
    </row>
    <row r="12" spans="1:19" x14ac:dyDescent="0.3">
      <c r="A12" s="82" t="s">
        <v>657</v>
      </c>
      <c r="B12" s="64">
        <f>VLOOKUP($A12,'Return Data'!$B$7:$R$2292,3,0)</f>
        <v>44609</v>
      </c>
      <c r="C12" s="65">
        <f>VLOOKUP($A12,'Return Data'!$B$7:$R$2292,4,0)</f>
        <v>4.5884999999999998</v>
      </c>
      <c r="D12" s="65">
        <f>VLOOKUP($A12,'Return Data'!$B$7:$R$2292,9,0)</f>
        <v>67.617599999999996</v>
      </c>
      <c r="E12" s="66">
        <f t="shared" si="0"/>
        <v>1</v>
      </c>
      <c r="F12" s="65">
        <f>VLOOKUP($A12,'Return Data'!$B$7:$R$2292,10,0)</f>
        <v>24.025300000000001</v>
      </c>
      <c r="G12" s="66">
        <f t="shared" si="1"/>
        <v>1</v>
      </c>
      <c r="H12" s="65">
        <f>VLOOKUP($A12,'Return Data'!$B$7:$R$2292,11,0)</f>
        <v>13.590199999999999</v>
      </c>
      <c r="I12" s="66">
        <f t="shared" si="2"/>
        <v>5</v>
      </c>
      <c r="J12" s="65">
        <f>VLOOKUP($A12,'Return Data'!$B$7:$R$2292,12,0)</f>
        <v>12.305099999999999</v>
      </c>
      <c r="K12" s="66">
        <f t="shared" si="3"/>
        <v>5</v>
      </c>
      <c r="L12" s="65">
        <f>VLOOKUP($A12,'Return Data'!$B$7:$R$2292,13,0)</f>
        <v>15.1241</v>
      </c>
      <c r="M12" s="66">
        <f t="shared" si="4"/>
        <v>4</v>
      </c>
      <c r="N12" s="65">
        <f>VLOOKUP($A12,'Return Data'!$B$7:$R$2292,17,0)</f>
        <v>-21.857399999999998</v>
      </c>
      <c r="O12" s="66">
        <f t="shared" si="5"/>
        <v>17</v>
      </c>
      <c r="P12" s="65">
        <f>VLOOKUP($A12,'Return Data'!$B$7:$R$2292,14,0)</f>
        <v>-29.5717</v>
      </c>
      <c r="Q12" s="66">
        <f t="shared" si="7"/>
        <v>16</v>
      </c>
      <c r="R12" s="65">
        <f>VLOOKUP($A12,'Return Data'!$B$7:$R$2292,16,0)</f>
        <v>-10.5634</v>
      </c>
      <c r="S12" s="67">
        <f t="shared" si="6"/>
        <v>17</v>
      </c>
    </row>
    <row r="13" spans="1:19" x14ac:dyDescent="0.3">
      <c r="A13" s="82" t="s">
        <v>659</v>
      </c>
      <c r="B13" s="64">
        <f>VLOOKUP($A13,'Return Data'!$B$7:$R$2292,3,0)</f>
        <v>44609</v>
      </c>
      <c r="C13" s="65">
        <f>VLOOKUP($A13,'Return Data'!$B$7:$R$2292,4,0)</f>
        <v>30.935500000000001</v>
      </c>
      <c r="D13" s="65">
        <f>VLOOKUP($A13,'Return Data'!$B$7:$R$2292,9,0)</f>
        <v>4.0712999999999999</v>
      </c>
      <c r="E13" s="66">
        <f t="shared" si="0"/>
        <v>15</v>
      </c>
      <c r="F13" s="65">
        <f>VLOOKUP($A13,'Return Data'!$B$7:$R$2292,10,0)</f>
        <v>2.1806000000000001</v>
      </c>
      <c r="G13" s="66">
        <f t="shared" si="1"/>
        <v>16</v>
      </c>
      <c r="H13" s="65">
        <f>VLOOKUP($A13,'Return Data'!$B$7:$R$2292,11,0)</f>
        <v>1.7133</v>
      </c>
      <c r="I13" s="66">
        <f t="shared" si="2"/>
        <v>16</v>
      </c>
      <c r="J13" s="65">
        <f>VLOOKUP($A13,'Return Data'!$B$7:$R$2292,12,0)</f>
        <v>1.9762999999999999</v>
      </c>
      <c r="K13" s="66">
        <f t="shared" si="3"/>
        <v>16</v>
      </c>
      <c r="L13" s="65">
        <f>VLOOKUP($A13,'Return Data'!$B$7:$R$2292,13,0)</f>
        <v>2.7618</v>
      </c>
      <c r="M13" s="66">
        <f t="shared" si="4"/>
        <v>16</v>
      </c>
      <c r="N13" s="65">
        <f>VLOOKUP($A13,'Return Data'!$B$7:$R$2292,17,0)</f>
        <v>3.2364999999999999</v>
      </c>
      <c r="O13" s="66">
        <f t="shared" si="5"/>
        <v>15</v>
      </c>
      <c r="P13" s="65">
        <f>VLOOKUP($A13,'Return Data'!$B$7:$R$2292,14,0)</f>
        <v>3.7745000000000002</v>
      </c>
      <c r="Q13" s="66">
        <f t="shared" si="7"/>
        <v>12</v>
      </c>
      <c r="R13" s="65">
        <f>VLOOKUP($A13,'Return Data'!$B$7:$R$2292,16,0)</f>
        <v>6.1976000000000004</v>
      </c>
      <c r="S13" s="67">
        <f t="shared" si="6"/>
        <v>12</v>
      </c>
    </row>
    <row r="14" spans="1:19" x14ac:dyDescent="0.3">
      <c r="A14" s="82" t="s">
        <v>660</v>
      </c>
      <c r="B14" s="64">
        <f>VLOOKUP($A14,'Return Data'!$B$7:$R$2292,3,0)</f>
        <v>44609</v>
      </c>
      <c r="C14" s="65">
        <f>VLOOKUP($A14,'Return Data'!$B$7:$R$2292,4,0)</f>
        <v>22.831099999999999</v>
      </c>
      <c r="D14" s="65">
        <f>VLOOKUP($A14,'Return Data'!$B$7:$R$2292,9,0)</f>
        <v>11.140599999999999</v>
      </c>
      <c r="E14" s="66">
        <f t="shared" si="0"/>
        <v>2</v>
      </c>
      <c r="F14" s="65">
        <f>VLOOKUP($A14,'Return Data'!$B$7:$R$2292,10,0)</f>
        <v>6.5282999999999998</v>
      </c>
      <c r="G14" s="66">
        <f t="shared" si="1"/>
        <v>2</v>
      </c>
      <c r="H14" s="65">
        <f>VLOOKUP($A14,'Return Data'!$B$7:$R$2292,11,0)</f>
        <v>16.3094</v>
      </c>
      <c r="I14" s="66">
        <f t="shared" si="2"/>
        <v>4</v>
      </c>
      <c r="J14" s="65">
        <f>VLOOKUP($A14,'Return Data'!$B$7:$R$2292,12,0)</f>
        <v>10.054</v>
      </c>
      <c r="K14" s="66">
        <f t="shared" si="3"/>
        <v>6</v>
      </c>
      <c r="L14" s="65">
        <f>VLOOKUP($A14,'Return Data'!$B$7:$R$2292,13,0)</f>
        <v>13.096399999999999</v>
      </c>
      <c r="M14" s="66">
        <f t="shared" si="4"/>
        <v>6</v>
      </c>
      <c r="N14" s="65">
        <f>VLOOKUP($A14,'Return Data'!$B$7:$R$2292,17,0)</f>
        <v>8.4786999999999999</v>
      </c>
      <c r="O14" s="66">
        <f t="shared" si="5"/>
        <v>2</v>
      </c>
      <c r="P14" s="65">
        <f>VLOOKUP($A14,'Return Data'!$B$7:$R$2292,14,0)</f>
        <v>5.6981999999999999</v>
      </c>
      <c r="Q14" s="66">
        <f t="shared" si="7"/>
        <v>9</v>
      </c>
      <c r="R14" s="65">
        <f>VLOOKUP($A14,'Return Data'!$B$7:$R$2292,16,0)</f>
        <v>8.4253</v>
      </c>
      <c r="S14" s="67">
        <f t="shared" si="6"/>
        <v>3</v>
      </c>
    </row>
    <row r="15" spans="1:19" x14ac:dyDescent="0.3">
      <c r="A15" s="82" t="s">
        <v>668</v>
      </c>
      <c r="B15" s="64">
        <f>VLOOKUP($A15,'Return Data'!$B$7:$R$2292,3,0)</f>
        <v>44609</v>
      </c>
      <c r="C15" s="65">
        <f>VLOOKUP($A15,'Return Data'!$B$7:$R$2292,4,0)</f>
        <v>19.3796</v>
      </c>
      <c r="D15" s="65">
        <f>VLOOKUP($A15,'Return Data'!$B$7:$R$2292,9,0)</f>
        <v>5.9474999999999998</v>
      </c>
      <c r="E15" s="66">
        <f t="shared" si="0"/>
        <v>9</v>
      </c>
      <c r="F15" s="65">
        <f>VLOOKUP($A15,'Return Data'!$B$7:$R$2292,10,0)</f>
        <v>4.6875999999999998</v>
      </c>
      <c r="G15" s="66">
        <f t="shared" si="1"/>
        <v>6</v>
      </c>
      <c r="H15" s="65">
        <f>VLOOKUP($A15,'Return Data'!$B$7:$R$2292,11,0)</f>
        <v>5.1769999999999996</v>
      </c>
      <c r="I15" s="66">
        <f t="shared" si="2"/>
        <v>9</v>
      </c>
      <c r="J15" s="65">
        <f>VLOOKUP($A15,'Return Data'!$B$7:$R$2292,12,0)</f>
        <v>6.3013000000000003</v>
      </c>
      <c r="K15" s="66">
        <f t="shared" si="3"/>
        <v>8</v>
      </c>
      <c r="L15" s="65">
        <f>VLOOKUP($A15,'Return Data'!$B$7:$R$2292,13,0)</f>
        <v>7.1886000000000001</v>
      </c>
      <c r="M15" s="66">
        <f t="shared" si="4"/>
        <v>7</v>
      </c>
      <c r="N15" s="65">
        <f>VLOOKUP($A15,'Return Data'!$B$7:$R$2292,17,0)</f>
        <v>8.1228999999999996</v>
      </c>
      <c r="O15" s="66">
        <f t="shared" si="5"/>
        <v>3</v>
      </c>
      <c r="P15" s="65">
        <f>VLOOKUP($A15,'Return Data'!$B$7:$R$2292,14,0)</f>
        <v>8.7822999999999993</v>
      </c>
      <c r="Q15" s="66">
        <f t="shared" si="7"/>
        <v>1</v>
      </c>
      <c r="R15" s="65">
        <f>VLOOKUP($A15,'Return Data'!$B$7:$R$2292,16,0)</f>
        <v>8.7279999999999998</v>
      </c>
      <c r="S15" s="67">
        <f t="shared" si="6"/>
        <v>1</v>
      </c>
    </row>
    <row r="16" spans="1:19" x14ac:dyDescent="0.3">
      <c r="A16" s="82" t="s">
        <v>670</v>
      </c>
      <c r="B16" s="64">
        <f>VLOOKUP($A16,'Return Data'!$B$7:$R$2292,3,0)</f>
        <v>44609</v>
      </c>
      <c r="C16" s="65">
        <f>VLOOKUP($A16,'Return Data'!$B$7:$R$2292,4,0)</f>
        <v>25.0642</v>
      </c>
      <c r="D16" s="65">
        <f>VLOOKUP($A16,'Return Data'!$B$7:$R$2292,9,0)</f>
        <v>8.6646000000000001</v>
      </c>
      <c r="E16" s="66">
        <f t="shared" si="0"/>
        <v>4</v>
      </c>
      <c r="F16" s="65">
        <f>VLOOKUP($A16,'Return Data'!$B$7:$R$2292,10,0)</f>
        <v>5.6364999999999998</v>
      </c>
      <c r="G16" s="66">
        <f t="shared" si="1"/>
        <v>3</v>
      </c>
      <c r="H16" s="65">
        <f>VLOOKUP($A16,'Return Data'!$B$7:$R$2292,11,0)</f>
        <v>5.9180999999999999</v>
      </c>
      <c r="I16" s="66">
        <f t="shared" si="2"/>
        <v>8</v>
      </c>
      <c r="J16" s="65">
        <f>VLOOKUP($A16,'Return Data'!$B$7:$R$2292,12,0)</f>
        <v>6.5929000000000002</v>
      </c>
      <c r="K16" s="66">
        <f t="shared" si="3"/>
        <v>7</v>
      </c>
      <c r="L16" s="65">
        <f>VLOOKUP($A16,'Return Data'!$B$7:$R$2292,13,0)</f>
        <v>6.8789999999999996</v>
      </c>
      <c r="M16" s="66">
        <f t="shared" si="4"/>
        <v>8</v>
      </c>
      <c r="N16" s="65">
        <f>VLOOKUP($A16,'Return Data'!$B$7:$R$2292,17,0)</f>
        <v>7.4522000000000004</v>
      </c>
      <c r="O16" s="66">
        <f t="shared" si="5"/>
        <v>4</v>
      </c>
      <c r="P16" s="65">
        <f>VLOOKUP($A16,'Return Data'!$B$7:$R$2292,14,0)</f>
        <v>8.5229999999999997</v>
      </c>
      <c r="Q16" s="66">
        <f t="shared" si="7"/>
        <v>2</v>
      </c>
      <c r="R16" s="65">
        <f>VLOOKUP($A16,'Return Data'!$B$7:$R$2292,16,0)</f>
        <v>8.5368999999999993</v>
      </c>
      <c r="S16" s="67">
        <f t="shared" si="6"/>
        <v>2</v>
      </c>
    </row>
    <row r="17" spans="1:19" x14ac:dyDescent="0.3">
      <c r="A17" s="82" t="s">
        <v>672</v>
      </c>
      <c r="B17" s="64">
        <f>VLOOKUP($A17,'Return Data'!$B$7:$R$2292,3,0)</f>
        <v>44609</v>
      </c>
      <c r="C17" s="65">
        <f>VLOOKUP($A17,'Return Data'!$B$7:$R$2292,4,0)</f>
        <v>15.257899999999999</v>
      </c>
      <c r="D17" s="65">
        <f>VLOOKUP($A17,'Return Data'!$B$7:$R$2292,9,0)</f>
        <v>6.8613999999999997</v>
      </c>
      <c r="E17" s="66">
        <f t="shared" si="0"/>
        <v>7</v>
      </c>
      <c r="F17" s="65">
        <f>VLOOKUP($A17,'Return Data'!$B$7:$R$2292,10,0)</f>
        <v>4.0557999999999996</v>
      </c>
      <c r="G17" s="66">
        <f t="shared" si="1"/>
        <v>10</v>
      </c>
      <c r="H17" s="65">
        <f>VLOOKUP($A17,'Return Data'!$B$7:$R$2292,11,0)</f>
        <v>26.17</v>
      </c>
      <c r="I17" s="66">
        <f t="shared" si="2"/>
        <v>2</v>
      </c>
      <c r="J17" s="65">
        <f>VLOOKUP($A17,'Return Data'!$B$7:$R$2292,12,0)</f>
        <v>19.012</v>
      </c>
      <c r="K17" s="66">
        <f t="shared" si="3"/>
        <v>2</v>
      </c>
      <c r="L17" s="65">
        <f>VLOOKUP($A17,'Return Data'!$B$7:$R$2292,13,0)</f>
        <v>15.892200000000001</v>
      </c>
      <c r="M17" s="66">
        <f t="shared" si="4"/>
        <v>3</v>
      </c>
      <c r="N17" s="65">
        <f>VLOOKUP($A17,'Return Data'!$B$7:$R$2292,17,0)</f>
        <v>5.5183999999999997</v>
      </c>
      <c r="O17" s="66">
        <f t="shared" si="5"/>
        <v>8</v>
      </c>
      <c r="P17" s="65">
        <f>VLOOKUP($A17,'Return Data'!$B$7:$R$2292,14,0)</f>
        <v>2.0371000000000001</v>
      </c>
      <c r="Q17" s="66">
        <f t="shared" si="7"/>
        <v>14</v>
      </c>
      <c r="R17" s="65">
        <f>VLOOKUP($A17,'Return Data'!$B$7:$R$2292,16,0)</f>
        <v>5.4462999999999999</v>
      </c>
      <c r="S17" s="67">
        <f t="shared" si="6"/>
        <v>14</v>
      </c>
    </row>
    <row r="18" spans="1:19" x14ac:dyDescent="0.3">
      <c r="A18" s="82" t="s">
        <v>675</v>
      </c>
      <c r="B18" s="64">
        <f>VLOOKUP($A18,'Return Data'!$B$7:$R$2292,3,0)</f>
        <v>44609</v>
      </c>
      <c r="C18" s="65">
        <f>VLOOKUP($A18,'Return Data'!$B$7:$R$2292,4,0)</f>
        <v>13.5566</v>
      </c>
      <c r="D18" s="65">
        <f>VLOOKUP($A18,'Return Data'!$B$7:$R$2292,9,0)</f>
        <v>5.0152999999999999</v>
      </c>
      <c r="E18" s="66">
        <f t="shared" si="0"/>
        <v>13</v>
      </c>
      <c r="F18" s="65">
        <f>VLOOKUP($A18,'Return Data'!$B$7:$R$2292,10,0)</f>
        <v>2.8235999999999999</v>
      </c>
      <c r="G18" s="66">
        <f t="shared" si="1"/>
        <v>13</v>
      </c>
      <c r="H18" s="65">
        <f>VLOOKUP($A18,'Return Data'!$B$7:$R$2292,11,0)</f>
        <v>3.7269000000000001</v>
      </c>
      <c r="I18" s="66">
        <f t="shared" si="2"/>
        <v>14</v>
      </c>
      <c r="J18" s="65">
        <f>VLOOKUP($A18,'Return Data'!$B$7:$R$2292,12,0)</f>
        <v>4.1014999999999997</v>
      </c>
      <c r="K18" s="66">
        <f t="shared" si="3"/>
        <v>14</v>
      </c>
      <c r="L18" s="65">
        <f>VLOOKUP($A18,'Return Data'!$B$7:$R$2292,13,0)</f>
        <v>4.5952999999999999</v>
      </c>
      <c r="M18" s="66">
        <f t="shared" si="4"/>
        <v>14</v>
      </c>
      <c r="N18" s="65">
        <f>VLOOKUP($A18,'Return Data'!$B$7:$R$2292,17,0)</f>
        <v>4.9189999999999996</v>
      </c>
      <c r="O18" s="66">
        <f t="shared" si="5"/>
        <v>10</v>
      </c>
      <c r="P18" s="65">
        <f>VLOOKUP($A18,'Return Data'!$B$7:$R$2292,14,0)</f>
        <v>6.5971000000000002</v>
      </c>
      <c r="Q18" s="66">
        <f t="shared" si="7"/>
        <v>6</v>
      </c>
      <c r="R18" s="65">
        <f>VLOOKUP($A18,'Return Data'!$B$7:$R$2292,16,0)</f>
        <v>6.3212000000000002</v>
      </c>
      <c r="S18" s="67">
        <f t="shared" si="6"/>
        <v>10</v>
      </c>
    </row>
    <row r="19" spans="1:19" x14ac:dyDescent="0.3">
      <c r="A19" s="82" t="s">
        <v>676</v>
      </c>
      <c r="B19" s="64">
        <f>VLOOKUP($A19,'Return Data'!$B$7:$R$2292,3,0)</f>
        <v>44609</v>
      </c>
      <c r="C19" s="65">
        <f>VLOOKUP($A19,'Return Data'!$B$7:$R$2292,4,0)</f>
        <v>1488.9172000000001</v>
      </c>
      <c r="D19" s="65">
        <f>VLOOKUP($A19,'Return Data'!$B$7:$R$2292,9,0)</f>
        <v>4.4093</v>
      </c>
      <c r="E19" s="66">
        <f t="shared" si="0"/>
        <v>14</v>
      </c>
      <c r="F19" s="65">
        <f>VLOOKUP($A19,'Return Data'!$B$7:$R$2292,10,0)</f>
        <v>2.4622999999999999</v>
      </c>
      <c r="G19" s="66">
        <f t="shared" si="1"/>
        <v>15</v>
      </c>
      <c r="H19" s="65">
        <f>VLOOKUP($A19,'Return Data'!$B$7:$R$2292,11,0)</f>
        <v>2.6856</v>
      </c>
      <c r="I19" s="66">
        <f t="shared" si="2"/>
        <v>15</v>
      </c>
      <c r="J19" s="65">
        <f>VLOOKUP($A19,'Return Data'!$B$7:$R$2292,12,0)</f>
        <v>3.0703</v>
      </c>
      <c r="K19" s="66">
        <f t="shared" si="3"/>
        <v>15</v>
      </c>
      <c r="L19" s="65">
        <f>VLOOKUP($A19,'Return Data'!$B$7:$R$2292,13,0)</f>
        <v>3.7856999999999998</v>
      </c>
      <c r="M19" s="66">
        <f t="shared" si="4"/>
        <v>15</v>
      </c>
      <c r="N19" s="65">
        <f>VLOOKUP($A19,'Return Data'!$B$7:$R$2292,17,0)</f>
        <v>4.8963000000000001</v>
      </c>
      <c r="O19" s="66">
        <f t="shared" si="5"/>
        <v>11</v>
      </c>
      <c r="P19" s="65">
        <f>VLOOKUP($A19,'Return Data'!$B$7:$R$2292,14,0)</f>
        <v>4.2797999999999998</v>
      </c>
      <c r="Q19" s="66">
        <f t="shared" si="7"/>
        <v>10</v>
      </c>
      <c r="R19" s="65">
        <f>VLOOKUP($A19,'Return Data'!$B$7:$R$2292,16,0)</f>
        <v>5.4805000000000001</v>
      </c>
      <c r="S19" s="67">
        <f t="shared" si="6"/>
        <v>13</v>
      </c>
    </row>
    <row r="20" spans="1:19" x14ac:dyDescent="0.3">
      <c r="A20" s="82" t="s">
        <v>678</v>
      </c>
      <c r="B20" s="64">
        <f>VLOOKUP($A20,'Return Data'!$B$7:$R$2292,3,0)</f>
        <v>44609</v>
      </c>
      <c r="C20" s="65">
        <f>VLOOKUP($A20,'Return Data'!$B$7:$R$2292,4,0)</f>
        <v>24.579000000000001</v>
      </c>
      <c r="D20" s="65">
        <f>VLOOKUP($A20,'Return Data'!$B$7:$R$2292,9,0)</f>
        <v>7.3654000000000002</v>
      </c>
      <c r="E20" s="66">
        <f t="shared" si="0"/>
        <v>6</v>
      </c>
      <c r="F20" s="65">
        <f>VLOOKUP($A20,'Return Data'!$B$7:$R$2292,10,0)</f>
        <v>3.8561999999999999</v>
      </c>
      <c r="G20" s="66">
        <f t="shared" si="1"/>
        <v>12</v>
      </c>
      <c r="H20" s="65">
        <f>VLOOKUP($A20,'Return Data'!$B$7:$R$2292,11,0)</f>
        <v>4.8686999999999996</v>
      </c>
      <c r="I20" s="66">
        <f t="shared" si="2"/>
        <v>11</v>
      </c>
      <c r="J20" s="65">
        <f>VLOOKUP($A20,'Return Data'!$B$7:$R$2292,12,0)</f>
        <v>5.4101999999999997</v>
      </c>
      <c r="K20" s="66">
        <f t="shared" si="3"/>
        <v>11</v>
      </c>
      <c r="L20" s="65">
        <f>VLOOKUP($A20,'Return Data'!$B$7:$R$2292,13,0)</f>
        <v>6.0705999999999998</v>
      </c>
      <c r="M20" s="66">
        <f t="shared" si="4"/>
        <v>12</v>
      </c>
      <c r="N20" s="65">
        <f>VLOOKUP($A20,'Return Data'!$B$7:$R$2292,17,0)</f>
        <v>5.2992999999999997</v>
      </c>
      <c r="O20" s="66">
        <f t="shared" si="5"/>
        <v>9</v>
      </c>
      <c r="P20" s="65">
        <f>VLOOKUP($A20,'Return Data'!$B$7:$R$2292,14,0)</f>
        <v>6.8719000000000001</v>
      </c>
      <c r="Q20" s="66">
        <f t="shared" si="7"/>
        <v>5</v>
      </c>
      <c r="R20" s="65">
        <f>VLOOKUP($A20,'Return Data'!$B$7:$R$2292,16,0)</f>
        <v>7.9325999999999999</v>
      </c>
      <c r="S20" s="67">
        <f t="shared" si="6"/>
        <v>5</v>
      </c>
    </row>
    <row r="21" spans="1:19" x14ac:dyDescent="0.3">
      <c r="A21" s="82" t="s">
        <v>2023</v>
      </c>
      <c r="B21" s="64">
        <f>VLOOKUP($A21,'Return Data'!$B$7:$R$2292,3,0)</f>
        <v>44609</v>
      </c>
      <c r="C21" s="65">
        <f>VLOOKUP($A21,'Return Data'!$B$7:$R$2292,4,0)</f>
        <v>23.523900000000001</v>
      </c>
      <c r="D21" s="65">
        <f>VLOOKUP($A21,'Return Data'!$B$7:$R$2292,9,0)</f>
        <v>4.0076999999999998</v>
      </c>
      <c r="E21" s="66">
        <f t="shared" si="0"/>
        <v>16</v>
      </c>
      <c r="F21" s="65">
        <f>VLOOKUP($A21,'Return Data'!$B$7:$R$2292,10,0)</f>
        <v>2.5956000000000001</v>
      </c>
      <c r="G21" s="66">
        <f t="shared" si="1"/>
        <v>14</v>
      </c>
      <c r="H21" s="65">
        <f>VLOOKUP($A21,'Return Data'!$B$7:$R$2292,11,0)</f>
        <v>6.6452999999999998</v>
      </c>
      <c r="I21" s="66">
        <f t="shared" si="2"/>
        <v>6</v>
      </c>
      <c r="J21" s="65">
        <f>VLOOKUP($A21,'Return Data'!$B$7:$R$2292,12,0)</f>
        <v>6.1041999999999996</v>
      </c>
      <c r="K21" s="66">
        <f t="shared" si="3"/>
        <v>9</v>
      </c>
      <c r="L21" s="65">
        <f>VLOOKUP($A21,'Return Data'!$B$7:$R$2292,13,0)</f>
        <v>6.2411000000000003</v>
      </c>
      <c r="M21" s="66">
        <f t="shared" si="4"/>
        <v>10</v>
      </c>
      <c r="N21" s="65">
        <f>VLOOKUP($A21,'Return Data'!$B$7:$R$2292,17,0)</f>
        <v>4.6180000000000003</v>
      </c>
      <c r="O21" s="66">
        <f t="shared" si="5"/>
        <v>12</v>
      </c>
      <c r="P21" s="65">
        <f>VLOOKUP($A21,'Return Data'!$B$7:$R$2292,14,0)</f>
        <v>4.2363</v>
      </c>
      <c r="Q21" s="66">
        <f t="shared" si="7"/>
        <v>11</v>
      </c>
      <c r="R21" s="65">
        <f>VLOOKUP($A21,'Return Data'!$B$7:$R$2292,16,0)</f>
        <v>7.1601999999999997</v>
      </c>
      <c r="S21" s="67">
        <f t="shared" si="6"/>
        <v>9</v>
      </c>
    </row>
    <row r="22" spans="1:19" x14ac:dyDescent="0.3">
      <c r="A22" s="82" t="s">
        <v>681</v>
      </c>
      <c r="B22" s="64">
        <f>VLOOKUP($A22,'Return Data'!$B$7:$R$2292,3,0)</f>
        <v>44609</v>
      </c>
      <c r="C22" s="65">
        <f>VLOOKUP($A22,'Return Data'!$B$7:$R$2292,4,0)</f>
        <v>27.6812</v>
      </c>
      <c r="D22" s="65">
        <f>VLOOKUP($A22,'Return Data'!$B$7:$R$2292,9,0)</f>
        <v>7.9478</v>
      </c>
      <c r="E22" s="66">
        <f t="shared" si="0"/>
        <v>5</v>
      </c>
      <c r="F22" s="65">
        <f>VLOOKUP($A22,'Return Data'!$B$7:$R$2292,10,0)</f>
        <v>5.5839999999999996</v>
      </c>
      <c r="G22" s="66">
        <f t="shared" si="1"/>
        <v>4</v>
      </c>
      <c r="H22" s="65">
        <f>VLOOKUP($A22,'Return Data'!$B$7:$R$2292,11,0)</f>
        <v>6.0350999999999999</v>
      </c>
      <c r="I22" s="66">
        <f t="shared" si="2"/>
        <v>7</v>
      </c>
      <c r="J22" s="65">
        <f>VLOOKUP($A22,'Return Data'!$B$7:$R$2292,12,0)</f>
        <v>14.9598</v>
      </c>
      <c r="K22" s="66">
        <f t="shared" si="3"/>
        <v>4</v>
      </c>
      <c r="L22" s="65">
        <f>VLOOKUP($A22,'Return Data'!$B$7:$R$2292,13,0)</f>
        <v>13.3908</v>
      </c>
      <c r="M22" s="66">
        <f t="shared" si="4"/>
        <v>5</v>
      </c>
      <c r="N22" s="65">
        <f>VLOOKUP($A22,'Return Data'!$B$7:$R$2292,17,0)</f>
        <v>3.6314000000000002</v>
      </c>
      <c r="O22" s="66">
        <f t="shared" si="5"/>
        <v>14</v>
      </c>
      <c r="P22" s="65">
        <f>VLOOKUP($A22,'Return Data'!$B$7:$R$2292,14,0)</f>
        <v>2.7709999999999999</v>
      </c>
      <c r="Q22" s="66">
        <f t="shared" si="7"/>
        <v>13</v>
      </c>
      <c r="R22" s="65">
        <f>VLOOKUP($A22,'Return Data'!$B$7:$R$2292,16,0)</f>
        <v>6.2679</v>
      </c>
      <c r="S22" s="67">
        <f t="shared" si="6"/>
        <v>11</v>
      </c>
    </row>
    <row r="23" spans="1:19" x14ac:dyDescent="0.3">
      <c r="A23" s="82" t="s">
        <v>692</v>
      </c>
      <c r="B23" s="64">
        <f>VLOOKUP($A23,'Return Data'!$B$7:$R$2292,3,0)</f>
        <v>44609</v>
      </c>
      <c r="C23" s="65">
        <f>VLOOKUP($A23,'Return Data'!$B$7:$R$2292,4,0)</f>
        <v>36.01</v>
      </c>
      <c r="D23" s="65">
        <f>VLOOKUP($A23,'Return Data'!$B$7:$R$2292,9,0)</f>
        <v>6.0206999999999997</v>
      </c>
      <c r="E23" s="66">
        <f t="shared" si="0"/>
        <v>8</v>
      </c>
      <c r="F23" s="65">
        <f>VLOOKUP($A23,'Return Data'!$B$7:$R$2292,10,0)</f>
        <v>4.1424000000000003</v>
      </c>
      <c r="G23" s="66">
        <f t="shared" si="1"/>
        <v>9</v>
      </c>
      <c r="H23" s="65">
        <f>VLOOKUP($A23,'Return Data'!$B$7:$R$2292,11,0)</f>
        <v>4.4587000000000003</v>
      </c>
      <c r="I23" s="66">
        <f t="shared" si="2"/>
        <v>12</v>
      </c>
      <c r="J23" s="65">
        <f>VLOOKUP($A23,'Return Data'!$B$7:$R$2292,12,0)</f>
        <v>5.3399000000000001</v>
      </c>
      <c r="K23" s="66">
        <f t="shared" si="3"/>
        <v>12</v>
      </c>
      <c r="L23" s="65">
        <f>VLOOKUP($A23,'Return Data'!$B$7:$R$2292,13,0)</f>
        <v>5.7609000000000004</v>
      </c>
      <c r="M23" s="66">
        <f t="shared" si="4"/>
        <v>13</v>
      </c>
      <c r="N23" s="65">
        <f>VLOOKUP($A23,'Return Data'!$B$7:$R$2292,17,0)</f>
        <v>6.6398000000000001</v>
      </c>
      <c r="O23" s="66">
        <f t="shared" si="5"/>
        <v>6</v>
      </c>
      <c r="P23" s="65">
        <f>VLOOKUP($A23,'Return Data'!$B$7:$R$2292,14,0)</f>
        <v>6.9036</v>
      </c>
      <c r="Q23" s="66">
        <f t="shared" si="7"/>
        <v>4</v>
      </c>
      <c r="R23" s="65">
        <f>VLOOKUP($A23,'Return Data'!$B$7:$R$2292,16,0)</f>
        <v>7.5475000000000003</v>
      </c>
      <c r="S23" s="67">
        <f t="shared" si="6"/>
        <v>6</v>
      </c>
    </row>
    <row r="24" spans="1:19" x14ac:dyDescent="0.3">
      <c r="A24" s="82" t="s">
        <v>700</v>
      </c>
      <c r="B24" s="64">
        <f>VLOOKUP($A24,'Return Data'!$B$7:$R$2292,3,0)</f>
        <v>0</v>
      </c>
      <c r="C24" s="65">
        <f>VLOOKUP($A24,'Return Data'!$B$7:$R$2292,4,0)</f>
        <v>0</v>
      </c>
      <c r="D24" s="65">
        <f>VLOOKUP($A24,'Return Data'!$B$7:$R$2292,9,0)</f>
        <v>0</v>
      </c>
      <c r="E24" s="66">
        <f t="shared" si="0"/>
        <v>17</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702</v>
      </c>
      <c r="B25" s="64">
        <f>VLOOKUP($A25,'Return Data'!$B$7:$R$2292,3,0)</f>
        <v>44609</v>
      </c>
      <c r="C25" s="65">
        <f>VLOOKUP($A25,'Return Data'!$B$7:$R$2292,4,0)</f>
        <v>13.805199999999999</v>
      </c>
      <c r="D25" s="65">
        <f>VLOOKUP($A25,'Return Data'!$B$7:$R$2292,9,0)</f>
        <v>5.5613000000000001</v>
      </c>
      <c r="E25" s="66">
        <f t="shared" si="0"/>
        <v>11</v>
      </c>
      <c r="F25" s="65">
        <f>VLOOKUP($A25,'Return Data'!$B$7:$R$2292,10,0)</f>
        <v>3.8740000000000001</v>
      </c>
      <c r="G25" s="66">
        <f t="shared" si="1"/>
        <v>11</v>
      </c>
      <c r="H25" s="65">
        <f>VLOOKUP($A25,'Return Data'!$B$7:$R$2292,11,0)</f>
        <v>36.972299999999997</v>
      </c>
      <c r="I25" s="66">
        <f t="shared" si="2"/>
        <v>1</v>
      </c>
      <c r="J25" s="65">
        <f>VLOOKUP($A25,'Return Data'!$B$7:$R$2292,12,0)</f>
        <v>26.805</v>
      </c>
      <c r="K25" s="66">
        <f t="shared" si="3"/>
        <v>1</v>
      </c>
      <c r="L25" s="65">
        <f>VLOOKUP($A25,'Return Data'!$B$7:$R$2292,13,0)</f>
        <v>21.974499999999999</v>
      </c>
      <c r="M25" s="66">
        <f t="shared" si="4"/>
        <v>1</v>
      </c>
      <c r="N25" s="65">
        <f>VLOOKUP($A25,'Return Data'!$B$7:$R$2292,17,0)</f>
        <v>4.4364999999999997</v>
      </c>
      <c r="O25" s="66">
        <f>RANK(N25,N$8:N$25,0)</f>
        <v>13</v>
      </c>
      <c r="P25" s="65">
        <f>VLOOKUP($A25,'Return Data'!$B$7:$R$2292,14,0)</f>
        <v>-5.8373999999999997</v>
      </c>
      <c r="Q25" s="66">
        <f>RANK(P25,P$8:P$25,0)</f>
        <v>15</v>
      </c>
      <c r="R25" s="65">
        <f>VLOOKUP($A25,'Return Data'!$B$7:$R$2292,16,0)</f>
        <v>3.5467</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9.1658722222222213</v>
      </c>
      <c r="E27" s="88"/>
      <c r="F27" s="89">
        <f>AVERAGE(F8:F25)</f>
        <v>4.8111666666666668</v>
      </c>
      <c r="G27" s="88"/>
      <c r="H27" s="89">
        <f>AVERAGE(H8:H25)</f>
        <v>9.2514944444444431</v>
      </c>
      <c r="I27" s="88"/>
      <c r="J27" s="89">
        <f>AVERAGE(J8:J25)</f>
        <v>8.2992944444444454</v>
      </c>
      <c r="K27" s="88"/>
      <c r="L27" s="89">
        <f>AVERAGE(L8:L25)</f>
        <v>8.5645777777777781</v>
      </c>
      <c r="M27" s="88"/>
      <c r="N27" s="89">
        <f>AVERAGE(N8:N25)</f>
        <v>3.2695764705882358</v>
      </c>
      <c r="O27" s="88"/>
      <c r="P27" s="89">
        <f>AVERAGE(P8:P25)</f>
        <v>2.8101750000000001</v>
      </c>
      <c r="Q27" s="88"/>
      <c r="R27" s="89">
        <f>AVERAGE(R8:R25)</f>
        <v>4.5788888888888888</v>
      </c>
      <c r="S27" s="90"/>
    </row>
    <row r="28" spans="1:19" x14ac:dyDescent="0.3">
      <c r="A28" s="87" t="s">
        <v>28</v>
      </c>
      <c r="B28" s="88"/>
      <c r="C28" s="88"/>
      <c r="D28" s="89">
        <f>MIN(D8:D25)</f>
        <v>0</v>
      </c>
      <c r="E28" s="88"/>
      <c r="F28" s="89">
        <f>MIN(F8:F25)</f>
        <v>0</v>
      </c>
      <c r="G28" s="88"/>
      <c r="H28" s="89">
        <f>MIN(H8:H25)</f>
        <v>0</v>
      </c>
      <c r="I28" s="88"/>
      <c r="J28" s="89">
        <f>MIN(J8:J25)</f>
        <v>0</v>
      </c>
      <c r="K28" s="88"/>
      <c r="L28" s="89">
        <f>MIN(L8:L25)</f>
        <v>0</v>
      </c>
      <c r="M28" s="88"/>
      <c r="N28" s="89">
        <f>MIN(N8:N25)</f>
        <v>-21.857399999999998</v>
      </c>
      <c r="O28" s="88"/>
      <c r="P28" s="89">
        <f>MIN(P8:P25)</f>
        <v>-29.5717</v>
      </c>
      <c r="Q28" s="88"/>
      <c r="R28" s="89">
        <f>MIN(R8:R25)</f>
        <v>-11.5288</v>
      </c>
      <c r="S28" s="90"/>
    </row>
    <row r="29" spans="1:19" ht="15" thickBot="1" x14ac:dyDescent="0.35">
      <c r="A29" s="91" t="s">
        <v>29</v>
      </c>
      <c r="B29" s="92"/>
      <c r="C29" s="92"/>
      <c r="D29" s="93">
        <f>MAX(D8:D25)</f>
        <v>67.617599999999996</v>
      </c>
      <c r="E29" s="92"/>
      <c r="F29" s="93">
        <f>MAX(F8:F25)</f>
        <v>24.025300000000001</v>
      </c>
      <c r="G29" s="92"/>
      <c r="H29" s="93">
        <f>MAX(H8:H25)</f>
        <v>36.972299999999997</v>
      </c>
      <c r="I29" s="92"/>
      <c r="J29" s="93">
        <f>MAX(J8:J25)</f>
        <v>26.805</v>
      </c>
      <c r="K29" s="92"/>
      <c r="L29" s="93">
        <f>MAX(L8:L25)</f>
        <v>21.974499999999999</v>
      </c>
      <c r="M29" s="92"/>
      <c r="N29" s="93">
        <f>MAX(N8:N25)</f>
        <v>10.164099999999999</v>
      </c>
      <c r="O29" s="92"/>
      <c r="P29" s="93">
        <f>MAX(P8:P25)</f>
        <v>8.7822999999999993</v>
      </c>
      <c r="Q29" s="92"/>
      <c r="R29" s="93">
        <f>MAX(R8:R25)</f>
        <v>8.7279999999999998</v>
      </c>
      <c r="S29" s="94"/>
    </row>
    <row r="30" spans="1:19" x14ac:dyDescent="0.3">
      <c r="A30" s="112" t="s">
        <v>433</v>
      </c>
    </row>
    <row r="31" spans="1:19" x14ac:dyDescent="0.3">
      <c r="A31" s="14" t="s">
        <v>340</v>
      </c>
    </row>
  </sheetData>
  <sheetProtection algorithmName="SHA-512" hashValue="SPB/KaCIaf6Ya33o/JhdDZioCrr0GsmPTSsFp3whN+rcZb+QeghZ+tadXEwzQDJoTfrBi84208gO+3nfVvdkfA==" saltValue="FVppLEGrgp5mE/OVREsZf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44609</v>
      </c>
      <c r="C8" s="65">
        <f>VLOOKUP($A8,'Return Data'!$B$7:$R$2292,4,0)</f>
        <v>90.6083</v>
      </c>
      <c r="D8" s="65">
        <f>VLOOKUP($A8,'Return Data'!$B$7:$R$2292,9,0)</f>
        <v>6.2981999999999996</v>
      </c>
      <c r="E8" s="66">
        <f t="shared" ref="E8:E26" si="0">RANK(D8,D$8:D$26,0)</f>
        <v>9</v>
      </c>
      <c r="F8" s="65">
        <f>VLOOKUP($A8,'Return Data'!$B$7:$R$2292,10,0)</f>
        <v>3.5087000000000002</v>
      </c>
      <c r="G8" s="66">
        <f t="shared" ref="G8:G26" si="1">RANK(F8,F$8:F$26,0)</f>
        <v>12</v>
      </c>
      <c r="H8" s="65">
        <f>VLOOKUP($A8,'Return Data'!$B$7:$R$2292,11,0)</f>
        <v>3.5910000000000002</v>
      </c>
      <c r="I8" s="66">
        <f t="shared" ref="I8:I26" si="2">RANK(H8,H$8:H$26,0)</f>
        <v>12</v>
      </c>
      <c r="J8" s="65">
        <f>VLOOKUP($A8,'Return Data'!$B$7:$R$2292,12,0)</f>
        <v>4.3747999999999996</v>
      </c>
      <c r="K8" s="66">
        <f t="shared" ref="K8:K26" si="3">RANK(J8,J$8:J$26,0)</f>
        <v>9</v>
      </c>
      <c r="L8" s="65">
        <f>VLOOKUP($A8,'Return Data'!$B$7:$R$2292,13,0)</f>
        <v>5.2645999999999997</v>
      </c>
      <c r="M8" s="66">
        <f t="shared" ref="M8:M26" si="4">RANK(L8,L$8:L$26,0)</f>
        <v>7</v>
      </c>
      <c r="N8" s="65">
        <f>VLOOKUP($A8,'Return Data'!$B$7:$R$2292,17,0)</f>
        <v>7.3975999999999997</v>
      </c>
      <c r="O8" s="66">
        <f t="shared" ref="O8:O23" si="5">RANK(N8,N$8:N$26,0)</f>
        <v>2</v>
      </c>
      <c r="P8" s="65">
        <f>VLOOKUP($A8,'Return Data'!$B$7:$R$2292,14,0)</f>
        <v>8.4022000000000006</v>
      </c>
      <c r="Q8" s="66">
        <f>RANK(P8,P$8:P$26,0)</f>
        <v>4</v>
      </c>
      <c r="R8" s="65">
        <f>VLOOKUP($A8,'Return Data'!$B$7:$R$2292,16,0)</f>
        <v>8.6356999999999999</v>
      </c>
      <c r="S8" s="67">
        <f t="shared" ref="S8:S26" si="6">RANK(R8,R$8:R$26,0)</f>
        <v>3</v>
      </c>
    </row>
    <row r="9" spans="1:19" x14ac:dyDescent="0.3">
      <c r="A9" s="82" t="s">
        <v>609</v>
      </c>
      <c r="B9" s="64">
        <f>VLOOKUP($A9,'Return Data'!$B$7:$R$2292,3,0)</f>
        <v>44609</v>
      </c>
      <c r="C9" s="65">
        <f>VLOOKUP($A9,'Return Data'!$B$7:$R$2292,4,0)</f>
        <v>14.183299999999999</v>
      </c>
      <c r="D9" s="65">
        <f>VLOOKUP($A9,'Return Data'!$B$7:$R$2292,9,0)</f>
        <v>5.7728000000000002</v>
      </c>
      <c r="E9" s="66">
        <f t="shared" si="0"/>
        <v>12</v>
      </c>
      <c r="F9" s="65">
        <f>VLOOKUP($A9,'Return Data'!$B$7:$R$2292,10,0)</f>
        <v>4.2293000000000003</v>
      </c>
      <c r="G9" s="66">
        <f t="shared" si="1"/>
        <v>2</v>
      </c>
      <c r="H9" s="65">
        <f>VLOOKUP($A9,'Return Data'!$B$7:$R$2292,11,0)</f>
        <v>4.1829000000000001</v>
      </c>
      <c r="I9" s="66">
        <f t="shared" si="2"/>
        <v>4</v>
      </c>
      <c r="J9" s="65">
        <f>VLOOKUP($A9,'Return Data'!$B$7:$R$2292,12,0)</f>
        <v>4.5425000000000004</v>
      </c>
      <c r="K9" s="66">
        <f t="shared" si="3"/>
        <v>7</v>
      </c>
      <c r="L9" s="65">
        <f>VLOOKUP($A9,'Return Data'!$B$7:$R$2292,13,0)</f>
        <v>5.2603</v>
      </c>
      <c r="M9" s="66">
        <f t="shared" si="4"/>
        <v>8</v>
      </c>
      <c r="N9" s="65">
        <f>VLOOKUP($A9,'Return Data'!$B$7:$R$2292,17,0)</f>
        <v>7.4577999999999998</v>
      </c>
      <c r="O9" s="66">
        <f t="shared" si="5"/>
        <v>1</v>
      </c>
      <c r="P9" s="65">
        <f>VLOOKUP($A9,'Return Data'!$B$7:$R$2292,14,0)</f>
        <v>7.6310000000000002</v>
      </c>
      <c r="Q9" s="66">
        <f>RANK(P9,P$8:P$26,0)</f>
        <v>12</v>
      </c>
      <c r="R9" s="65">
        <f>VLOOKUP($A9,'Return Data'!$B$7:$R$2292,16,0)</f>
        <v>7.8886000000000003</v>
      </c>
      <c r="S9" s="67">
        <f t="shared" si="6"/>
        <v>15</v>
      </c>
    </row>
    <row r="10" spans="1:19" x14ac:dyDescent="0.3">
      <c r="A10" s="82" t="s">
        <v>612</v>
      </c>
      <c r="B10" s="64">
        <f>VLOOKUP($A10,'Return Data'!$B$7:$R$2292,3,0)</f>
        <v>44609</v>
      </c>
      <c r="C10" s="65">
        <f>VLOOKUP($A10,'Return Data'!$B$7:$R$2292,4,0)</f>
        <v>23.441299999999998</v>
      </c>
      <c r="D10" s="65">
        <f>VLOOKUP($A10,'Return Data'!$B$7:$R$2292,9,0)</f>
        <v>8.7540999999999993</v>
      </c>
      <c r="E10" s="66">
        <f t="shared" si="0"/>
        <v>1</v>
      </c>
      <c r="F10" s="65">
        <f>VLOOKUP($A10,'Return Data'!$B$7:$R$2292,10,0)</f>
        <v>2.8759000000000001</v>
      </c>
      <c r="G10" s="66">
        <f t="shared" si="1"/>
        <v>16</v>
      </c>
      <c r="H10" s="65">
        <f>VLOOKUP($A10,'Return Data'!$B$7:$R$2292,11,0)</f>
        <v>2.7481</v>
      </c>
      <c r="I10" s="66">
        <f t="shared" si="2"/>
        <v>19</v>
      </c>
      <c r="J10" s="65">
        <f>VLOOKUP($A10,'Return Data'!$B$7:$R$2292,12,0)</f>
        <v>3.6375000000000002</v>
      </c>
      <c r="K10" s="66">
        <f t="shared" si="3"/>
        <v>19</v>
      </c>
      <c r="L10" s="65">
        <f>VLOOKUP($A10,'Return Data'!$B$7:$R$2292,13,0)</f>
        <v>4.0250000000000004</v>
      </c>
      <c r="M10" s="66">
        <f t="shared" si="4"/>
        <v>19</v>
      </c>
      <c r="N10" s="65">
        <f>VLOOKUP($A10,'Return Data'!$B$7:$R$2292,17,0)</f>
        <v>5.7279</v>
      </c>
      <c r="O10" s="66">
        <f t="shared" si="5"/>
        <v>18</v>
      </c>
      <c r="P10" s="65">
        <f>VLOOKUP($A10,'Return Data'!$B$7:$R$2292,14,0)</f>
        <v>4.5102000000000002</v>
      </c>
      <c r="Q10" s="66">
        <f>RANK(P10,P$8:P$26,0)</f>
        <v>15</v>
      </c>
      <c r="R10" s="65">
        <f>VLOOKUP($A10,'Return Data'!$B$7:$R$2292,16,0)</f>
        <v>7.2012</v>
      </c>
      <c r="S10" s="67">
        <f t="shared" si="6"/>
        <v>18</v>
      </c>
    </row>
    <row r="11" spans="1:19" x14ac:dyDescent="0.3">
      <c r="A11" s="82" t="s">
        <v>613</v>
      </c>
      <c r="B11" s="64">
        <f>VLOOKUP($A11,'Return Data'!$B$7:$R$2292,3,0)</f>
        <v>44609</v>
      </c>
      <c r="C11" s="65">
        <f>VLOOKUP($A11,'Return Data'!$B$7:$R$2292,4,0)</f>
        <v>18.7957</v>
      </c>
      <c r="D11" s="65">
        <f>VLOOKUP($A11,'Return Data'!$B$7:$R$2292,9,0)</f>
        <v>5.2035</v>
      </c>
      <c r="E11" s="66">
        <f t="shared" si="0"/>
        <v>15</v>
      </c>
      <c r="F11" s="65">
        <f>VLOOKUP($A11,'Return Data'!$B$7:$R$2292,10,0)</f>
        <v>3.6448</v>
      </c>
      <c r="G11" s="66">
        <f t="shared" si="1"/>
        <v>8</v>
      </c>
      <c r="H11" s="65">
        <f>VLOOKUP($A11,'Return Data'!$B$7:$R$2292,11,0)</f>
        <v>3.2067000000000001</v>
      </c>
      <c r="I11" s="66">
        <f t="shared" si="2"/>
        <v>17</v>
      </c>
      <c r="J11" s="65">
        <f>VLOOKUP($A11,'Return Data'!$B$7:$R$2292,12,0)</f>
        <v>3.8201000000000001</v>
      </c>
      <c r="K11" s="66">
        <f t="shared" si="3"/>
        <v>18</v>
      </c>
      <c r="L11" s="65">
        <f>VLOOKUP($A11,'Return Data'!$B$7:$R$2292,13,0)</f>
        <v>4.5955000000000004</v>
      </c>
      <c r="M11" s="66">
        <f t="shared" si="4"/>
        <v>17</v>
      </c>
      <c r="N11" s="65">
        <f>VLOOKUP($A11,'Return Data'!$B$7:$R$2292,17,0)</f>
        <v>6.2184999999999997</v>
      </c>
      <c r="O11" s="66">
        <f t="shared" si="5"/>
        <v>14</v>
      </c>
      <c r="P11" s="65">
        <f>VLOOKUP($A11,'Return Data'!$B$7:$R$2292,14,0)</f>
        <v>7.7104999999999997</v>
      </c>
      <c r="Q11" s="66">
        <f>RANK(P11,P$8:P$26,0)</f>
        <v>10</v>
      </c>
      <c r="R11" s="65">
        <f>VLOOKUP($A11,'Return Data'!$B$7:$R$2292,16,0)</f>
        <v>8.1725999999999992</v>
      </c>
      <c r="S11" s="67">
        <f t="shared" si="6"/>
        <v>11</v>
      </c>
    </row>
    <row r="12" spans="1:19" x14ac:dyDescent="0.3">
      <c r="A12" s="82" t="s">
        <v>615</v>
      </c>
      <c r="B12" s="64">
        <f>VLOOKUP($A12,'Return Data'!$B$7:$R$2292,3,0)</f>
        <v>44609</v>
      </c>
      <c r="C12" s="65">
        <f>VLOOKUP($A12,'Return Data'!$B$7:$R$2292,4,0)</f>
        <v>13.2471</v>
      </c>
      <c r="D12" s="65">
        <f>VLOOKUP($A12,'Return Data'!$B$7:$R$2292,9,0)</f>
        <v>6.4344000000000001</v>
      </c>
      <c r="E12" s="66">
        <f t="shared" si="0"/>
        <v>8</v>
      </c>
      <c r="F12" s="65">
        <f>VLOOKUP($A12,'Return Data'!$B$7:$R$2292,10,0)</f>
        <v>3.9258999999999999</v>
      </c>
      <c r="G12" s="66">
        <f t="shared" si="1"/>
        <v>4</v>
      </c>
      <c r="H12" s="65">
        <f>VLOOKUP($A12,'Return Data'!$B$7:$R$2292,11,0)</f>
        <v>3.6555</v>
      </c>
      <c r="I12" s="66">
        <f t="shared" si="2"/>
        <v>10</v>
      </c>
      <c r="J12" s="65">
        <f>VLOOKUP($A12,'Return Data'!$B$7:$R$2292,12,0)</f>
        <v>3.8368000000000002</v>
      </c>
      <c r="K12" s="66">
        <f t="shared" si="3"/>
        <v>17</v>
      </c>
      <c r="L12" s="65">
        <f>VLOOKUP($A12,'Return Data'!$B$7:$R$2292,13,0)</f>
        <v>4.1169000000000002</v>
      </c>
      <c r="M12" s="66">
        <f t="shared" si="4"/>
        <v>18</v>
      </c>
      <c r="N12" s="65">
        <f>VLOOKUP($A12,'Return Data'!$B$7:$R$2292,17,0)</f>
        <v>5.9783999999999997</v>
      </c>
      <c r="O12" s="66">
        <f t="shared" si="5"/>
        <v>16</v>
      </c>
      <c r="P12" s="65"/>
      <c r="Q12" s="66"/>
      <c r="R12" s="65">
        <f>VLOOKUP($A12,'Return Data'!$B$7:$R$2292,16,0)</f>
        <v>8.5147999999999993</v>
      </c>
      <c r="S12" s="67">
        <f t="shared" si="6"/>
        <v>6</v>
      </c>
    </row>
    <row r="13" spans="1:19" x14ac:dyDescent="0.3">
      <c r="A13" s="82" t="s">
        <v>620</v>
      </c>
      <c r="B13" s="64">
        <f>VLOOKUP($A13,'Return Data'!$B$7:$R$2292,3,0)</f>
        <v>44609</v>
      </c>
      <c r="C13" s="65">
        <f>VLOOKUP($A13,'Return Data'!$B$7:$R$2292,4,0)</f>
        <v>85.136099999999999</v>
      </c>
      <c r="D13" s="65">
        <f>VLOOKUP($A13,'Return Data'!$B$7:$R$2292,9,0)</f>
        <v>5.0556999999999999</v>
      </c>
      <c r="E13" s="66">
        <f t="shared" si="0"/>
        <v>18</v>
      </c>
      <c r="F13" s="65">
        <f>VLOOKUP($A13,'Return Data'!$B$7:$R$2292,10,0)</f>
        <v>3.7524999999999999</v>
      </c>
      <c r="G13" s="66">
        <f t="shared" si="1"/>
        <v>7</v>
      </c>
      <c r="H13" s="65">
        <f>VLOOKUP($A13,'Return Data'!$B$7:$R$2292,11,0)</f>
        <v>3.8588</v>
      </c>
      <c r="I13" s="66">
        <f t="shared" si="2"/>
        <v>9</v>
      </c>
      <c r="J13" s="65">
        <f>VLOOKUP($A13,'Return Data'!$B$7:$R$2292,12,0)</f>
        <v>4.2840999999999996</v>
      </c>
      <c r="K13" s="66">
        <f t="shared" si="3"/>
        <v>11</v>
      </c>
      <c r="L13" s="65">
        <f>VLOOKUP($A13,'Return Data'!$B$7:$R$2292,13,0)</f>
        <v>5.0808999999999997</v>
      </c>
      <c r="M13" s="66">
        <f t="shared" si="4"/>
        <v>10</v>
      </c>
      <c r="N13" s="65">
        <f>VLOOKUP($A13,'Return Data'!$B$7:$R$2292,17,0)</f>
        <v>5.7962999999999996</v>
      </c>
      <c r="O13" s="66">
        <f t="shared" si="5"/>
        <v>17</v>
      </c>
      <c r="P13" s="65">
        <f>VLOOKUP($A13,'Return Data'!$B$7:$R$2292,14,0)</f>
        <v>7.7140000000000004</v>
      </c>
      <c r="Q13" s="66">
        <f t="shared" ref="Q13:Q21" si="7">RANK(P13,P$8:P$26,0)</f>
        <v>9</v>
      </c>
      <c r="R13" s="65">
        <f>VLOOKUP($A13,'Return Data'!$B$7:$R$2292,16,0)</f>
        <v>8.9484999999999992</v>
      </c>
      <c r="S13" s="67">
        <f t="shared" si="6"/>
        <v>2</v>
      </c>
    </row>
    <row r="14" spans="1:19" x14ac:dyDescent="0.3">
      <c r="A14" s="82" t="s">
        <v>623</v>
      </c>
      <c r="B14" s="64">
        <f>VLOOKUP($A14,'Return Data'!$B$7:$R$2292,3,0)</f>
        <v>44609</v>
      </c>
      <c r="C14" s="65">
        <f>VLOOKUP($A14,'Return Data'!$B$7:$R$2292,4,0)</f>
        <v>26.361799999999999</v>
      </c>
      <c r="D14" s="65">
        <f>VLOOKUP($A14,'Return Data'!$B$7:$R$2292,9,0)</f>
        <v>6.6113999999999997</v>
      </c>
      <c r="E14" s="66">
        <f t="shared" si="0"/>
        <v>5</v>
      </c>
      <c r="F14" s="65">
        <f>VLOOKUP($A14,'Return Data'!$B$7:$R$2292,10,0)</f>
        <v>2.9748999999999999</v>
      </c>
      <c r="G14" s="66">
        <f t="shared" si="1"/>
        <v>15</v>
      </c>
      <c r="H14" s="65">
        <f>VLOOKUP($A14,'Return Data'!$B$7:$R$2292,11,0)</f>
        <v>4.1272000000000002</v>
      </c>
      <c r="I14" s="66">
        <f t="shared" si="2"/>
        <v>5</v>
      </c>
      <c r="J14" s="65">
        <f>VLOOKUP($A14,'Return Data'!$B$7:$R$2292,12,0)</f>
        <v>4.6433</v>
      </c>
      <c r="K14" s="66">
        <f t="shared" si="3"/>
        <v>5</v>
      </c>
      <c r="L14" s="65">
        <f>VLOOKUP($A14,'Return Data'!$B$7:$R$2292,13,0)</f>
        <v>5.3692000000000002</v>
      </c>
      <c r="M14" s="66">
        <f t="shared" si="4"/>
        <v>6</v>
      </c>
      <c r="N14" s="65">
        <f>VLOOKUP($A14,'Return Data'!$B$7:$R$2292,17,0)</f>
        <v>7.2149999999999999</v>
      </c>
      <c r="O14" s="66">
        <f t="shared" si="5"/>
        <v>4</v>
      </c>
      <c r="P14" s="65">
        <f>VLOOKUP($A14,'Return Data'!$B$7:$R$2292,14,0)</f>
        <v>8.6112000000000002</v>
      </c>
      <c r="Q14" s="66">
        <f t="shared" si="7"/>
        <v>2</v>
      </c>
      <c r="R14" s="65">
        <f>VLOOKUP($A14,'Return Data'!$B$7:$R$2292,16,0)</f>
        <v>8.5593000000000004</v>
      </c>
      <c r="S14" s="67">
        <f t="shared" si="6"/>
        <v>4</v>
      </c>
    </row>
    <row r="15" spans="1:19" x14ac:dyDescent="0.3">
      <c r="A15" s="82" t="s">
        <v>625</v>
      </c>
      <c r="B15" s="64">
        <f>VLOOKUP($A15,'Return Data'!$B$7:$R$2292,3,0)</f>
        <v>44609</v>
      </c>
      <c r="C15" s="65">
        <f>VLOOKUP($A15,'Return Data'!$B$7:$R$2292,4,0)</f>
        <v>24.481000000000002</v>
      </c>
      <c r="D15" s="65">
        <f>VLOOKUP($A15,'Return Data'!$B$7:$R$2292,9,0)</f>
        <v>5.9116</v>
      </c>
      <c r="E15" s="66">
        <f t="shared" si="0"/>
        <v>11</v>
      </c>
      <c r="F15" s="65">
        <f>VLOOKUP($A15,'Return Data'!$B$7:$R$2292,10,0)</f>
        <v>1.9722999999999999</v>
      </c>
      <c r="G15" s="66">
        <f t="shared" si="1"/>
        <v>18</v>
      </c>
      <c r="H15" s="65">
        <f>VLOOKUP($A15,'Return Data'!$B$7:$R$2292,11,0)</f>
        <v>4.0617000000000001</v>
      </c>
      <c r="I15" s="66">
        <f t="shared" si="2"/>
        <v>6</v>
      </c>
      <c r="J15" s="65">
        <f>VLOOKUP($A15,'Return Data'!$B$7:$R$2292,12,0)</f>
        <v>4.343</v>
      </c>
      <c r="K15" s="66">
        <f t="shared" si="3"/>
        <v>10</v>
      </c>
      <c r="L15" s="65">
        <f>VLOOKUP($A15,'Return Data'!$B$7:$R$2292,13,0)</f>
        <v>4.8346999999999998</v>
      </c>
      <c r="M15" s="66">
        <f t="shared" si="4"/>
        <v>14</v>
      </c>
      <c r="N15" s="65">
        <f>VLOOKUP($A15,'Return Data'!$B$7:$R$2292,17,0)</f>
        <v>6.8129999999999997</v>
      </c>
      <c r="O15" s="66">
        <f t="shared" si="5"/>
        <v>7</v>
      </c>
      <c r="P15" s="65">
        <f>VLOOKUP($A15,'Return Data'!$B$7:$R$2292,14,0)</f>
        <v>8.1455000000000002</v>
      </c>
      <c r="Q15" s="66">
        <f t="shared" si="7"/>
        <v>7</v>
      </c>
      <c r="R15" s="65">
        <f>VLOOKUP($A15,'Return Data'!$B$7:$R$2292,16,0)</f>
        <v>8.5183</v>
      </c>
      <c r="S15" s="67">
        <f t="shared" si="6"/>
        <v>5</v>
      </c>
    </row>
    <row r="16" spans="1:19" x14ac:dyDescent="0.3">
      <c r="A16" s="82" t="s">
        <v>626</v>
      </c>
      <c r="B16" s="64">
        <f>VLOOKUP($A16,'Return Data'!$B$7:$R$2292,3,0)</f>
        <v>44609</v>
      </c>
      <c r="C16" s="65">
        <f>VLOOKUP($A16,'Return Data'!$B$7:$R$2292,4,0)</f>
        <v>15.9785</v>
      </c>
      <c r="D16" s="65">
        <f>VLOOKUP($A16,'Return Data'!$B$7:$R$2292,9,0)</f>
        <v>6.5875000000000004</v>
      </c>
      <c r="E16" s="66">
        <f t="shared" si="0"/>
        <v>6</v>
      </c>
      <c r="F16" s="65">
        <f>VLOOKUP($A16,'Return Data'!$B$7:$R$2292,10,0)</f>
        <v>4.0281000000000002</v>
      </c>
      <c r="G16" s="66">
        <f t="shared" si="1"/>
        <v>3</v>
      </c>
      <c r="H16" s="65">
        <f>VLOOKUP($A16,'Return Data'!$B$7:$R$2292,11,0)</f>
        <v>3.6242999999999999</v>
      </c>
      <c r="I16" s="66">
        <f t="shared" si="2"/>
        <v>11</v>
      </c>
      <c r="J16" s="65">
        <f>VLOOKUP($A16,'Return Data'!$B$7:$R$2292,12,0)</f>
        <v>4.4291</v>
      </c>
      <c r="K16" s="66">
        <f t="shared" si="3"/>
        <v>8</v>
      </c>
      <c r="L16" s="65">
        <f>VLOOKUP($A16,'Return Data'!$B$7:$R$2292,13,0)</f>
        <v>5.3719999999999999</v>
      </c>
      <c r="M16" s="66">
        <f t="shared" si="4"/>
        <v>5</v>
      </c>
      <c r="N16" s="65">
        <f>VLOOKUP($A16,'Return Data'!$B$7:$R$2292,17,0)</f>
        <v>7.2461000000000002</v>
      </c>
      <c r="O16" s="66">
        <f t="shared" si="5"/>
        <v>3</v>
      </c>
      <c r="P16" s="65">
        <f>VLOOKUP($A16,'Return Data'!$B$7:$R$2292,14,0)</f>
        <v>7.9482999999999997</v>
      </c>
      <c r="Q16" s="66">
        <f t="shared" si="7"/>
        <v>8</v>
      </c>
      <c r="R16" s="65">
        <f>VLOOKUP($A16,'Return Data'!$B$7:$R$2292,16,0)</f>
        <v>7.9802</v>
      </c>
      <c r="S16" s="67">
        <f t="shared" si="6"/>
        <v>13</v>
      </c>
    </row>
    <row r="17" spans="1:19" x14ac:dyDescent="0.3">
      <c r="A17" s="82" t="s">
        <v>629</v>
      </c>
      <c r="B17" s="64">
        <f>VLOOKUP($A17,'Return Data'!$B$7:$R$2292,3,0)</f>
        <v>44609</v>
      </c>
      <c r="C17" s="65">
        <f>VLOOKUP($A17,'Return Data'!$B$7:$R$2292,4,0)</f>
        <v>2723.4218000000001</v>
      </c>
      <c r="D17" s="65">
        <f>VLOOKUP($A17,'Return Data'!$B$7:$R$2292,9,0)</f>
        <v>6.2484999999999999</v>
      </c>
      <c r="E17" s="66">
        <f t="shared" si="0"/>
        <v>10</v>
      </c>
      <c r="F17" s="65">
        <f>VLOOKUP($A17,'Return Data'!$B$7:$R$2292,10,0)</f>
        <v>3.8001999999999998</v>
      </c>
      <c r="G17" s="66">
        <f t="shared" si="1"/>
        <v>6</v>
      </c>
      <c r="H17" s="65">
        <f>VLOOKUP($A17,'Return Data'!$B$7:$R$2292,11,0)</f>
        <v>3.4131999999999998</v>
      </c>
      <c r="I17" s="66">
        <f t="shared" si="2"/>
        <v>14</v>
      </c>
      <c r="J17" s="65">
        <f>VLOOKUP($A17,'Return Data'!$B$7:$R$2292,12,0)</f>
        <v>4.1444000000000001</v>
      </c>
      <c r="K17" s="66">
        <f t="shared" si="3"/>
        <v>13</v>
      </c>
      <c r="L17" s="65">
        <f>VLOOKUP($A17,'Return Data'!$B$7:$R$2292,13,0)</f>
        <v>4.8856000000000002</v>
      </c>
      <c r="M17" s="66">
        <f t="shared" si="4"/>
        <v>11</v>
      </c>
      <c r="N17" s="65">
        <f>VLOOKUP($A17,'Return Data'!$B$7:$R$2292,17,0)</f>
        <v>6.4066999999999998</v>
      </c>
      <c r="O17" s="66">
        <f t="shared" si="5"/>
        <v>12</v>
      </c>
      <c r="P17" s="65">
        <f>VLOOKUP($A17,'Return Data'!$B$7:$R$2292,14,0)</f>
        <v>8.2087000000000003</v>
      </c>
      <c r="Q17" s="66">
        <f t="shared" si="7"/>
        <v>5</v>
      </c>
      <c r="R17" s="65">
        <f>VLOOKUP($A17,'Return Data'!$B$7:$R$2292,16,0)</f>
        <v>7.7473999999999998</v>
      </c>
      <c r="S17" s="67">
        <f t="shared" si="6"/>
        <v>17</v>
      </c>
    </row>
    <row r="18" spans="1:19" x14ac:dyDescent="0.3">
      <c r="A18" s="82" t="s">
        <v>631</v>
      </c>
      <c r="B18" s="64">
        <f>VLOOKUP($A18,'Return Data'!$B$7:$R$2292,3,0)</f>
        <v>44609</v>
      </c>
      <c r="C18" s="65">
        <f>VLOOKUP($A18,'Return Data'!$B$7:$R$2292,4,0)</f>
        <v>3117.7161999999998</v>
      </c>
      <c r="D18" s="65">
        <f>VLOOKUP($A18,'Return Data'!$B$7:$R$2292,9,0)</f>
        <v>5.2309999999999999</v>
      </c>
      <c r="E18" s="66">
        <f t="shared" si="0"/>
        <v>14</v>
      </c>
      <c r="F18" s="65">
        <f>VLOOKUP($A18,'Return Data'!$B$7:$R$2292,10,0)</f>
        <v>3.3071999999999999</v>
      </c>
      <c r="G18" s="66">
        <f t="shared" si="1"/>
        <v>14</v>
      </c>
      <c r="H18" s="65">
        <f>VLOOKUP($A18,'Return Data'!$B$7:$R$2292,11,0)</f>
        <v>3.9836999999999998</v>
      </c>
      <c r="I18" s="66">
        <f t="shared" si="2"/>
        <v>7</v>
      </c>
      <c r="J18" s="65">
        <f>VLOOKUP($A18,'Return Data'!$B$7:$R$2292,12,0)</f>
        <v>4.6066000000000003</v>
      </c>
      <c r="K18" s="66">
        <f t="shared" si="3"/>
        <v>6</v>
      </c>
      <c r="L18" s="65">
        <f>VLOOKUP($A18,'Return Data'!$B$7:$R$2292,13,0)</f>
        <v>5.1787999999999998</v>
      </c>
      <c r="M18" s="66">
        <f t="shared" si="4"/>
        <v>9</v>
      </c>
      <c r="N18" s="65">
        <f>VLOOKUP($A18,'Return Data'!$B$7:$R$2292,17,0)</f>
        <v>6.4786999999999999</v>
      </c>
      <c r="O18" s="66">
        <f t="shared" si="5"/>
        <v>10</v>
      </c>
      <c r="P18" s="65">
        <f>VLOOKUP($A18,'Return Data'!$B$7:$R$2292,14,0)</f>
        <v>7.7077999999999998</v>
      </c>
      <c r="Q18" s="66">
        <f t="shared" si="7"/>
        <v>11</v>
      </c>
      <c r="R18" s="65">
        <f>VLOOKUP($A18,'Return Data'!$B$7:$R$2292,16,0)</f>
        <v>8.4146999999999998</v>
      </c>
      <c r="S18" s="67">
        <f t="shared" si="6"/>
        <v>8</v>
      </c>
    </row>
    <row r="19" spans="1:19" x14ac:dyDescent="0.3">
      <c r="A19" s="82" t="s">
        <v>632</v>
      </c>
      <c r="B19" s="64">
        <f>VLOOKUP($A19,'Return Data'!$B$7:$R$2292,3,0)</f>
        <v>44609</v>
      </c>
      <c r="C19" s="65">
        <f>VLOOKUP($A19,'Return Data'!$B$7:$R$2292,4,0)</f>
        <v>62.614899999999999</v>
      </c>
      <c r="D19" s="65">
        <f>VLOOKUP($A19,'Return Data'!$B$7:$R$2292,9,0)</f>
        <v>7.9968000000000004</v>
      </c>
      <c r="E19" s="66">
        <f t="shared" si="0"/>
        <v>2</v>
      </c>
      <c r="F19" s="65">
        <f>VLOOKUP($A19,'Return Data'!$B$7:$R$2292,10,0)</f>
        <v>2.4609000000000001</v>
      </c>
      <c r="G19" s="66">
        <f t="shared" si="1"/>
        <v>17</v>
      </c>
      <c r="H19" s="65">
        <f>VLOOKUP($A19,'Return Data'!$B$7:$R$2292,11,0)</f>
        <v>5.2145000000000001</v>
      </c>
      <c r="I19" s="66">
        <f t="shared" si="2"/>
        <v>2</v>
      </c>
      <c r="J19" s="65">
        <f>VLOOKUP($A19,'Return Data'!$B$7:$R$2292,12,0)</f>
        <v>4.8502000000000001</v>
      </c>
      <c r="K19" s="66">
        <f t="shared" si="3"/>
        <v>3</v>
      </c>
      <c r="L19" s="65">
        <f>VLOOKUP($A19,'Return Data'!$B$7:$R$2292,13,0)</f>
        <v>5.8113000000000001</v>
      </c>
      <c r="M19" s="66">
        <f t="shared" si="4"/>
        <v>3</v>
      </c>
      <c r="N19" s="65">
        <f>VLOOKUP($A19,'Return Data'!$B$7:$R$2292,17,0)</f>
        <v>6.8205999999999998</v>
      </c>
      <c r="O19" s="66">
        <f t="shared" si="5"/>
        <v>6</v>
      </c>
      <c r="P19" s="65">
        <f>VLOOKUP($A19,'Return Data'!$B$7:$R$2292,14,0)</f>
        <v>9.9810999999999996</v>
      </c>
      <c r="Q19" s="66">
        <f t="shared" si="7"/>
        <v>1</v>
      </c>
      <c r="R19" s="65">
        <f>VLOOKUP($A19,'Return Data'!$B$7:$R$2292,16,0)</f>
        <v>8.1257999999999999</v>
      </c>
      <c r="S19" s="67">
        <f t="shared" si="6"/>
        <v>12</v>
      </c>
    </row>
    <row r="20" spans="1:19" x14ac:dyDescent="0.3">
      <c r="A20" s="117" t="s">
        <v>1724</v>
      </c>
      <c r="B20" s="64">
        <f>VLOOKUP($A20,'Return Data'!$B$7:$R$2292,3,0)</f>
        <v>44609</v>
      </c>
      <c r="C20" s="65">
        <f>VLOOKUP($A20,'Return Data'!$B$7:$R$2292,4,0)</f>
        <v>49.302100000000003</v>
      </c>
      <c r="D20" s="65">
        <f>VLOOKUP($A20,'Return Data'!$B$7:$R$2292,9,0)</f>
        <v>6.5777000000000001</v>
      </c>
      <c r="E20" s="66">
        <f t="shared" si="0"/>
        <v>7</v>
      </c>
      <c r="F20" s="65">
        <f>VLOOKUP($A20,'Return Data'!$B$7:$R$2292,10,0)</f>
        <v>4.7286000000000001</v>
      </c>
      <c r="G20" s="66">
        <f t="shared" si="1"/>
        <v>1</v>
      </c>
      <c r="H20" s="65">
        <f>VLOOKUP($A20,'Return Data'!$B$7:$R$2292,11,0)</f>
        <v>4.5049999999999999</v>
      </c>
      <c r="I20" s="66">
        <f t="shared" si="2"/>
        <v>3</v>
      </c>
      <c r="J20" s="65">
        <f>VLOOKUP($A20,'Return Data'!$B$7:$R$2292,12,0)</f>
        <v>5.3433999999999999</v>
      </c>
      <c r="K20" s="66">
        <f t="shared" si="3"/>
        <v>2</v>
      </c>
      <c r="L20" s="65">
        <f>VLOOKUP($A20,'Return Data'!$B$7:$R$2292,13,0)</f>
        <v>5.9565000000000001</v>
      </c>
      <c r="M20" s="66">
        <f t="shared" si="4"/>
        <v>2</v>
      </c>
      <c r="N20" s="65">
        <f>VLOOKUP($A20,'Return Data'!$B$7:$R$2292,17,0)</f>
        <v>6.8860000000000001</v>
      </c>
      <c r="O20" s="66">
        <f t="shared" si="5"/>
        <v>5</v>
      </c>
      <c r="P20" s="65">
        <f>VLOOKUP($A20,'Return Data'!$B$7:$R$2292,14,0)</f>
        <v>7.5444000000000004</v>
      </c>
      <c r="Q20" s="66">
        <f t="shared" si="7"/>
        <v>13</v>
      </c>
      <c r="R20" s="65">
        <f>VLOOKUP($A20,'Return Data'!$B$7:$R$2292,16,0)</f>
        <v>8.2629999999999999</v>
      </c>
      <c r="S20" s="67">
        <f t="shared" si="6"/>
        <v>9</v>
      </c>
    </row>
    <row r="21" spans="1:19" x14ac:dyDescent="0.3">
      <c r="A21" s="82" t="s">
        <v>2034</v>
      </c>
      <c r="B21" s="64">
        <f>VLOOKUP($A21,'Return Data'!$B$7:$R$2292,3,0)</f>
        <v>44609</v>
      </c>
      <c r="C21" s="65">
        <f>VLOOKUP($A21,'Return Data'!$B$7:$R$2292,4,0)</f>
        <v>38.215499999999999</v>
      </c>
      <c r="D21" s="65">
        <f>VLOOKUP($A21,'Return Data'!$B$7:$R$2292,9,0)</f>
        <v>5.1864999999999997</v>
      </c>
      <c r="E21" s="66">
        <f t="shared" si="0"/>
        <v>16</v>
      </c>
      <c r="F21" s="65">
        <f>VLOOKUP($A21,'Return Data'!$B$7:$R$2292,10,0)</f>
        <v>3.9148000000000001</v>
      </c>
      <c r="G21" s="66">
        <f t="shared" si="1"/>
        <v>5</v>
      </c>
      <c r="H21" s="65">
        <f>VLOOKUP($A21,'Return Data'!$B$7:$R$2292,11,0)</f>
        <v>3.9359000000000002</v>
      </c>
      <c r="I21" s="66">
        <f t="shared" si="2"/>
        <v>8</v>
      </c>
      <c r="J21" s="65">
        <f>VLOOKUP($A21,'Return Data'!$B$7:$R$2292,12,0)</f>
        <v>4.7042000000000002</v>
      </c>
      <c r="K21" s="66">
        <f t="shared" si="3"/>
        <v>4</v>
      </c>
      <c r="L21" s="65">
        <f>VLOOKUP($A21,'Return Data'!$B$7:$R$2292,13,0)</f>
        <v>5.4196999999999997</v>
      </c>
      <c r="M21" s="66">
        <f t="shared" si="4"/>
        <v>4</v>
      </c>
      <c r="N21" s="65">
        <f>VLOOKUP($A21,'Return Data'!$B$7:$R$2292,17,0)</f>
        <v>6.7346000000000004</v>
      </c>
      <c r="O21" s="66">
        <f t="shared" si="5"/>
        <v>8</v>
      </c>
      <c r="P21" s="65">
        <f>VLOOKUP($A21,'Return Data'!$B$7:$R$2292,14,0)</f>
        <v>8.1644000000000005</v>
      </c>
      <c r="Q21" s="66">
        <f t="shared" si="7"/>
        <v>6</v>
      </c>
      <c r="R21" s="65">
        <f>VLOOKUP($A21,'Return Data'!$B$7:$R$2292,16,0)</f>
        <v>7.8754</v>
      </c>
      <c r="S21" s="67">
        <f t="shared" si="6"/>
        <v>16</v>
      </c>
    </row>
    <row r="22" spans="1:19" x14ac:dyDescent="0.3">
      <c r="A22" s="82" t="s">
        <v>634</v>
      </c>
      <c r="B22" s="64">
        <f>VLOOKUP($A22,'Return Data'!$B$7:$R$2292,3,0)</f>
        <v>44609</v>
      </c>
      <c r="C22" s="65">
        <f>VLOOKUP($A22,'Return Data'!$B$7:$R$2292,4,0)</f>
        <v>12.7193</v>
      </c>
      <c r="D22" s="65">
        <f>VLOOKUP($A22,'Return Data'!$B$7:$R$2292,9,0)</f>
        <v>5.7393999999999998</v>
      </c>
      <c r="E22" s="66">
        <f t="shared" si="0"/>
        <v>13</v>
      </c>
      <c r="F22" s="65">
        <f>VLOOKUP($A22,'Return Data'!$B$7:$R$2292,10,0)</f>
        <v>3.5341</v>
      </c>
      <c r="G22" s="66">
        <f t="shared" si="1"/>
        <v>11</v>
      </c>
      <c r="H22" s="65">
        <f>VLOOKUP($A22,'Return Data'!$B$7:$R$2292,11,0)</f>
        <v>3.548</v>
      </c>
      <c r="I22" s="66">
        <f t="shared" si="2"/>
        <v>13</v>
      </c>
      <c r="J22" s="65">
        <f>VLOOKUP($A22,'Return Data'!$B$7:$R$2292,12,0)</f>
        <v>4.1180000000000003</v>
      </c>
      <c r="K22" s="66">
        <f t="shared" si="3"/>
        <v>14</v>
      </c>
      <c r="L22" s="65">
        <f>VLOOKUP($A22,'Return Data'!$B$7:$R$2292,13,0)</f>
        <v>4.6675000000000004</v>
      </c>
      <c r="M22" s="66">
        <f t="shared" si="4"/>
        <v>16</v>
      </c>
      <c r="N22" s="65">
        <f>VLOOKUP($A22,'Return Data'!$B$7:$R$2292,17,0)</f>
        <v>6.3691000000000004</v>
      </c>
      <c r="O22" s="66">
        <f t="shared" si="5"/>
        <v>13</v>
      </c>
      <c r="P22" s="65"/>
      <c r="Q22" s="66"/>
      <c r="R22" s="65">
        <f>VLOOKUP($A22,'Return Data'!$B$7:$R$2292,16,0)</f>
        <v>8.2152999999999992</v>
      </c>
      <c r="S22" s="67">
        <f t="shared" si="6"/>
        <v>10</v>
      </c>
    </row>
    <row r="23" spans="1:19" x14ac:dyDescent="0.3">
      <c r="A23" s="82" t="s">
        <v>637</v>
      </c>
      <c r="B23" s="64">
        <f>VLOOKUP($A23,'Return Data'!$B$7:$R$2292,3,0)</f>
        <v>44609</v>
      </c>
      <c r="C23" s="65">
        <f>VLOOKUP($A23,'Return Data'!$B$7:$R$2292,4,0)</f>
        <v>33.311199999999999</v>
      </c>
      <c r="D23" s="65">
        <f>VLOOKUP($A23,'Return Data'!$B$7:$R$2292,9,0)</f>
        <v>4.2213000000000003</v>
      </c>
      <c r="E23" s="66">
        <f t="shared" si="0"/>
        <v>19</v>
      </c>
      <c r="F23" s="65">
        <f>VLOOKUP($A23,'Return Data'!$B$7:$R$2292,10,0)</f>
        <v>3.5922000000000001</v>
      </c>
      <c r="G23" s="66">
        <f t="shared" si="1"/>
        <v>10</v>
      </c>
      <c r="H23" s="65">
        <f>VLOOKUP($A23,'Return Data'!$B$7:$R$2292,11,0)</f>
        <v>2.9344999999999999</v>
      </c>
      <c r="I23" s="66">
        <f t="shared" si="2"/>
        <v>18</v>
      </c>
      <c r="J23" s="65">
        <f>VLOOKUP($A23,'Return Data'!$B$7:$R$2292,12,0)</f>
        <v>3.9702000000000002</v>
      </c>
      <c r="K23" s="66">
        <f t="shared" si="3"/>
        <v>15</v>
      </c>
      <c r="L23" s="65">
        <f>VLOOKUP($A23,'Return Data'!$B$7:$R$2292,13,0)</f>
        <v>4.8547000000000002</v>
      </c>
      <c r="M23" s="66">
        <f t="shared" si="4"/>
        <v>12</v>
      </c>
      <c r="N23" s="65">
        <f>VLOOKUP($A23,'Return Data'!$B$7:$R$2292,17,0)</f>
        <v>6.5704000000000002</v>
      </c>
      <c r="O23" s="66">
        <f t="shared" si="5"/>
        <v>9</v>
      </c>
      <c r="P23" s="65">
        <f>VLOOKUP($A23,'Return Data'!$B$7:$R$2292,14,0)</f>
        <v>8.56</v>
      </c>
      <c r="Q23" s="66">
        <f>RANK(P23,P$8:P$26,0)</f>
        <v>3</v>
      </c>
      <c r="R23" s="65">
        <f>VLOOKUP($A23,'Return Data'!$B$7:$R$2292,16,0)</f>
        <v>7.9629000000000003</v>
      </c>
      <c r="S23" s="67">
        <f t="shared" si="6"/>
        <v>14</v>
      </c>
    </row>
    <row r="24" spans="1:19" x14ac:dyDescent="0.3">
      <c r="A24" s="82" t="s">
        <v>638</v>
      </c>
      <c r="B24" s="64">
        <f>VLOOKUP($A24,'Return Data'!$B$7:$R$2292,3,0)</f>
        <v>44601</v>
      </c>
      <c r="C24" s="65">
        <f>VLOOKUP($A24,'Return Data'!$B$7:$R$2292,4,0)</f>
        <v>433.47460000000001</v>
      </c>
      <c r="D24" s="65">
        <f>VLOOKUP($A24,'Return Data'!$B$7:$R$2292,9,0)</f>
        <v>6.9771999999999998</v>
      </c>
      <c r="E24" s="66">
        <f t="shared" si="0"/>
        <v>3</v>
      </c>
      <c r="F24" s="65">
        <f>VLOOKUP($A24,'Return Data'!$B$7:$R$2292,10,0)</f>
        <v>0.29630000000000001</v>
      </c>
      <c r="G24" s="66">
        <f t="shared" si="1"/>
        <v>19</v>
      </c>
      <c r="H24" s="65">
        <f>VLOOKUP($A24,'Return Data'!$B$7:$R$2292,11,0)</f>
        <v>231.17740000000001</v>
      </c>
      <c r="I24" s="66">
        <f t="shared" si="2"/>
        <v>1</v>
      </c>
      <c r="J24" s="65">
        <f>VLOOKUP($A24,'Return Data'!$B$7:$R$2292,12,0)</f>
        <v>153.0095</v>
      </c>
      <c r="K24" s="66">
        <f t="shared" si="3"/>
        <v>1</v>
      </c>
      <c r="L24" s="65">
        <f>VLOOKUP($A24,'Return Data'!$B$7:$R$2292,13,0)</f>
        <v>116.53870000000001</v>
      </c>
      <c r="M24" s="66">
        <f t="shared" si="4"/>
        <v>1</v>
      </c>
      <c r="N24" s="65"/>
      <c r="O24" s="66"/>
      <c r="P24" s="65"/>
      <c r="Q24" s="66"/>
      <c r="R24" s="65">
        <f>VLOOKUP($A24,'Return Data'!$B$7:$R$2292,16,0)</f>
        <v>22.616700000000002</v>
      </c>
      <c r="S24" s="67">
        <f t="shared" si="6"/>
        <v>1</v>
      </c>
    </row>
    <row r="25" spans="1:19" x14ac:dyDescent="0.3">
      <c r="A25" s="82" t="s">
        <v>640</v>
      </c>
      <c r="B25" s="64">
        <f>VLOOKUP($A25,'Return Data'!$B$7:$R$2292,3,0)</f>
        <v>44609</v>
      </c>
      <c r="C25" s="65">
        <f>VLOOKUP($A25,'Return Data'!$B$7:$R$2292,4,0)</f>
        <v>12.6126</v>
      </c>
      <c r="D25" s="65">
        <f>VLOOKUP($A25,'Return Data'!$B$7:$R$2292,9,0)</f>
        <v>6.8639000000000001</v>
      </c>
      <c r="E25" s="66">
        <f t="shared" si="0"/>
        <v>4</v>
      </c>
      <c r="F25" s="65">
        <f>VLOOKUP($A25,'Return Data'!$B$7:$R$2292,10,0)</f>
        <v>3.4106000000000001</v>
      </c>
      <c r="G25" s="66">
        <f t="shared" si="1"/>
        <v>13</v>
      </c>
      <c r="H25" s="65">
        <f>VLOOKUP($A25,'Return Data'!$B$7:$R$2292,11,0)</f>
        <v>3.3409</v>
      </c>
      <c r="I25" s="66">
        <f t="shared" si="2"/>
        <v>16</v>
      </c>
      <c r="J25" s="65">
        <f>VLOOKUP($A25,'Return Data'!$B$7:$R$2292,12,0)</f>
        <v>3.8677999999999999</v>
      </c>
      <c r="K25" s="66">
        <f t="shared" si="3"/>
        <v>16</v>
      </c>
      <c r="L25" s="65">
        <f>VLOOKUP($A25,'Return Data'!$B$7:$R$2292,13,0)</f>
        <v>4.7054</v>
      </c>
      <c r="M25" s="66">
        <f t="shared" si="4"/>
        <v>15</v>
      </c>
      <c r="N25" s="65">
        <f>VLOOKUP($A25,'Return Data'!$B$7:$R$2292,17,0)</f>
        <v>6.0640999999999998</v>
      </c>
      <c r="O25" s="66">
        <f>RANK(N25,N$8:N$26,0)</f>
        <v>15</v>
      </c>
      <c r="P25" s="65">
        <f>VLOOKUP($A25,'Return Data'!$B$7:$R$2292,14,0)</f>
        <v>6.0891000000000002</v>
      </c>
      <c r="Q25" s="66">
        <f t="shared" ref="Q25" si="8">RANK(P25,P$8:P$26,0)</f>
        <v>14</v>
      </c>
      <c r="R25" s="65">
        <f>VLOOKUP($A25,'Return Data'!$B$7:$R$2292,16,0)</f>
        <v>6.4081000000000001</v>
      </c>
      <c r="S25" s="67">
        <f t="shared" si="6"/>
        <v>19</v>
      </c>
    </row>
    <row r="26" spans="1:19" x14ac:dyDescent="0.3">
      <c r="A26" s="82" t="s">
        <v>642</v>
      </c>
      <c r="B26" s="64">
        <f>VLOOKUP($A26,'Return Data'!$B$7:$R$2292,3,0)</f>
        <v>44609</v>
      </c>
      <c r="C26" s="65">
        <f>VLOOKUP($A26,'Return Data'!$B$7:$R$2292,4,0)</f>
        <v>13.3405</v>
      </c>
      <c r="D26" s="65">
        <f>VLOOKUP($A26,'Return Data'!$B$7:$R$2292,9,0)</f>
        <v>5.1235999999999997</v>
      </c>
      <c r="E26" s="66">
        <f t="shared" si="0"/>
        <v>17</v>
      </c>
      <c r="F26" s="65">
        <f>VLOOKUP($A26,'Return Data'!$B$7:$R$2292,10,0)</f>
        <v>3.6011000000000002</v>
      </c>
      <c r="G26" s="66">
        <f t="shared" si="1"/>
        <v>9</v>
      </c>
      <c r="H26" s="65">
        <f>VLOOKUP($A26,'Return Data'!$B$7:$R$2292,11,0)</f>
        <v>3.3908</v>
      </c>
      <c r="I26" s="66">
        <f t="shared" si="2"/>
        <v>15</v>
      </c>
      <c r="J26" s="65">
        <f>VLOOKUP($A26,'Return Data'!$B$7:$R$2292,12,0)</f>
        <v>4.1963999999999997</v>
      </c>
      <c r="K26" s="66">
        <f t="shared" si="3"/>
        <v>12</v>
      </c>
      <c r="L26" s="65">
        <f>VLOOKUP($A26,'Return Data'!$B$7:$R$2292,13,0)</f>
        <v>4.8444000000000003</v>
      </c>
      <c r="M26" s="66">
        <f t="shared" si="4"/>
        <v>13</v>
      </c>
      <c r="N26" s="65">
        <f>VLOOKUP($A26,'Return Data'!$B$7:$R$2292,17,0)</f>
        <v>6.4635999999999996</v>
      </c>
      <c r="O26" s="66">
        <f>RANK(N26,N$8:N$26,0)</f>
        <v>11</v>
      </c>
      <c r="P26" s="65"/>
      <c r="Q26" s="66"/>
      <c r="R26" s="65">
        <f>VLOOKUP($A26,'Return Data'!$B$7:$R$2292,16,0)</f>
        <v>8.5037000000000003</v>
      </c>
      <c r="S26" s="67">
        <f t="shared" si="6"/>
        <v>7</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6.1471105263157888</v>
      </c>
      <c r="E28" s="88"/>
      <c r="F28" s="89">
        <f>AVERAGE(F8:F26)</f>
        <v>3.3451789473684213</v>
      </c>
      <c r="G28" s="88"/>
      <c r="H28" s="89">
        <f>AVERAGE(H8:H26)</f>
        <v>15.710531578947368</v>
      </c>
      <c r="I28" s="88"/>
      <c r="J28" s="89">
        <f>AVERAGE(J8:J26)</f>
        <v>12.143257894736843</v>
      </c>
      <c r="K28" s="88"/>
      <c r="L28" s="89">
        <f>AVERAGE(L8:L26)</f>
        <v>10.883247368421053</v>
      </c>
      <c r="M28" s="88"/>
      <c r="N28" s="89">
        <f>AVERAGE(N8:N26)</f>
        <v>6.5913555555555554</v>
      </c>
      <c r="O28" s="88"/>
      <c r="P28" s="89">
        <f>AVERAGE(P8:P26)</f>
        <v>7.7952266666666663</v>
      </c>
      <c r="Q28" s="88"/>
      <c r="R28" s="89">
        <f>AVERAGE(R8:R26)</f>
        <v>8.8711684210526318</v>
      </c>
      <c r="S28" s="90"/>
    </row>
    <row r="29" spans="1:19" x14ac:dyDescent="0.3">
      <c r="A29" s="87" t="s">
        <v>28</v>
      </c>
      <c r="B29" s="88"/>
      <c r="C29" s="88"/>
      <c r="D29" s="89">
        <f>MIN(D8:D26)</f>
        <v>4.2213000000000003</v>
      </c>
      <c r="E29" s="88"/>
      <c r="F29" s="89">
        <f>MIN(F8:F26)</f>
        <v>0.29630000000000001</v>
      </c>
      <c r="G29" s="88"/>
      <c r="H29" s="89">
        <f>MIN(H8:H26)</f>
        <v>2.7481</v>
      </c>
      <c r="I29" s="88"/>
      <c r="J29" s="89">
        <f>MIN(J8:J26)</f>
        <v>3.6375000000000002</v>
      </c>
      <c r="K29" s="88"/>
      <c r="L29" s="89">
        <f>MIN(L8:L26)</f>
        <v>4.0250000000000004</v>
      </c>
      <c r="M29" s="88"/>
      <c r="N29" s="89">
        <f>MIN(N8:N26)</f>
        <v>5.7279</v>
      </c>
      <c r="O29" s="88"/>
      <c r="P29" s="89">
        <f>MIN(P8:P26)</f>
        <v>4.5102000000000002</v>
      </c>
      <c r="Q29" s="88"/>
      <c r="R29" s="89">
        <f>MIN(R8:R26)</f>
        <v>6.4081000000000001</v>
      </c>
      <c r="S29" s="90"/>
    </row>
    <row r="30" spans="1:19" ht="15" thickBot="1" x14ac:dyDescent="0.35">
      <c r="A30" s="91" t="s">
        <v>29</v>
      </c>
      <c r="B30" s="92"/>
      <c r="C30" s="92"/>
      <c r="D30" s="93">
        <f>MAX(D8:D26)</f>
        <v>8.7540999999999993</v>
      </c>
      <c r="E30" s="92"/>
      <c r="F30" s="93">
        <f>MAX(F8:F26)</f>
        <v>4.7286000000000001</v>
      </c>
      <c r="G30" s="92"/>
      <c r="H30" s="93">
        <f>MAX(H8:H26)</f>
        <v>231.17740000000001</v>
      </c>
      <c r="I30" s="92"/>
      <c r="J30" s="93">
        <f>MAX(J8:J26)</f>
        <v>153.0095</v>
      </c>
      <c r="K30" s="92"/>
      <c r="L30" s="93">
        <f>MAX(L8:L26)</f>
        <v>116.53870000000001</v>
      </c>
      <c r="M30" s="92"/>
      <c r="N30" s="93">
        <f>MAX(N8:N26)</f>
        <v>7.4577999999999998</v>
      </c>
      <c r="O30" s="92"/>
      <c r="P30" s="93">
        <f>MAX(P8:P26)</f>
        <v>9.9810999999999996</v>
      </c>
      <c r="Q30" s="92"/>
      <c r="R30" s="93">
        <f>MAX(R8:R26)</f>
        <v>22.616700000000002</v>
      </c>
      <c r="S30" s="94"/>
    </row>
    <row r="31" spans="1:19" x14ac:dyDescent="0.3">
      <c r="A31" s="112" t="s">
        <v>433</v>
      </c>
    </row>
    <row r="32" spans="1:19" x14ac:dyDescent="0.3">
      <c r="A32" s="14" t="s">
        <v>340</v>
      </c>
    </row>
  </sheetData>
  <sheetProtection algorithmName="SHA-512" hashValue="GKr4ljaym3ug8mE/5ixSVRJcgwH+/UvVfDZzqySnLd5oXVRDHASNqAkSBOC65JFHA4CPp9GJ5ivrCQOT9HpZHw==" saltValue="+I5XeLwWAeOpKfYfHE/c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44609</v>
      </c>
      <c r="C8" s="65">
        <f>VLOOKUP($A8,'Return Data'!$B$7:$R$2292,4,0)</f>
        <v>89.615799999999993</v>
      </c>
      <c r="D8" s="65">
        <f>VLOOKUP($A8,'Return Data'!$B$7:$R$2292,9,0)</f>
        <v>6.1372999999999998</v>
      </c>
      <c r="E8" s="66">
        <f t="shared" ref="E8:E26" si="0">RANK(D8,D$8:D$26,0)</f>
        <v>9</v>
      </c>
      <c r="F8" s="65">
        <f>VLOOKUP($A8,'Return Data'!$B$7:$R$2292,10,0)</f>
        <v>3.3475000000000001</v>
      </c>
      <c r="G8" s="66">
        <f t="shared" ref="G8:G26" si="1">RANK(F8,F$8:F$26,0)</f>
        <v>6</v>
      </c>
      <c r="H8" s="65">
        <f>VLOOKUP($A8,'Return Data'!$B$7:$R$2292,11,0)</f>
        <v>3.4285999999999999</v>
      </c>
      <c r="I8" s="66">
        <f t="shared" ref="I8:I26" si="2">RANK(H8,H$8:H$26,0)</f>
        <v>8</v>
      </c>
      <c r="J8" s="65">
        <f>VLOOKUP($A8,'Return Data'!$B$7:$R$2292,12,0)</f>
        <v>4.2099000000000002</v>
      </c>
      <c r="K8" s="66">
        <f t="shared" ref="K8:K26" si="3">RANK(J8,J$8:J$26,0)</f>
        <v>6</v>
      </c>
      <c r="L8" s="65">
        <f>VLOOKUP($A8,'Return Data'!$B$7:$R$2292,13,0)</f>
        <v>5.0959000000000003</v>
      </c>
      <c r="M8" s="66">
        <f t="shared" ref="M8" si="4">RANK(L8,L$8:L$26,0)</f>
        <v>4</v>
      </c>
      <c r="N8" s="65">
        <f>VLOOKUP($A8,'Return Data'!$B$7:$R$2292,17,0)</f>
        <v>7.2274000000000003</v>
      </c>
      <c r="O8" s="66">
        <f t="shared" ref="O8" si="5">RANK(N8,N$8:N$26,0)</f>
        <v>2</v>
      </c>
      <c r="P8" s="65">
        <f>VLOOKUP($A8,'Return Data'!$B$7:$R$2292,14,0)</f>
        <v>8.2440999999999995</v>
      </c>
      <c r="Q8" s="66">
        <f>RANK(P8,P$8:P$26,0)</f>
        <v>5</v>
      </c>
      <c r="R8" s="65">
        <f>VLOOKUP($A8,'Return Data'!$B$7:$R$2292,16,0)</f>
        <v>9.1763999999999992</v>
      </c>
      <c r="S8" s="67">
        <f t="shared" ref="S8" si="6">RANK(R8,R$8:R$26,0)</f>
        <v>2</v>
      </c>
    </row>
    <row r="9" spans="1:19" x14ac:dyDescent="0.3">
      <c r="A9" s="82" t="s">
        <v>610</v>
      </c>
      <c r="B9" s="64">
        <f>VLOOKUP($A9,'Return Data'!$B$7:$R$2292,3,0)</f>
        <v>44609</v>
      </c>
      <c r="C9" s="65">
        <f>VLOOKUP($A9,'Return Data'!$B$7:$R$2292,4,0)</f>
        <v>13.693099999999999</v>
      </c>
      <c r="D9" s="65">
        <f>VLOOKUP($A9,'Return Data'!$B$7:$R$2292,9,0)</f>
        <v>5.1037999999999997</v>
      </c>
      <c r="E9" s="66">
        <f t="shared" si="0"/>
        <v>13</v>
      </c>
      <c r="F9" s="65">
        <f>VLOOKUP($A9,'Return Data'!$B$7:$R$2292,10,0)</f>
        <v>3.5548000000000002</v>
      </c>
      <c r="G9" s="66">
        <f t="shared" si="1"/>
        <v>4</v>
      </c>
      <c r="H9" s="65">
        <f>VLOOKUP($A9,'Return Data'!$B$7:$R$2292,11,0)</f>
        <v>3.5044</v>
      </c>
      <c r="I9" s="66">
        <f t="shared" si="2"/>
        <v>7</v>
      </c>
      <c r="J9" s="65">
        <f>VLOOKUP($A9,'Return Data'!$B$7:$R$2292,12,0)</f>
        <v>3.8534999999999999</v>
      </c>
      <c r="K9" s="66">
        <f t="shared" si="3"/>
        <v>10</v>
      </c>
      <c r="L9" s="65">
        <f>VLOOKUP($A9,'Return Data'!$B$7:$R$2292,13,0)</f>
        <v>4.5545999999999998</v>
      </c>
      <c r="M9" s="66">
        <f t="shared" ref="M9:M26" si="7">RANK(L9,L$8:L$26,0)</f>
        <v>10</v>
      </c>
      <c r="N9" s="65">
        <f>VLOOKUP($A9,'Return Data'!$B$7:$R$2292,17,0)</f>
        <v>6.7225999999999999</v>
      </c>
      <c r="O9" s="66">
        <f t="shared" ref="O9:O26" si="8">RANK(N9,N$8:N$26,0)</f>
        <v>5</v>
      </c>
      <c r="P9" s="65">
        <f>VLOOKUP($A9,'Return Data'!$B$7:$R$2292,14,0)</f>
        <v>6.8666999999999998</v>
      </c>
      <c r="Q9" s="66">
        <f t="shared" ref="Q9:Q26" si="9">RANK(P9,P$8:P$26,0)</f>
        <v>15</v>
      </c>
      <c r="R9" s="65">
        <f>VLOOKUP($A9,'Return Data'!$B$7:$R$2292,16,0)</f>
        <v>7.0671999999999997</v>
      </c>
      <c r="S9" s="67">
        <f t="shared" ref="S9:S26" si="10">RANK(R9,R$8:R$26,0)</f>
        <v>15</v>
      </c>
    </row>
    <row r="10" spans="1:19" x14ac:dyDescent="0.3">
      <c r="A10" s="82" t="s">
        <v>611</v>
      </c>
      <c r="B10" s="64">
        <f>VLOOKUP($A10,'Return Data'!$B$7:$R$2292,3,0)</f>
        <v>44609</v>
      </c>
      <c r="C10" s="65">
        <f>VLOOKUP($A10,'Return Data'!$B$7:$R$2292,4,0)</f>
        <v>22.3139</v>
      </c>
      <c r="D10" s="65">
        <f>VLOOKUP($A10,'Return Data'!$B$7:$R$2292,9,0)</f>
        <v>8.3483000000000001</v>
      </c>
      <c r="E10" s="66">
        <f t="shared" si="0"/>
        <v>1</v>
      </c>
      <c r="F10" s="65">
        <f>VLOOKUP($A10,'Return Data'!$B$7:$R$2292,10,0)</f>
        <v>2.4472999999999998</v>
      </c>
      <c r="G10" s="66">
        <f t="shared" si="1"/>
        <v>16</v>
      </c>
      <c r="H10" s="65">
        <f>VLOOKUP($A10,'Return Data'!$B$7:$R$2292,11,0)</f>
        <v>2.2130999999999998</v>
      </c>
      <c r="I10" s="66">
        <f t="shared" si="2"/>
        <v>19</v>
      </c>
      <c r="J10" s="65">
        <f>VLOOKUP($A10,'Return Data'!$B$7:$R$2292,12,0)</f>
        <v>2.9908999999999999</v>
      </c>
      <c r="K10" s="66">
        <f t="shared" si="3"/>
        <v>19</v>
      </c>
      <c r="L10" s="65">
        <f>VLOOKUP($A10,'Return Data'!$B$7:$R$2292,13,0)</f>
        <v>3.3391000000000002</v>
      </c>
      <c r="M10" s="66">
        <f t="shared" si="7"/>
        <v>19</v>
      </c>
      <c r="N10" s="65">
        <f>VLOOKUP($A10,'Return Data'!$B$7:$R$2292,17,0)</f>
        <v>5.1310000000000002</v>
      </c>
      <c r="O10" s="66">
        <f t="shared" si="8"/>
        <v>19</v>
      </c>
      <c r="P10" s="65">
        <f>VLOOKUP($A10,'Return Data'!$B$7:$R$2292,14,0)</f>
        <v>3.9668999999999999</v>
      </c>
      <c r="Q10" s="66">
        <f t="shared" si="9"/>
        <v>17</v>
      </c>
      <c r="R10" s="65">
        <f>VLOOKUP($A10,'Return Data'!$B$7:$R$2292,16,0)</f>
        <v>6.2279</v>
      </c>
      <c r="S10" s="67">
        <f t="shared" si="10"/>
        <v>18</v>
      </c>
    </row>
    <row r="11" spans="1:19" x14ac:dyDescent="0.3">
      <c r="A11" s="82" t="s">
        <v>614</v>
      </c>
      <c r="B11" s="64">
        <f>VLOOKUP($A11,'Return Data'!$B$7:$R$2292,3,0)</f>
        <v>44609</v>
      </c>
      <c r="C11" s="65">
        <f>VLOOKUP($A11,'Return Data'!$B$7:$R$2292,4,0)</f>
        <v>17.925000000000001</v>
      </c>
      <c r="D11" s="65">
        <f>VLOOKUP($A11,'Return Data'!$B$7:$R$2292,9,0)</f>
        <v>4.5366</v>
      </c>
      <c r="E11" s="66">
        <f t="shared" si="0"/>
        <v>16</v>
      </c>
      <c r="F11" s="65">
        <f>VLOOKUP($A11,'Return Data'!$B$7:$R$2292,10,0)</f>
        <v>2.9904000000000002</v>
      </c>
      <c r="G11" s="66">
        <f t="shared" si="1"/>
        <v>13</v>
      </c>
      <c r="H11" s="65">
        <f>VLOOKUP($A11,'Return Data'!$B$7:$R$2292,11,0)</f>
        <v>2.5556999999999999</v>
      </c>
      <c r="I11" s="66">
        <f t="shared" si="2"/>
        <v>18</v>
      </c>
      <c r="J11" s="65">
        <f>VLOOKUP($A11,'Return Data'!$B$7:$R$2292,12,0)</f>
        <v>3.1637</v>
      </c>
      <c r="K11" s="66">
        <f t="shared" si="3"/>
        <v>18</v>
      </c>
      <c r="L11" s="65">
        <f>VLOOKUP($A11,'Return Data'!$B$7:$R$2292,13,0)</f>
        <v>3.9443999999999999</v>
      </c>
      <c r="M11" s="66">
        <f t="shared" si="7"/>
        <v>17</v>
      </c>
      <c r="N11" s="65">
        <f>VLOOKUP($A11,'Return Data'!$B$7:$R$2292,17,0)</f>
        <v>5.5373000000000001</v>
      </c>
      <c r="O11" s="66">
        <f t="shared" si="8"/>
        <v>17</v>
      </c>
      <c r="P11" s="65">
        <f>VLOOKUP($A11,'Return Data'!$B$7:$R$2292,14,0)</f>
        <v>6.9842000000000004</v>
      </c>
      <c r="Q11" s="66">
        <f t="shared" si="9"/>
        <v>14</v>
      </c>
      <c r="R11" s="65">
        <f>VLOOKUP($A11,'Return Data'!$B$7:$R$2292,16,0)</f>
        <v>7.5357000000000003</v>
      </c>
      <c r="S11" s="67">
        <f t="shared" si="10"/>
        <v>11</v>
      </c>
    </row>
    <row r="12" spans="1:19" x14ac:dyDescent="0.3">
      <c r="A12" s="82" t="s">
        <v>616</v>
      </c>
      <c r="B12" s="64">
        <f>VLOOKUP($A12,'Return Data'!$B$7:$R$2292,3,0)</f>
        <v>44609</v>
      </c>
      <c r="C12" s="65">
        <f>VLOOKUP($A12,'Return Data'!$B$7:$R$2292,4,0)</f>
        <v>13.132300000000001</v>
      </c>
      <c r="D12" s="65">
        <f>VLOOKUP($A12,'Return Data'!$B$7:$R$2292,9,0)</f>
        <v>6.1919000000000004</v>
      </c>
      <c r="E12" s="66">
        <f t="shared" si="0"/>
        <v>8</v>
      </c>
      <c r="F12" s="65">
        <f>VLOOKUP($A12,'Return Data'!$B$7:$R$2292,10,0)</f>
        <v>3.6741000000000001</v>
      </c>
      <c r="G12" s="66">
        <f t="shared" si="1"/>
        <v>3</v>
      </c>
      <c r="H12" s="65">
        <f>VLOOKUP($A12,'Return Data'!$B$7:$R$2292,11,0)</f>
        <v>3.4033000000000002</v>
      </c>
      <c r="I12" s="66">
        <f t="shared" si="2"/>
        <v>9</v>
      </c>
      <c r="J12" s="65">
        <f>VLOOKUP($A12,'Return Data'!$B$7:$R$2292,12,0)</f>
        <v>3.5775999999999999</v>
      </c>
      <c r="K12" s="66">
        <f t="shared" si="3"/>
        <v>16</v>
      </c>
      <c r="L12" s="65">
        <f>VLOOKUP($A12,'Return Data'!$B$7:$R$2292,13,0)</f>
        <v>3.8529</v>
      </c>
      <c r="M12" s="66">
        <f t="shared" si="7"/>
        <v>18</v>
      </c>
      <c r="N12" s="65">
        <f>VLOOKUP($A12,'Return Data'!$B$7:$R$2292,17,0)</f>
        <v>5.7100999999999997</v>
      </c>
      <c r="O12" s="66">
        <f t="shared" si="8"/>
        <v>16</v>
      </c>
      <c r="P12" s="65">
        <f>VLOOKUP($A12,'Return Data'!$B$7:$R$2292,14,0)</f>
        <v>7.58</v>
      </c>
      <c r="Q12" s="66">
        <f t="shared" si="9"/>
        <v>9</v>
      </c>
      <c r="R12" s="65">
        <f>VLOOKUP($A12,'Return Data'!$B$7:$R$2292,16,0)</f>
        <v>8.2407000000000004</v>
      </c>
      <c r="S12" s="67">
        <f t="shared" si="10"/>
        <v>5</v>
      </c>
    </row>
    <row r="13" spans="1:19" x14ac:dyDescent="0.3">
      <c r="A13" s="82" t="s">
        <v>619</v>
      </c>
      <c r="B13" s="64">
        <f>VLOOKUP($A13,'Return Data'!$B$7:$R$2292,3,0)</f>
        <v>44609</v>
      </c>
      <c r="C13" s="65">
        <f>VLOOKUP($A13,'Return Data'!$B$7:$R$2292,4,0)</f>
        <v>80.080100000000002</v>
      </c>
      <c r="D13" s="65">
        <f>VLOOKUP($A13,'Return Data'!$B$7:$R$2292,9,0)</f>
        <v>4.5060000000000002</v>
      </c>
      <c r="E13" s="66">
        <f t="shared" si="0"/>
        <v>17</v>
      </c>
      <c r="F13" s="65">
        <f>VLOOKUP($A13,'Return Data'!$B$7:$R$2292,10,0)</f>
        <v>3.2183999999999999</v>
      </c>
      <c r="G13" s="66">
        <f t="shared" si="1"/>
        <v>9</v>
      </c>
      <c r="H13" s="65">
        <f>VLOOKUP($A13,'Return Data'!$B$7:$R$2292,11,0)</f>
        <v>3.3239000000000001</v>
      </c>
      <c r="I13" s="66">
        <f t="shared" si="2"/>
        <v>10</v>
      </c>
      <c r="J13" s="65">
        <f>VLOOKUP($A13,'Return Data'!$B$7:$R$2292,12,0)</f>
        <v>3.7446999999999999</v>
      </c>
      <c r="K13" s="66">
        <f t="shared" si="3"/>
        <v>12</v>
      </c>
      <c r="L13" s="65">
        <f>VLOOKUP($A13,'Return Data'!$B$7:$R$2292,13,0)</f>
        <v>4.5227000000000004</v>
      </c>
      <c r="M13" s="66">
        <f t="shared" si="7"/>
        <v>11</v>
      </c>
      <c r="N13" s="65">
        <f>VLOOKUP($A13,'Return Data'!$B$7:$R$2292,17,0)</f>
        <v>5.2138999999999998</v>
      </c>
      <c r="O13" s="66">
        <f t="shared" si="8"/>
        <v>18</v>
      </c>
      <c r="P13" s="65">
        <f>VLOOKUP($A13,'Return Data'!$B$7:$R$2292,14,0)</f>
        <v>7.1193999999999997</v>
      </c>
      <c r="Q13" s="66">
        <f t="shared" si="9"/>
        <v>12</v>
      </c>
      <c r="R13" s="65">
        <f>VLOOKUP($A13,'Return Data'!$B$7:$R$2292,16,0)</f>
        <v>8.7984000000000009</v>
      </c>
      <c r="S13" s="67">
        <f t="shared" si="10"/>
        <v>3</v>
      </c>
    </row>
    <row r="14" spans="1:19" x14ac:dyDescent="0.3">
      <c r="A14" s="82" t="s">
        <v>622</v>
      </c>
      <c r="B14" s="64">
        <f>VLOOKUP($A14,'Return Data'!$B$7:$R$2292,3,0)</f>
        <v>44609</v>
      </c>
      <c r="C14" s="65">
        <f>VLOOKUP($A14,'Return Data'!$B$7:$R$2292,4,0)</f>
        <v>26.023900000000001</v>
      </c>
      <c r="D14" s="65">
        <f>VLOOKUP($A14,'Return Data'!$B$7:$R$2292,9,0)</f>
        <v>6.3135000000000003</v>
      </c>
      <c r="E14" s="66">
        <f t="shared" si="0"/>
        <v>5</v>
      </c>
      <c r="F14" s="65">
        <f>VLOOKUP($A14,'Return Data'!$B$7:$R$2292,10,0)</f>
        <v>2.6736</v>
      </c>
      <c r="G14" s="66">
        <f t="shared" si="1"/>
        <v>15</v>
      </c>
      <c r="H14" s="65">
        <f>VLOOKUP($A14,'Return Data'!$B$7:$R$2292,11,0)</f>
        <v>3.8170000000000002</v>
      </c>
      <c r="I14" s="66">
        <f t="shared" si="2"/>
        <v>4</v>
      </c>
      <c r="J14" s="65">
        <f>VLOOKUP($A14,'Return Data'!$B$7:$R$2292,12,0)</f>
        <v>4.3281000000000001</v>
      </c>
      <c r="K14" s="66">
        <f t="shared" si="3"/>
        <v>4</v>
      </c>
      <c r="L14" s="65">
        <f>VLOOKUP($A14,'Return Data'!$B$7:$R$2292,13,0)</f>
        <v>5.0490000000000004</v>
      </c>
      <c r="M14" s="66">
        <f t="shared" si="7"/>
        <v>6</v>
      </c>
      <c r="N14" s="65">
        <f>VLOOKUP($A14,'Return Data'!$B$7:$R$2292,17,0)</f>
        <v>6.9104999999999999</v>
      </c>
      <c r="O14" s="66">
        <f t="shared" si="8"/>
        <v>4</v>
      </c>
      <c r="P14" s="65">
        <f>VLOOKUP($A14,'Return Data'!$B$7:$R$2292,14,0)</f>
        <v>8.3602000000000007</v>
      </c>
      <c r="Q14" s="66">
        <f t="shared" si="9"/>
        <v>2</v>
      </c>
      <c r="R14" s="65">
        <f>VLOOKUP($A14,'Return Data'!$B$7:$R$2292,16,0)</f>
        <v>8.5587</v>
      </c>
      <c r="S14" s="67">
        <f t="shared" si="10"/>
        <v>4</v>
      </c>
    </row>
    <row r="15" spans="1:19" x14ac:dyDescent="0.3">
      <c r="A15" s="82" t="s">
        <v>624</v>
      </c>
      <c r="B15" s="64">
        <f>VLOOKUP($A15,'Return Data'!$B$7:$R$2292,3,0)</f>
        <v>44609</v>
      </c>
      <c r="C15" s="65">
        <f>VLOOKUP($A15,'Return Data'!$B$7:$R$2292,4,0)</f>
        <v>23.562999999999999</v>
      </c>
      <c r="D15" s="65">
        <f>VLOOKUP($A15,'Return Data'!$B$7:$R$2292,9,0)</f>
        <v>5.5979999999999999</v>
      </c>
      <c r="E15" s="66">
        <f t="shared" si="0"/>
        <v>11</v>
      </c>
      <c r="F15" s="65">
        <f>VLOOKUP($A15,'Return Data'!$B$7:$R$2292,10,0)</f>
        <v>1.6587000000000001</v>
      </c>
      <c r="G15" s="66">
        <f t="shared" si="1"/>
        <v>18</v>
      </c>
      <c r="H15" s="65">
        <f>VLOOKUP($A15,'Return Data'!$B$7:$R$2292,11,0)</f>
        <v>3.7431999999999999</v>
      </c>
      <c r="I15" s="66">
        <f t="shared" si="2"/>
        <v>5</v>
      </c>
      <c r="J15" s="65">
        <f>VLOOKUP($A15,'Return Data'!$B$7:$R$2292,12,0)</f>
        <v>4.0198</v>
      </c>
      <c r="K15" s="66">
        <f t="shared" si="3"/>
        <v>9</v>
      </c>
      <c r="L15" s="65">
        <f>VLOOKUP($A15,'Return Data'!$B$7:$R$2292,13,0)</f>
        <v>4.5071000000000003</v>
      </c>
      <c r="M15" s="66">
        <f t="shared" si="7"/>
        <v>12</v>
      </c>
      <c r="N15" s="65">
        <f>VLOOKUP($A15,'Return Data'!$B$7:$R$2292,17,0)</f>
        <v>6.4794</v>
      </c>
      <c r="O15" s="66">
        <f t="shared" si="8"/>
        <v>6</v>
      </c>
      <c r="P15" s="65">
        <f>VLOOKUP($A15,'Return Data'!$B$7:$R$2292,14,0)</f>
        <v>7.8094999999999999</v>
      </c>
      <c r="Q15" s="66">
        <f t="shared" si="9"/>
        <v>6</v>
      </c>
      <c r="R15" s="65">
        <f>VLOOKUP($A15,'Return Data'!$B$7:$R$2292,16,0)</f>
        <v>7.0804</v>
      </c>
      <c r="S15" s="67">
        <f t="shared" si="10"/>
        <v>14</v>
      </c>
    </row>
    <row r="16" spans="1:19" x14ac:dyDescent="0.3">
      <c r="A16" s="82" t="s">
        <v>627</v>
      </c>
      <c r="B16" s="64">
        <f>VLOOKUP($A16,'Return Data'!$B$7:$R$2292,3,0)</f>
        <v>44609</v>
      </c>
      <c r="C16" s="65">
        <f>VLOOKUP($A16,'Return Data'!$B$7:$R$2292,4,0)</f>
        <v>15.680099999999999</v>
      </c>
      <c r="D16" s="65">
        <f>VLOOKUP($A16,'Return Data'!$B$7:$R$2292,9,0)</f>
        <v>6.2504999999999997</v>
      </c>
      <c r="E16" s="66">
        <f t="shared" si="0"/>
        <v>6</v>
      </c>
      <c r="F16" s="65">
        <f>VLOOKUP($A16,'Return Data'!$B$7:$R$2292,10,0)</f>
        <v>3.7107999999999999</v>
      </c>
      <c r="G16" s="66">
        <f t="shared" si="1"/>
        <v>2</v>
      </c>
      <c r="H16" s="65">
        <f>VLOOKUP($A16,'Return Data'!$B$7:$R$2292,11,0)</f>
        <v>3.3119999999999998</v>
      </c>
      <c r="I16" s="66">
        <f t="shared" si="2"/>
        <v>11</v>
      </c>
      <c r="J16" s="65">
        <f>VLOOKUP($A16,'Return Data'!$B$7:$R$2292,12,0)</f>
        <v>4.1143000000000001</v>
      </c>
      <c r="K16" s="66">
        <f t="shared" si="3"/>
        <v>7</v>
      </c>
      <c r="L16" s="65">
        <f>VLOOKUP($A16,'Return Data'!$B$7:$R$2292,13,0)</f>
        <v>5.0515999999999996</v>
      </c>
      <c r="M16" s="66">
        <f t="shared" si="7"/>
        <v>5</v>
      </c>
      <c r="N16" s="65">
        <f>VLOOKUP($A16,'Return Data'!$B$7:$R$2292,17,0)</f>
        <v>6.9184000000000001</v>
      </c>
      <c r="O16" s="66">
        <f t="shared" si="8"/>
        <v>3</v>
      </c>
      <c r="P16" s="65">
        <f>VLOOKUP($A16,'Return Data'!$B$7:$R$2292,14,0)</f>
        <v>7.6182999999999996</v>
      </c>
      <c r="Q16" s="66">
        <f t="shared" si="9"/>
        <v>8</v>
      </c>
      <c r="R16" s="65">
        <f>VLOOKUP($A16,'Return Data'!$B$7:$R$2292,16,0)</f>
        <v>7.6471999999999998</v>
      </c>
      <c r="S16" s="67">
        <f t="shared" si="10"/>
        <v>9</v>
      </c>
    </row>
    <row r="17" spans="1:19" x14ac:dyDescent="0.3">
      <c r="A17" s="82" t="s">
        <v>628</v>
      </c>
      <c r="B17" s="64">
        <f>VLOOKUP($A17,'Return Data'!$B$7:$R$2292,3,0)</f>
        <v>44609</v>
      </c>
      <c r="C17" s="65">
        <f>VLOOKUP($A17,'Return Data'!$B$7:$R$2292,4,0)</f>
        <v>2574.0351000000001</v>
      </c>
      <c r="D17" s="65">
        <f>VLOOKUP($A17,'Return Data'!$B$7:$R$2292,9,0)</f>
        <v>5.8489000000000004</v>
      </c>
      <c r="E17" s="66">
        <f t="shared" si="0"/>
        <v>10</v>
      </c>
      <c r="F17" s="65">
        <f>VLOOKUP($A17,'Return Data'!$B$7:$R$2292,10,0)</f>
        <v>3.3974000000000002</v>
      </c>
      <c r="G17" s="66">
        <f t="shared" si="1"/>
        <v>5</v>
      </c>
      <c r="H17" s="65">
        <f>VLOOKUP($A17,'Return Data'!$B$7:$R$2292,11,0)</f>
        <v>3.0070999999999999</v>
      </c>
      <c r="I17" s="66">
        <f t="shared" si="2"/>
        <v>15</v>
      </c>
      <c r="J17" s="65">
        <f>VLOOKUP($A17,'Return Data'!$B$7:$R$2292,12,0)</f>
        <v>3.7326999999999999</v>
      </c>
      <c r="K17" s="66">
        <f t="shared" si="3"/>
        <v>13</v>
      </c>
      <c r="L17" s="65">
        <f>VLOOKUP($A17,'Return Data'!$B$7:$R$2292,13,0)</f>
        <v>4.4672999999999998</v>
      </c>
      <c r="M17" s="66">
        <f t="shared" si="7"/>
        <v>14</v>
      </c>
      <c r="N17" s="65">
        <f>VLOOKUP($A17,'Return Data'!$B$7:$R$2292,17,0)</f>
        <v>5.9821</v>
      </c>
      <c r="O17" s="66">
        <f t="shared" si="8"/>
        <v>12</v>
      </c>
      <c r="P17" s="65">
        <f>VLOOKUP($A17,'Return Data'!$B$7:$R$2292,14,0)</f>
        <v>7.7790999999999997</v>
      </c>
      <c r="Q17" s="66">
        <f t="shared" si="9"/>
        <v>7</v>
      </c>
      <c r="R17" s="65">
        <f>VLOOKUP($A17,'Return Data'!$B$7:$R$2292,16,0)</f>
        <v>6.7108999999999996</v>
      </c>
      <c r="S17" s="67">
        <f t="shared" si="10"/>
        <v>17</v>
      </c>
    </row>
    <row r="18" spans="1:19" x14ac:dyDescent="0.3">
      <c r="A18" s="82" t="s">
        <v>630</v>
      </c>
      <c r="B18" s="64">
        <f>VLOOKUP($A18,'Return Data'!$B$7:$R$2292,3,0)</f>
        <v>44609</v>
      </c>
      <c r="C18" s="65">
        <f>VLOOKUP($A18,'Return Data'!$B$7:$R$2292,4,0)</f>
        <v>3020.4124999999999</v>
      </c>
      <c r="D18" s="65">
        <f>VLOOKUP($A18,'Return Data'!$B$7:$R$2292,9,0)</f>
        <v>4.8684000000000003</v>
      </c>
      <c r="E18" s="66">
        <f t="shared" si="0"/>
        <v>14</v>
      </c>
      <c r="F18" s="65">
        <f>VLOOKUP($A18,'Return Data'!$B$7:$R$2292,10,0)</f>
        <v>2.9405000000000001</v>
      </c>
      <c r="G18" s="66">
        <f t="shared" si="1"/>
        <v>14</v>
      </c>
      <c r="H18" s="65">
        <f>VLOOKUP($A18,'Return Data'!$B$7:$R$2292,11,0)</f>
        <v>3.6213000000000002</v>
      </c>
      <c r="I18" s="66">
        <f t="shared" si="2"/>
        <v>6</v>
      </c>
      <c r="J18" s="65">
        <f>VLOOKUP($A18,'Return Data'!$B$7:$R$2292,12,0)</f>
        <v>4.2420999999999998</v>
      </c>
      <c r="K18" s="66">
        <f t="shared" si="3"/>
        <v>5</v>
      </c>
      <c r="L18" s="65">
        <f>VLOOKUP($A18,'Return Data'!$B$7:$R$2292,13,0)</f>
        <v>4.8003999999999998</v>
      </c>
      <c r="M18" s="66">
        <f t="shared" si="7"/>
        <v>7</v>
      </c>
      <c r="N18" s="65">
        <f>VLOOKUP($A18,'Return Data'!$B$7:$R$2292,17,0)</f>
        <v>6.1273999999999997</v>
      </c>
      <c r="O18" s="66">
        <f t="shared" si="8"/>
        <v>11</v>
      </c>
      <c r="P18" s="65">
        <f>VLOOKUP($A18,'Return Data'!$B$7:$R$2292,14,0)</f>
        <v>7.3719000000000001</v>
      </c>
      <c r="Q18" s="66">
        <f t="shared" si="9"/>
        <v>10</v>
      </c>
      <c r="R18" s="65">
        <f>VLOOKUP($A18,'Return Data'!$B$7:$R$2292,16,0)</f>
        <v>7.9676</v>
      </c>
      <c r="S18" s="67">
        <f t="shared" si="10"/>
        <v>7</v>
      </c>
    </row>
    <row r="19" spans="1:19" x14ac:dyDescent="0.3">
      <c r="A19" s="82" t="s">
        <v>633</v>
      </c>
      <c r="B19" s="64">
        <f>VLOOKUP($A19,'Return Data'!$B$7:$R$2292,3,0)</f>
        <v>44609</v>
      </c>
      <c r="C19" s="65">
        <f>VLOOKUP($A19,'Return Data'!$B$7:$R$2292,4,0)</f>
        <v>59.457099999999997</v>
      </c>
      <c r="D19" s="65">
        <f>VLOOKUP($A19,'Return Data'!$B$7:$R$2292,9,0)</f>
        <v>7.6557000000000004</v>
      </c>
      <c r="E19" s="66">
        <f t="shared" si="0"/>
        <v>2</v>
      </c>
      <c r="F19" s="65">
        <f>VLOOKUP($A19,'Return Data'!$B$7:$R$2292,10,0)</f>
        <v>2.1192000000000002</v>
      </c>
      <c r="G19" s="66">
        <f t="shared" si="1"/>
        <v>17</v>
      </c>
      <c r="H19" s="65">
        <f>VLOOKUP($A19,'Return Data'!$B$7:$R$2292,11,0)</f>
        <v>4.8658000000000001</v>
      </c>
      <c r="I19" s="66">
        <f t="shared" si="2"/>
        <v>2</v>
      </c>
      <c r="J19" s="65">
        <f>VLOOKUP($A19,'Return Data'!$B$7:$R$2292,12,0)</f>
        <v>4.4981</v>
      </c>
      <c r="K19" s="66">
        <f t="shared" si="3"/>
        <v>3</v>
      </c>
      <c r="L19" s="65">
        <f>VLOOKUP($A19,'Return Data'!$B$7:$R$2292,13,0)</f>
        <v>5.4497</v>
      </c>
      <c r="M19" s="66">
        <f t="shared" si="7"/>
        <v>3</v>
      </c>
      <c r="N19" s="65">
        <f>VLOOKUP($A19,'Return Data'!$B$7:$R$2292,17,0)</f>
        <v>6.4603999999999999</v>
      </c>
      <c r="O19" s="66">
        <f t="shared" si="8"/>
        <v>8</v>
      </c>
      <c r="P19" s="65">
        <f>VLOOKUP($A19,'Return Data'!$B$7:$R$2292,14,0)</f>
        <v>9.6061999999999994</v>
      </c>
      <c r="Q19" s="66">
        <f t="shared" si="9"/>
        <v>1</v>
      </c>
      <c r="R19" s="65">
        <f>VLOOKUP($A19,'Return Data'!$B$7:$R$2292,16,0)</f>
        <v>7.4214000000000002</v>
      </c>
      <c r="S19" s="67">
        <f t="shared" si="10"/>
        <v>12</v>
      </c>
    </row>
    <row r="20" spans="1:19" x14ac:dyDescent="0.3">
      <c r="A20" s="116" t="s">
        <v>1723</v>
      </c>
      <c r="B20" s="64">
        <f>VLOOKUP($A20,'Return Data'!$B$7:$R$2292,3,0)</f>
        <v>44609</v>
      </c>
      <c r="C20" s="65">
        <f>VLOOKUP($A20,'Return Data'!$B$7:$R$2292,4,0)</f>
        <v>47.551200000000001</v>
      </c>
      <c r="D20" s="65">
        <f>VLOOKUP($A20,'Return Data'!$B$7:$R$2292,9,0)</f>
        <v>6.2154999999999996</v>
      </c>
      <c r="E20" s="66">
        <f t="shared" si="0"/>
        <v>7</v>
      </c>
      <c r="F20" s="65">
        <f>VLOOKUP($A20,'Return Data'!$B$7:$R$2292,10,0)</f>
        <v>4.3524000000000003</v>
      </c>
      <c r="G20" s="66">
        <f t="shared" si="1"/>
        <v>1</v>
      </c>
      <c r="H20" s="65">
        <f>VLOOKUP($A20,'Return Data'!$B$7:$R$2292,11,0)</f>
        <v>4.1104000000000003</v>
      </c>
      <c r="I20" s="66">
        <f t="shared" si="2"/>
        <v>3</v>
      </c>
      <c r="J20" s="65">
        <f>VLOOKUP($A20,'Return Data'!$B$7:$R$2292,12,0)</f>
        <v>4.9372999999999996</v>
      </c>
      <c r="K20" s="66">
        <f t="shared" si="3"/>
        <v>2</v>
      </c>
      <c r="L20" s="65">
        <f>VLOOKUP($A20,'Return Data'!$B$7:$R$2292,13,0)</f>
        <v>5.5407999999999999</v>
      </c>
      <c r="M20" s="66">
        <f t="shared" si="7"/>
        <v>2</v>
      </c>
      <c r="N20" s="65">
        <f>VLOOKUP($A20,'Return Data'!$B$7:$R$2292,17,0)</f>
        <v>6.4634999999999998</v>
      </c>
      <c r="O20" s="66">
        <f t="shared" si="8"/>
        <v>7</v>
      </c>
      <c r="P20" s="65">
        <f>VLOOKUP($A20,'Return Data'!$B$7:$R$2292,14,0)</f>
        <v>7.1182999999999996</v>
      </c>
      <c r="Q20" s="66">
        <f t="shared" si="9"/>
        <v>13</v>
      </c>
      <c r="R20" s="65">
        <f>VLOOKUP($A20,'Return Data'!$B$7:$R$2292,16,0)</f>
        <v>7.5430999999999999</v>
      </c>
      <c r="S20" s="67">
        <f t="shared" si="10"/>
        <v>10</v>
      </c>
    </row>
    <row r="21" spans="1:19" x14ac:dyDescent="0.3">
      <c r="A21" s="82" t="s">
        <v>2033</v>
      </c>
      <c r="B21" s="64">
        <f>VLOOKUP($A21,'Return Data'!$B$7:$R$2292,3,0)</f>
        <v>44609</v>
      </c>
      <c r="C21" s="65">
        <f>VLOOKUP($A21,'Return Data'!$B$7:$R$2292,4,0)</f>
        <v>35.144199999999998</v>
      </c>
      <c r="D21" s="65">
        <f>VLOOKUP($A21,'Return Data'!$B$7:$R$2292,9,0)</f>
        <v>4.3883999999999999</v>
      </c>
      <c r="E21" s="66">
        <f t="shared" si="0"/>
        <v>18</v>
      </c>
      <c r="F21" s="65">
        <f>VLOOKUP($A21,'Return Data'!$B$7:$R$2292,10,0)</f>
        <v>3.0933999999999999</v>
      </c>
      <c r="G21" s="66">
        <f t="shared" si="1"/>
        <v>10</v>
      </c>
      <c r="H21" s="65">
        <f>VLOOKUP($A21,'Return Data'!$B$7:$R$2292,11,0)</f>
        <v>3.1671999999999998</v>
      </c>
      <c r="I21" s="66">
        <f t="shared" si="2"/>
        <v>12</v>
      </c>
      <c r="J21" s="65">
        <f>VLOOKUP($A21,'Return Data'!$B$7:$R$2292,12,0)</f>
        <v>4.0216000000000003</v>
      </c>
      <c r="K21" s="66">
        <f t="shared" si="3"/>
        <v>8</v>
      </c>
      <c r="L21" s="65">
        <f>VLOOKUP($A21,'Return Data'!$B$7:$R$2292,13,0)</f>
        <v>4.7588999999999997</v>
      </c>
      <c r="M21" s="66">
        <f t="shared" si="7"/>
        <v>8</v>
      </c>
      <c r="N21" s="65">
        <f>VLOOKUP($A21,'Return Data'!$B$7:$R$2292,17,0)</f>
        <v>5.9654999999999996</v>
      </c>
      <c r="O21" s="66">
        <f t="shared" si="8"/>
        <v>13</v>
      </c>
      <c r="P21" s="65">
        <f>VLOOKUP($A21,'Return Data'!$B$7:$R$2292,14,0)</f>
        <v>7.3292999999999999</v>
      </c>
      <c r="Q21" s="66">
        <f t="shared" si="9"/>
        <v>11</v>
      </c>
      <c r="R21" s="65">
        <f>VLOOKUP($A21,'Return Data'!$B$7:$R$2292,16,0)</f>
        <v>6.8155000000000001</v>
      </c>
      <c r="S21" s="67">
        <f t="shared" si="10"/>
        <v>16</v>
      </c>
    </row>
    <row r="22" spans="1:19" x14ac:dyDescent="0.3">
      <c r="A22" s="82" t="s">
        <v>635</v>
      </c>
      <c r="B22" s="64">
        <f>VLOOKUP($A22,'Return Data'!$B$7:$R$2292,3,0)</f>
        <v>44609</v>
      </c>
      <c r="C22" s="65">
        <f>VLOOKUP($A22,'Return Data'!$B$7:$R$2292,4,0)</f>
        <v>12.5312</v>
      </c>
      <c r="D22" s="65">
        <f>VLOOKUP($A22,'Return Data'!$B$7:$R$2292,9,0)</f>
        <v>5.2853000000000003</v>
      </c>
      <c r="E22" s="66">
        <f t="shared" si="0"/>
        <v>12</v>
      </c>
      <c r="F22" s="65">
        <f>VLOOKUP($A22,'Return Data'!$B$7:$R$2292,10,0)</f>
        <v>3.0821000000000001</v>
      </c>
      <c r="G22" s="66">
        <f t="shared" si="1"/>
        <v>11</v>
      </c>
      <c r="H22" s="65">
        <f>VLOOKUP($A22,'Return Data'!$B$7:$R$2292,11,0)</f>
        <v>3.0916000000000001</v>
      </c>
      <c r="I22" s="66">
        <f t="shared" si="2"/>
        <v>13</v>
      </c>
      <c r="J22" s="65">
        <f>VLOOKUP($A22,'Return Data'!$B$7:$R$2292,12,0)</f>
        <v>3.6524999999999999</v>
      </c>
      <c r="K22" s="66">
        <f t="shared" si="3"/>
        <v>15</v>
      </c>
      <c r="L22" s="65">
        <f>VLOOKUP($A22,'Return Data'!$B$7:$R$2292,13,0)</f>
        <v>4.1921999999999997</v>
      </c>
      <c r="M22" s="66">
        <f t="shared" si="7"/>
        <v>16</v>
      </c>
      <c r="N22" s="65">
        <f>VLOOKUP($A22,'Return Data'!$B$7:$R$2292,17,0)</f>
        <v>5.8628</v>
      </c>
      <c r="O22" s="66">
        <f t="shared" si="8"/>
        <v>14</v>
      </c>
      <c r="P22" s="65"/>
      <c r="Q22" s="66"/>
      <c r="R22" s="65">
        <f>VLOOKUP($A22,'Return Data'!$B$7:$R$2292,16,0)</f>
        <v>7.6874000000000002</v>
      </c>
      <c r="S22" s="67">
        <f t="shared" si="10"/>
        <v>8</v>
      </c>
    </row>
    <row r="23" spans="1:19" x14ac:dyDescent="0.3">
      <c r="A23" s="82" t="s">
        <v>636</v>
      </c>
      <c r="B23" s="64">
        <f>VLOOKUP($A23,'Return Data'!$B$7:$R$2292,3,0)</f>
        <v>44609</v>
      </c>
      <c r="C23" s="65">
        <f>VLOOKUP($A23,'Return Data'!$B$7:$R$2292,4,0)</f>
        <v>32.462299999999999</v>
      </c>
      <c r="D23" s="65">
        <f>VLOOKUP($A23,'Return Data'!$B$7:$R$2292,9,0)</f>
        <v>3.9668000000000001</v>
      </c>
      <c r="E23" s="66">
        <f t="shared" si="0"/>
        <v>19</v>
      </c>
      <c r="F23" s="65">
        <f>VLOOKUP($A23,'Return Data'!$B$7:$R$2292,10,0)</f>
        <v>3.3349000000000002</v>
      </c>
      <c r="G23" s="66">
        <f t="shared" si="1"/>
        <v>7</v>
      </c>
      <c r="H23" s="65">
        <f>VLOOKUP($A23,'Return Data'!$B$7:$R$2292,11,0)</f>
        <v>2.6766999999999999</v>
      </c>
      <c r="I23" s="66">
        <f t="shared" si="2"/>
        <v>17</v>
      </c>
      <c r="J23" s="65">
        <f>VLOOKUP($A23,'Return Data'!$B$7:$R$2292,12,0)</f>
        <v>3.7090000000000001</v>
      </c>
      <c r="K23" s="66">
        <f t="shared" si="3"/>
        <v>14</v>
      </c>
      <c r="L23" s="65">
        <f>VLOOKUP($A23,'Return Data'!$B$7:$R$2292,13,0)</f>
        <v>4.5869</v>
      </c>
      <c r="M23" s="66">
        <f t="shared" si="7"/>
        <v>9</v>
      </c>
      <c r="N23" s="65">
        <f>VLOOKUP($A23,'Return Data'!$B$7:$R$2292,17,0)</f>
        <v>6.3159999999999998</v>
      </c>
      <c r="O23" s="66">
        <f t="shared" si="8"/>
        <v>9</v>
      </c>
      <c r="P23" s="65">
        <f>VLOOKUP($A23,'Return Data'!$B$7:$R$2292,14,0)</f>
        <v>8.3094999999999999</v>
      </c>
      <c r="Q23" s="66">
        <f t="shared" si="9"/>
        <v>4</v>
      </c>
      <c r="R23" s="65">
        <f>VLOOKUP($A23,'Return Data'!$B$7:$R$2292,16,0)</f>
        <v>7.1090999999999998</v>
      </c>
      <c r="S23" s="67">
        <f t="shared" si="10"/>
        <v>13</v>
      </c>
    </row>
    <row r="24" spans="1:19" x14ac:dyDescent="0.3">
      <c r="A24" s="82" t="s">
        <v>639</v>
      </c>
      <c r="B24" s="64">
        <f>VLOOKUP($A24,'Return Data'!$B$7:$R$2292,3,0)</f>
        <v>44601</v>
      </c>
      <c r="C24" s="65">
        <f>VLOOKUP($A24,'Return Data'!$B$7:$R$2292,4,0)</f>
        <v>415.80889999999999</v>
      </c>
      <c r="D24" s="65">
        <f>VLOOKUP($A24,'Return Data'!$B$7:$R$2292,9,0)</f>
        <v>6.9774000000000003</v>
      </c>
      <c r="E24" s="66">
        <f t="shared" si="0"/>
        <v>3</v>
      </c>
      <c r="F24" s="65">
        <f>VLOOKUP($A24,'Return Data'!$B$7:$R$2292,10,0)</f>
        <v>0.2964</v>
      </c>
      <c r="G24" s="66">
        <f t="shared" si="1"/>
        <v>19</v>
      </c>
      <c r="H24" s="65">
        <f>VLOOKUP($A24,'Return Data'!$B$7:$R$2292,11,0)</f>
        <v>231.1773</v>
      </c>
      <c r="I24" s="66">
        <f t="shared" si="2"/>
        <v>1</v>
      </c>
      <c r="J24" s="65">
        <f>VLOOKUP($A24,'Return Data'!$B$7:$R$2292,12,0)</f>
        <v>153.0095</v>
      </c>
      <c r="K24" s="66">
        <f t="shared" si="3"/>
        <v>1</v>
      </c>
      <c r="L24" s="65">
        <f>VLOOKUP($A24,'Return Data'!$B$7:$R$2292,13,0)</f>
        <v>116.53870000000001</v>
      </c>
      <c r="M24" s="66">
        <f t="shared" si="7"/>
        <v>1</v>
      </c>
      <c r="N24" s="65">
        <f>VLOOKUP($A24,'Return Data'!$B$7:$R$2292,17,0)</f>
        <v>35.375799999999998</v>
      </c>
      <c r="O24" s="66">
        <f t="shared" si="8"/>
        <v>1</v>
      </c>
      <c r="P24" s="65"/>
      <c r="Q24" s="66"/>
      <c r="R24" s="65">
        <f>VLOOKUP($A24,'Return Data'!$B$7:$R$2292,16,0)</f>
        <v>22.616700000000002</v>
      </c>
      <c r="S24" s="67">
        <f t="shared" si="10"/>
        <v>1</v>
      </c>
    </row>
    <row r="25" spans="1:19" x14ac:dyDescent="0.3">
      <c r="A25" s="82" t="s">
        <v>641</v>
      </c>
      <c r="B25" s="64">
        <f>VLOOKUP($A25,'Return Data'!$B$7:$R$2292,3,0)</f>
        <v>44609</v>
      </c>
      <c r="C25" s="65">
        <f>VLOOKUP($A25,'Return Data'!$B$7:$R$2292,4,0)</f>
        <v>12.4597</v>
      </c>
      <c r="D25" s="65">
        <f>VLOOKUP($A25,'Return Data'!$B$7:$R$2292,9,0)</f>
        <v>6.3846999999999996</v>
      </c>
      <c r="E25" s="66">
        <f t="shared" si="0"/>
        <v>4</v>
      </c>
      <c r="F25" s="65">
        <f>VLOOKUP($A25,'Return Data'!$B$7:$R$2292,10,0)</f>
        <v>2.9996999999999998</v>
      </c>
      <c r="G25" s="66">
        <f t="shared" si="1"/>
        <v>12</v>
      </c>
      <c r="H25" s="65">
        <f>VLOOKUP($A25,'Return Data'!$B$7:$R$2292,11,0)</f>
        <v>2.9765999999999999</v>
      </c>
      <c r="I25" s="66">
        <f t="shared" si="2"/>
        <v>16</v>
      </c>
      <c r="J25" s="65">
        <f>VLOOKUP($A25,'Return Data'!$B$7:$R$2292,12,0)</f>
        <v>3.4983</v>
      </c>
      <c r="K25" s="66">
        <f t="shared" si="3"/>
        <v>17</v>
      </c>
      <c r="L25" s="65">
        <f>VLOOKUP($A25,'Return Data'!$B$7:$R$2292,13,0)</f>
        <v>4.3639999999999999</v>
      </c>
      <c r="M25" s="66">
        <f t="shared" si="7"/>
        <v>15</v>
      </c>
      <c r="N25" s="65">
        <f>VLOOKUP($A25,'Return Data'!$B$7:$R$2292,17,0)</f>
        <v>5.7588999999999997</v>
      </c>
      <c r="O25" s="66">
        <f t="shared" si="8"/>
        <v>15</v>
      </c>
      <c r="P25" s="65">
        <f>VLOOKUP($A25,'Return Data'!$B$7:$R$2292,14,0)</f>
        <v>5.7370999999999999</v>
      </c>
      <c r="Q25" s="66">
        <f t="shared" si="9"/>
        <v>16</v>
      </c>
      <c r="R25" s="65">
        <f>VLOOKUP($A25,'Return Data'!$B$7:$R$2292,16,0)</f>
        <v>6.0613999999999999</v>
      </c>
      <c r="S25" s="67">
        <f t="shared" si="10"/>
        <v>19</v>
      </c>
    </row>
    <row r="26" spans="1:19" x14ac:dyDescent="0.3">
      <c r="A26" s="82" t="s">
        <v>643</v>
      </c>
      <c r="B26" s="64">
        <f>VLOOKUP($A26,'Return Data'!$B$7:$R$2292,3,0)</f>
        <v>44609</v>
      </c>
      <c r="C26" s="65">
        <f>VLOOKUP($A26,'Return Data'!$B$7:$R$2292,4,0)</f>
        <v>13.192600000000001</v>
      </c>
      <c r="D26" s="65">
        <f>VLOOKUP($A26,'Return Data'!$B$7:$R$2292,9,0)</f>
        <v>4.7671999999999999</v>
      </c>
      <c r="E26" s="66">
        <f t="shared" si="0"/>
        <v>15</v>
      </c>
      <c r="F26" s="65">
        <f>VLOOKUP($A26,'Return Data'!$B$7:$R$2292,10,0)</f>
        <v>3.2471999999999999</v>
      </c>
      <c r="G26" s="66">
        <f t="shared" si="1"/>
        <v>8</v>
      </c>
      <c r="H26" s="65">
        <f>VLOOKUP($A26,'Return Data'!$B$7:$R$2292,11,0)</f>
        <v>3.0381</v>
      </c>
      <c r="I26" s="66">
        <f t="shared" si="2"/>
        <v>14</v>
      </c>
      <c r="J26" s="65">
        <f>VLOOKUP($A26,'Return Data'!$B$7:$R$2292,12,0)</f>
        <v>3.8393999999999999</v>
      </c>
      <c r="K26" s="66">
        <f t="shared" si="3"/>
        <v>11</v>
      </c>
      <c r="L26" s="65">
        <f>VLOOKUP($A26,'Return Data'!$B$7:$R$2292,13,0)</f>
        <v>4.4983000000000004</v>
      </c>
      <c r="M26" s="66">
        <f t="shared" si="7"/>
        <v>13</v>
      </c>
      <c r="N26" s="65">
        <f>VLOOKUP($A26,'Return Data'!$B$7:$R$2292,17,0)</f>
        <v>6.1432000000000002</v>
      </c>
      <c r="O26" s="66">
        <f t="shared" si="8"/>
        <v>10</v>
      </c>
      <c r="P26" s="65">
        <f>VLOOKUP($A26,'Return Data'!$B$7:$R$2292,14,0)</f>
        <v>8.3129000000000008</v>
      </c>
      <c r="Q26" s="66">
        <f t="shared" si="9"/>
        <v>3</v>
      </c>
      <c r="R26" s="65">
        <f>VLOOKUP($A26,'Return Data'!$B$7:$R$2292,16,0)</f>
        <v>8.1616999999999997</v>
      </c>
      <c r="S26" s="67">
        <f t="shared" si="10"/>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5.7549578947368429</v>
      </c>
      <c r="E28" s="88"/>
      <c r="F28" s="89">
        <f>AVERAGE(F8:F26)</f>
        <v>2.9546736842105261</v>
      </c>
      <c r="G28" s="88"/>
      <c r="H28" s="89">
        <f>AVERAGE(H8:H26)</f>
        <v>15.317542105263158</v>
      </c>
      <c r="I28" s="88"/>
      <c r="J28" s="89">
        <f>AVERAGE(J8:J26)</f>
        <v>11.744368421052632</v>
      </c>
      <c r="K28" s="88"/>
      <c r="L28" s="89">
        <f>AVERAGE(L8:L26)</f>
        <v>10.47971052631579</v>
      </c>
      <c r="M28" s="88"/>
      <c r="N28" s="89">
        <f>AVERAGE(N8:N26)</f>
        <v>7.700326315789475</v>
      </c>
      <c r="O28" s="88"/>
      <c r="P28" s="89">
        <f>AVERAGE(P8:P26)</f>
        <v>7.4184470588235296</v>
      </c>
      <c r="Q28" s="88"/>
      <c r="R28" s="89">
        <f>AVERAGE(R8:R26)</f>
        <v>8.3382842105263144</v>
      </c>
      <c r="S28" s="90"/>
    </row>
    <row r="29" spans="1:19" x14ac:dyDescent="0.3">
      <c r="A29" s="87" t="s">
        <v>28</v>
      </c>
      <c r="B29" s="88"/>
      <c r="C29" s="88"/>
      <c r="D29" s="89">
        <f>MIN(D8:D26)</f>
        <v>3.9668000000000001</v>
      </c>
      <c r="E29" s="88"/>
      <c r="F29" s="89">
        <f>MIN(F8:F26)</f>
        <v>0.2964</v>
      </c>
      <c r="G29" s="88"/>
      <c r="H29" s="89">
        <f>MIN(H8:H26)</f>
        <v>2.2130999999999998</v>
      </c>
      <c r="I29" s="88"/>
      <c r="J29" s="89">
        <f>MIN(J8:J26)</f>
        <v>2.9908999999999999</v>
      </c>
      <c r="K29" s="88"/>
      <c r="L29" s="89">
        <f>MIN(L8:L26)</f>
        <v>3.3391000000000002</v>
      </c>
      <c r="M29" s="88"/>
      <c r="N29" s="89">
        <f>MIN(N8:N26)</f>
        <v>5.1310000000000002</v>
      </c>
      <c r="O29" s="88"/>
      <c r="P29" s="89">
        <f>MIN(P8:P26)</f>
        <v>3.9668999999999999</v>
      </c>
      <c r="Q29" s="88"/>
      <c r="R29" s="89">
        <f>MIN(R8:R26)</f>
        <v>6.0613999999999999</v>
      </c>
      <c r="S29" s="90"/>
    </row>
    <row r="30" spans="1:19" ht="15" thickBot="1" x14ac:dyDescent="0.35">
      <c r="A30" s="91" t="s">
        <v>29</v>
      </c>
      <c r="B30" s="92"/>
      <c r="C30" s="92"/>
      <c r="D30" s="93">
        <f>MAX(D8:D26)</f>
        <v>8.3483000000000001</v>
      </c>
      <c r="E30" s="92"/>
      <c r="F30" s="93">
        <f>MAX(F8:F26)</f>
        <v>4.3524000000000003</v>
      </c>
      <c r="G30" s="92"/>
      <c r="H30" s="93">
        <f>MAX(H8:H26)</f>
        <v>231.1773</v>
      </c>
      <c r="I30" s="92"/>
      <c r="J30" s="93">
        <f>MAX(J8:J26)</f>
        <v>153.0095</v>
      </c>
      <c r="K30" s="92"/>
      <c r="L30" s="93">
        <f>MAX(L8:L26)</f>
        <v>116.53870000000001</v>
      </c>
      <c r="M30" s="92"/>
      <c r="N30" s="93">
        <f>MAX(N8:N26)</f>
        <v>35.375799999999998</v>
      </c>
      <c r="O30" s="92"/>
      <c r="P30" s="93">
        <f>MAX(P8:P26)</f>
        <v>9.6061999999999994</v>
      </c>
      <c r="Q30" s="92"/>
      <c r="R30" s="93">
        <f>MAX(R8:R26)</f>
        <v>22.616700000000002</v>
      </c>
      <c r="S30" s="94"/>
    </row>
    <row r="31" spans="1:19" x14ac:dyDescent="0.3">
      <c r="A31" s="112" t="s">
        <v>433</v>
      </c>
    </row>
    <row r="32" spans="1:19" x14ac:dyDescent="0.3">
      <c r="A32" s="14" t="s">
        <v>340</v>
      </c>
    </row>
  </sheetData>
  <sheetProtection algorithmName="SHA-512" hashValue="hW5c69S2KqylBRtbUtQ8h0WXdqdmb/gdRg1F/nsxtssVI+8xW0v7MIia5ZJhfgNdnlBbxLKYdyTMWxeVM6g57Q==" saltValue="CzMj7KswmrrkSDA2x7FN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931</v>
      </c>
      <c r="B8" s="64">
        <f>VLOOKUP($A8,'Return Data'!$B$7:$R$2292,3,0)</f>
        <v>44609</v>
      </c>
      <c r="C8" s="65">
        <f>VLOOKUP($A8,'Return Data'!$B$7:$R$2292,4,0)</f>
        <v>336.59</v>
      </c>
      <c r="D8" s="65">
        <f>VLOOKUP($A8,'Return Data'!$B$7:$R$2292,10,0)</f>
        <v>-4.2827000000000002</v>
      </c>
      <c r="E8" s="66">
        <f t="shared" ref="E8:E36" si="0">RANK(D8,D$8:D$36,0)</f>
        <v>10</v>
      </c>
      <c r="F8" s="65">
        <f>VLOOKUP($A8,'Return Data'!$B$7:$R$2292,11,0)</f>
        <v>3.5407000000000002</v>
      </c>
      <c r="G8" s="66">
        <f t="shared" ref="G8:G36" si="1">RANK(F8,F$8:F$36,0)</f>
        <v>15</v>
      </c>
      <c r="H8" s="65">
        <f>VLOOKUP($A8,'Return Data'!$B$7:$R$2292,12,0)</f>
        <v>17.3687</v>
      </c>
      <c r="I8" s="66">
        <f t="shared" ref="I8:I36" si="2">RANK(H8,H$8:H$36,0)</f>
        <v>8</v>
      </c>
      <c r="J8" s="65">
        <f>VLOOKUP($A8,'Return Data'!$B$7:$R$2292,13,0)</f>
        <v>15.6508</v>
      </c>
      <c r="K8" s="66">
        <f t="shared" ref="K8:K36" si="3">RANK(J8,J$8:J$36,0)</f>
        <v>6</v>
      </c>
      <c r="L8" s="65">
        <f>VLOOKUP($A8,'Return Data'!$B$7:$R$2292,17,0)</f>
        <v>20.645399999999999</v>
      </c>
      <c r="M8" s="66">
        <f t="shared" ref="M8:M36" si="4">RANK(L8,L$8:L$36,0)</f>
        <v>6</v>
      </c>
      <c r="N8" s="65">
        <f>VLOOKUP($A8,'Return Data'!$B$7:$R$2292,14,0)</f>
        <v>17.6021</v>
      </c>
      <c r="O8" s="66">
        <f t="shared" ref="O8:O26" si="5">RANK(N8,N$8:N$36,0)</f>
        <v>16</v>
      </c>
      <c r="P8" s="65">
        <f>VLOOKUP($A8,'Return Data'!$B$7:$R$2292,15,0)</f>
        <v>12.628500000000001</v>
      </c>
      <c r="Q8" s="66">
        <f t="shared" ref="Q8:Q26" si="6">RANK(P8,P$8:P$36,0)</f>
        <v>18</v>
      </c>
      <c r="R8" s="65">
        <f>VLOOKUP($A8,'Return Data'!$B$7:$R$2292,16,0)</f>
        <v>19.78</v>
      </c>
      <c r="S8" s="67">
        <f t="shared" ref="S8:S36" si="7">RANK(R8,R$8:R$36,0)</f>
        <v>2</v>
      </c>
    </row>
    <row r="9" spans="1:20" x14ac:dyDescent="0.3">
      <c r="A9" s="63" t="s">
        <v>934</v>
      </c>
      <c r="B9" s="64">
        <f>VLOOKUP($A9,'Return Data'!$B$7:$R$2292,3,0)</f>
        <v>44609</v>
      </c>
      <c r="C9" s="65">
        <f>VLOOKUP($A9,'Return Data'!$B$7:$R$2292,4,0)</f>
        <v>44.72</v>
      </c>
      <c r="D9" s="65">
        <f>VLOOKUP($A9,'Return Data'!$B$7:$R$2292,10,0)</f>
        <v>-6.9690000000000003</v>
      </c>
      <c r="E9" s="66">
        <f t="shared" si="0"/>
        <v>29</v>
      </c>
      <c r="F9" s="65">
        <f>VLOOKUP($A9,'Return Data'!$B$7:$R$2292,11,0)</f>
        <v>1.1077999999999999</v>
      </c>
      <c r="G9" s="66">
        <f t="shared" si="1"/>
        <v>26</v>
      </c>
      <c r="H9" s="65">
        <f>VLOOKUP($A9,'Return Data'!$B$7:$R$2292,12,0)</f>
        <v>13.849299999999999</v>
      </c>
      <c r="I9" s="66">
        <f t="shared" si="2"/>
        <v>23</v>
      </c>
      <c r="J9" s="65">
        <f>VLOOKUP($A9,'Return Data'!$B$7:$R$2292,13,0)</f>
        <v>10.446999999999999</v>
      </c>
      <c r="K9" s="66">
        <f t="shared" si="3"/>
        <v>24</v>
      </c>
      <c r="L9" s="65">
        <f>VLOOKUP($A9,'Return Data'!$B$7:$R$2292,17,0)</f>
        <v>15.8794</v>
      </c>
      <c r="M9" s="66">
        <f t="shared" si="4"/>
        <v>24</v>
      </c>
      <c r="N9" s="65">
        <f>VLOOKUP($A9,'Return Data'!$B$7:$R$2292,14,0)</f>
        <v>18.496200000000002</v>
      </c>
      <c r="O9" s="66">
        <f t="shared" si="5"/>
        <v>8</v>
      </c>
      <c r="P9" s="65">
        <f>VLOOKUP($A9,'Return Data'!$B$7:$R$2292,15,0)</f>
        <v>17.427399999999999</v>
      </c>
      <c r="Q9" s="66">
        <f t="shared" si="6"/>
        <v>1</v>
      </c>
      <c r="R9" s="65">
        <f>VLOOKUP($A9,'Return Data'!$B$7:$R$2292,16,0)</f>
        <v>13.147500000000001</v>
      </c>
      <c r="S9" s="67">
        <f t="shared" si="7"/>
        <v>16</v>
      </c>
    </row>
    <row r="10" spans="1:20" x14ac:dyDescent="0.3">
      <c r="A10" s="63" t="s">
        <v>935</v>
      </c>
      <c r="B10" s="64">
        <f>VLOOKUP($A10,'Return Data'!$B$7:$R$2292,3,0)</f>
        <v>44609</v>
      </c>
      <c r="C10" s="65">
        <f>VLOOKUP($A10,'Return Data'!$B$7:$R$2292,4,0)</f>
        <v>21.4</v>
      </c>
      <c r="D10" s="65">
        <f>VLOOKUP($A10,'Return Data'!$B$7:$R$2292,10,0)</f>
        <v>-4.8465999999999996</v>
      </c>
      <c r="E10" s="66">
        <f t="shared" si="0"/>
        <v>17</v>
      </c>
      <c r="F10" s="65">
        <f>VLOOKUP($A10,'Return Data'!$B$7:$R$2292,11,0)</f>
        <v>0.32819999999999999</v>
      </c>
      <c r="G10" s="66">
        <f t="shared" si="1"/>
        <v>27</v>
      </c>
      <c r="H10" s="65">
        <f>VLOOKUP($A10,'Return Data'!$B$7:$R$2292,12,0)</f>
        <v>13.2875</v>
      </c>
      <c r="I10" s="66">
        <f t="shared" si="2"/>
        <v>25</v>
      </c>
      <c r="J10" s="65">
        <f>VLOOKUP($A10,'Return Data'!$B$7:$R$2292,13,0)</f>
        <v>11.168799999999999</v>
      </c>
      <c r="K10" s="66">
        <f t="shared" si="3"/>
        <v>21</v>
      </c>
      <c r="L10" s="65">
        <f>VLOOKUP($A10,'Return Data'!$B$7:$R$2292,17,0)</f>
        <v>17.286200000000001</v>
      </c>
      <c r="M10" s="66">
        <f t="shared" si="4"/>
        <v>22</v>
      </c>
      <c r="N10" s="65">
        <f>VLOOKUP($A10,'Return Data'!$B$7:$R$2292,14,0)</f>
        <v>16.6647</v>
      </c>
      <c r="O10" s="66">
        <f t="shared" si="5"/>
        <v>20</v>
      </c>
      <c r="P10" s="65">
        <f>VLOOKUP($A10,'Return Data'!$B$7:$R$2292,15,0)</f>
        <v>11.168900000000001</v>
      </c>
      <c r="Q10" s="66">
        <f t="shared" si="6"/>
        <v>25</v>
      </c>
      <c r="R10" s="65">
        <f>VLOOKUP($A10,'Return Data'!$B$7:$R$2292,16,0)</f>
        <v>6.7390999999999996</v>
      </c>
      <c r="S10" s="67">
        <f t="shared" si="7"/>
        <v>29</v>
      </c>
    </row>
    <row r="11" spans="1:20" x14ac:dyDescent="0.3">
      <c r="A11" s="63" t="s">
        <v>937</v>
      </c>
      <c r="B11" s="64">
        <f>VLOOKUP($A11,'Return Data'!$B$7:$R$2292,3,0)</f>
        <v>44609</v>
      </c>
      <c r="C11" s="65">
        <f>VLOOKUP($A11,'Return Data'!$B$7:$R$2292,4,0)</f>
        <v>138.41</v>
      </c>
      <c r="D11" s="65">
        <f>VLOOKUP($A11,'Return Data'!$B$7:$R$2292,10,0)</f>
        <v>-4.2145000000000001</v>
      </c>
      <c r="E11" s="66">
        <f t="shared" si="0"/>
        <v>8</v>
      </c>
      <c r="F11" s="65">
        <f>VLOOKUP($A11,'Return Data'!$B$7:$R$2292,11,0)</f>
        <v>3.9426000000000001</v>
      </c>
      <c r="G11" s="66">
        <f t="shared" si="1"/>
        <v>11</v>
      </c>
      <c r="H11" s="65">
        <f>VLOOKUP($A11,'Return Data'!$B$7:$R$2292,12,0)</f>
        <v>15.4282</v>
      </c>
      <c r="I11" s="66">
        <f t="shared" si="2"/>
        <v>17</v>
      </c>
      <c r="J11" s="65">
        <f>VLOOKUP($A11,'Return Data'!$B$7:$R$2292,13,0)</f>
        <v>12.0185</v>
      </c>
      <c r="K11" s="66">
        <f t="shared" si="3"/>
        <v>19</v>
      </c>
      <c r="L11" s="65">
        <f>VLOOKUP($A11,'Return Data'!$B$7:$R$2292,17,0)</f>
        <v>17.8809</v>
      </c>
      <c r="M11" s="66">
        <f t="shared" si="4"/>
        <v>20</v>
      </c>
      <c r="N11" s="65">
        <f>VLOOKUP($A11,'Return Data'!$B$7:$R$2292,14,0)</f>
        <v>19.4115</v>
      </c>
      <c r="O11" s="66">
        <f t="shared" si="5"/>
        <v>4</v>
      </c>
      <c r="P11" s="65">
        <f>VLOOKUP($A11,'Return Data'!$B$7:$R$2292,15,0)</f>
        <v>14.439500000000001</v>
      </c>
      <c r="Q11" s="66">
        <f t="shared" si="6"/>
        <v>6</v>
      </c>
      <c r="R11" s="65">
        <f>VLOOKUP($A11,'Return Data'!$B$7:$R$2292,16,0)</f>
        <v>16.287400000000002</v>
      </c>
      <c r="S11" s="67">
        <f t="shared" si="7"/>
        <v>9</v>
      </c>
    </row>
    <row r="12" spans="1:20" x14ac:dyDescent="0.3">
      <c r="A12" s="63" t="s">
        <v>940</v>
      </c>
      <c r="B12" s="64">
        <f>VLOOKUP($A12,'Return Data'!$B$7:$R$2292,3,0)</f>
        <v>44609</v>
      </c>
      <c r="C12" s="65">
        <f>VLOOKUP($A12,'Return Data'!$B$7:$R$2292,4,0)</f>
        <v>41.13</v>
      </c>
      <c r="D12" s="65">
        <f>VLOOKUP($A12,'Return Data'!$B$7:$R$2292,10,0)</f>
        <v>-3.9468000000000001</v>
      </c>
      <c r="E12" s="66">
        <f t="shared" si="0"/>
        <v>7</v>
      </c>
      <c r="F12" s="65">
        <f>VLOOKUP($A12,'Return Data'!$B$7:$R$2292,11,0)</f>
        <v>2.6454</v>
      </c>
      <c r="G12" s="66">
        <f t="shared" si="1"/>
        <v>18</v>
      </c>
      <c r="H12" s="65">
        <f>VLOOKUP($A12,'Return Data'!$B$7:$R$2292,12,0)</f>
        <v>15.436400000000001</v>
      </c>
      <c r="I12" s="66">
        <f t="shared" si="2"/>
        <v>16</v>
      </c>
      <c r="J12" s="65">
        <f>VLOOKUP($A12,'Return Data'!$B$7:$R$2292,13,0)</f>
        <v>12.932499999999999</v>
      </c>
      <c r="K12" s="66">
        <f t="shared" si="3"/>
        <v>16</v>
      </c>
      <c r="L12" s="65">
        <f>VLOOKUP($A12,'Return Data'!$B$7:$R$2292,17,0)</f>
        <v>20.8447</v>
      </c>
      <c r="M12" s="66">
        <f t="shared" si="4"/>
        <v>5</v>
      </c>
      <c r="N12" s="65">
        <f>VLOOKUP($A12,'Return Data'!$B$7:$R$2292,14,0)</f>
        <v>21.472999999999999</v>
      </c>
      <c r="O12" s="66">
        <f t="shared" si="5"/>
        <v>1</v>
      </c>
      <c r="P12" s="65">
        <f>VLOOKUP($A12,'Return Data'!$B$7:$R$2292,15,0)</f>
        <v>16.594899999999999</v>
      </c>
      <c r="Q12" s="66">
        <f t="shared" si="6"/>
        <v>2</v>
      </c>
      <c r="R12" s="65">
        <f>VLOOKUP($A12,'Return Data'!$B$7:$R$2292,16,0)</f>
        <v>13.0801</v>
      </c>
      <c r="S12" s="67">
        <f t="shared" si="7"/>
        <v>17</v>
      </c>
    </row>
    <row r="13" spans="1:20" x14ac:dyDescent="0.3">
      <c r="A13" s="63" t="s">
        <v>942</v>
      </c>
      <c r="B13" s="64">
        <f>VLOOKUP($A13,'Return Data'!$B$7:$R$2292,3,0)</f>
        <v>44609</v>
      </c>
      <c r="C13" s="65">
        <f>VLOOKUP($A13,'Return Data'!$B$7:$R$2292,4,0)</f>
        <v>281.98700000000002</v>
      </c>
      <c r="D13" s="65">
        <f>VLOOKUP($A13,'Return Data'!$B$7:$R$2292,10,0)</f>
        <v>-5.8399000000000001</v>
      </c>
      <c r="E13" s="66">
        <f t="shared" si="0"/>
        <v>26</v>
      </c>
      <c r="F13" s="65">
        <f>VLOOKUP($A13,'Return Data'!$B$7:$R$2292,11,0)</f>
        <v>-2.4624000000000001</v>
      </c>
      <c r="G13" s="66">
        <f t="shared" si="1"/>
        <v>29</v>
      </c>
      <c r="H13" s="65">
        <f>VLOOKUP($A13,'Return Data'!$B$7:$R$2292,12,0)</f>
        <v>8.5492000000000008</v>
      </c>
      <c r="I13" s="66">
        <f t="shared" si="2"/>
        <v>29</v>
      </c>
      <c r="J13" s="65">
        <f>VLOOKUP($A13,'Return Data'!$B$7:$R$2292,13,0)</f>
        <v>9.1082999999999998</v>
      </c>
      <c r="K13" s="66">
        <f t="shared" si="3"/>
        <v>28</v>
      </c>
      <c r="L13" s="65">
        <f>VLOOKUP($A13,'Return Data'!$B$7:$R$2292,17,0)</f>
        <v>11.333299999999999</v>
      </c>
      <c r="M13" s="66">
        <f t="shared" si="4"/>
        <v>29</v>
      </c>
      <c r="N13" s="65">
        <f>VLOOKUP($A13,'Return Data'!$B$7:$R$2292,14,0)</f>
        <v>14.6083</v>
      </c>
      <c r="O13" s="66">
        <f t="shared" si="5"/>
        <v>25</v>
      </c>
      <c r="P13" s="65">
        <f>VLOOKUP($A13,'Return Data'!$B$7:$R$2292,15,0)</f>
        <v>10.082700000000001</v>
      </c>
      <c r="Q13" s="66">
        <f t="shared" si="6"/>
        <v>26</v>
      </c>
      <c r="R13" s="65">
        <f>VLOOKUP($A13,'Return Data'!$B$7:$R$2292,16,0)</f>
        <v>19.262599999999999</v>
      </c>
      <c r="S13" s="67">
        <f t="shared" si="7"/>
        <v>6</v>
      </c>
    </row>
    <row r="14" spans="1:20" x14ac:dyDescent="0.3">
      <c r="A14" s="63" t="s">
        <v>943</v>
      </c>
      <c r="B14" s="64">
        <f>VLOOKUP($A14,'Return Data'!$B$7:$R$2292,3,0)</f>
        <v>44609</v>
      </c>
      <c r="C14" s="65">
        <f>VLOOKUP($A14,'Return Data'!$B$7:$R$2292,4,0)</f>
        <v>53.62</v>
      </c>
      <c r="D14" s="65">
        <f>VLOOKUP($A14,'Return Data'!$B$7:$R$2292,10,0)</f>
        <v>-4.4888000000000003</v>
      </c>
      <c r="E14" s="66">
        <f t="shared" si="0"/>
        <v>12</v>
      </c>
      <c r="F14" s="65">
        <f>VLOOKUP($A14,'Return Data'!$B$7:$R$2292,11,0)</f>
        <v>2.0167000000000002</v>
      </c>
      <c r="G14" s="66">
        <f t="shared" si="1"/>
        <v>23</v>
      </c>
      <c r="H14" s="65">
        <f>VLOOKUP($A14,'Return Data'!$B$7:$R$2292,12,0)</f>
        <v>14.9657</v>
      </c>
      <c r="I14" s="66">
        <f t="shared" si="2"/>
        <v>21</v>
      </c>
      <c r="J14" s="65">
        <f>VLOOKUP($A14,'Return Data'!$B$7:$R$2292,13,0)</f>
        <v>12.175700000000001</v>
      </c>
      <c r="K14" s="66">
        <f t="shared" si="3"/>
        <v>18</v>
      </c>
      <c r="L14" s="65">
        <f>VLOOKUP($A14,'Return Data'!$B$7:$R$2292,17,0)</f>
        <v>18.201899999999998</v>
      </c>
      <c r="M14" s="66">
        <f t="shared" si="4"/>
        <v>18</v>
      </c>
      <c r="N14" s="65">
        <f>VLOOKUP($A14,'Return Data'!$B$7:$R$2292,14,0)</f>
        <v>17.3812</v>
      </c>
      <c r="O14" s="66">
        <f t="shared" si="5"/>
        <v>17</v>
      </c>
      <c r="P14" s="65">
        <f>VLOOKUP($A14,'Return Data'!$B$7:$R$2292,15,0)</f>
        <v>14.546900000000001</v>
      </c>
      <c r="Q14" s="66">
        <f t="shared" si="6"/>
        <v>5</v>
      </c>
      <c r="R14" s="65">
        <f>VLOOKUP($A14,'Return Data'!$B$7:$R$2292,16,0)</f>
        <v>14.0708</v>
      </c>
      <c r="S14" s="67">
        <f t="shared" si="7"/>
        <v>14</v>
      </c>
    </row>
    <row r="15" spans="1:20" x14ac:dyDescent="0.3">
      <c r="A15" s="63" t="s">
        <v>945</v>
      </c>
      <c r="B15" s="64">
        <f>VLOOKUP($A15,'Return Data'!$B$7:$R$2292,3,0)</f>
        <v>44609</v>
      </c>
      <c r="C15" s="65">
        <f>VLOOKUP($A15,'Return Data'!$B$7:$R$2292,4,0)</f>
        <v>1661.2669579262199</v>
      </c>
      <c r="D15" s="65">
        <f>VLOOKUP($A15,'Return Data'!$B$7:$R$2292,10,0)</f>
        <v>-5.8033000000000001</v>
      </c>
      <c r="E15" s="66">
        <f t="shared" si="0"/>
        <v>25</v>
      </c>
      <c r="F15" s="65">
        <f>VLOOKUP($A15,'Return Data'!$B$7:$R$2292,11,0)</f>
        <v>2.2404000000000002</v>
      </c>
      <c r="G15" s="66">
        <f t="shared" si="1"/>
        <v>21</v>
      </c>
      <c r="H15" s="65">
        <f>VLOOKUP($A15,'Return Data'!$B$7:$R$2292,12,0)</f>
        <v>11.496</v>
      </c>
      <c r="I15" s="66">
        <f t="shared" si="2"/>
        <v>26</v>
      </c>
      <c r="J15" s="65">
        <f>VLOOKUP($A15,'Return Data'!$B$7:$R$2292,13,0)</f>
        <v>11.1265</v>
      </c>
      <c r="K15" s="66">
        <f t="shared" si="3"/>
        <v>22</v>
      </c>
      <c r="L15" s="65">
        <f>VLOOKUP($A15,'Return Data'!$B$7:$R$2292,17,0)</f>
        <v>21.413799999999998</v>
      </c>
      <c r="M15" s="66">
        <f t="shared" si="4"/>
        <v>3</v>
      </c>
      <c r="N15" s="65">
        <f>VLOOKUP($A15,'Return Data'!$B$7:$R$2292,14,0)</f>
        <v>16.994299999999999</v>
      </c>
      <c r="O15" s="66">
        <f t="shared" si="5"/>
        <v>19</v>
      </c>
      <c r="P15" s="65">
        <f>VLOOKUP($A15,'Return Data'!$B$7:$R$2292,15,0)</f>
        <v>11.6731</v>
      </c>
      <c r="Q15" s="66">
        <f t="shared" si="6"/>
        <v>22</v>
      </c>
      <c r="R15" s="65">
        <f>VLOOKUP($A15,'Return Data'!$B$7:$R$2292,16,0)</f>
        <v>19.852599999999999</v>
      </c>
      <c r="S15" s="67">
        <f t="shared" si="7"/>
        <v>1</v>
      </c>
    </row>
    <row r="16" spans="1:20" x14ac:dyDescent="0.3">
      <c r="A16" s="63" t="s">
        <v>947</v>
      </c>
      <c r="B16" s="64">
        <f>VLOOKUP($A16,'Return Data'!$B$7:$R$2292,3,0)</f>
        <v>44609</v>
      </c>
      <c r="C16" s="65">
        <f>VLOOKUP($A16,'Return Data'!$B$7:$R$2292,4,0)</f>
        <v>842.13844713797596</v>
      </c>
      <c r="D16" s="65">
        <f>VLOOKUP($A16,'Return Data'!$B$7:$R$2292,10,0)</f>
        <v>-2.4552999999999998</v>
      </c>
      <c r="E16" s="66">
        <f t="shared" si="0"/>
        <v>1</v>
      </c>
      <c r="F16" s="65">
        <f>VLOOKUP($A16,'Return Data'!$B$7:$R$2292,11,0)</f>
        <v>6.2324999999999999</v>
      </c>
      <c r="G16" s="66">
        <f t="shared" si="1"/>
        <v>3</v>
      </c>
      <c r="H16" s="65">
        <f>VLOOKUP($A16,'Return Data'!$B$7:$R$2292,12,0)</f>
        <v>15.752599999999999</v>
      </c>
      <c r="I16" s="66">
        <f t="shared" si="2"/>
        <v>13</v>
      </c>
      <c r="J16" s="65">
        <f>VLOOKUP($A16,'Return Data'!$B$7:$R$2292,13,0)</f>
        <v>13.710699999999999</v>
      </c>
      <c r="K16" s="66">
        <f t="shared" si="3"/>
        <v>15</v>
      </c>
      <c r="L16" s="65">
        <f>VLOOKUP($A16,'Return Data'!$B$7:$R$2292,17,0)</f>
        <v>19.595800000000001</v>
      </c>
      <c r="M16" s="66">
        <f t="shared" si="4"/>
        <v>13</v>
      </c>
      <c r="N16" s="65">
        <f>VLOOKUP($A16,'Return Data'!$B$7:$R$2292,14,0)</f>
        <v>15.208299999999999</v>
      </c>
      <c r="O16" s="66">
        <f t="shared" si="5"/>
        <v>23</v>
      </c>
      <c r="P16" s="65">
        <f>VLOOKUP($A16,'Return Data'!$B$7:$R$2292,15,0)</f>
        <v>12.2216</v>
      </c>
      <c r="Q16" s="66">
        <f t="shared" si="6"/>
        <v>19</v>
      </c>
      <c r="R16" s="65">
        <f>VLOOKUP($A16,'Return Data'!$B$7:$R$2292,16,0)</f>
        <v>19.009699999999999</v>
      </c>
      <c r="S16" s="67">
        <f t="shared" si="7"/>
        <v>7</v>
      </c>
    </row>
    <row r="17" spans="1:19" x14ac:dyDescent="0.3">
      <c r="A17" s="63" t="s">
        <v>949</v>
      </c>
      <c r="B17" s="64">
        <f>VLOOKUP($A17,'Return Data'!$B$7:$R$2292,3,0)</f>
        <v>44609</v>
      </c>
      <c r="C17" s="65">
        <f>VLOOKUP($A17,'Return Data'!$B$7:$R$2292,4,0)</f>
        <v>315.10919999999999</v>
      </c>
      <c r="D17" s="65">
        <f>VLOOKUP($A17,'Return Data'!$B$7:$R$2292,10,0)</f>
        <v>-3.6878000000000002</v>
      </c>
      <c r="E17" s="66">
        <f t="shared" si="0"/>
        <v>4</v>
      </c>
      <c r="F17" s="65">
        <f>VLOOKUP($A17,'Return Data'!$B$7:$R$2292,11,0)</f>
        <v>3.6589</v>
      </c>
      <c r="G17" s="66">
        <f t="shared" si="1"/>
        <v>13</v>
      </c>
      <c r="H17" s="65">
        <f>VLOOKUP($A17,'Return Data'!$B$7:$R$2292,12,0)</f>
        <v>15.585599999999999</v>
      </c>
      <c r="I17" s="66">
        <f t="shared" si="2"/>
        <v>15</v>
      </c>
      <c r="J17" s="65">
        <f>VLOOKUP($A17,'Return Data'!$B$7:$R$2292,13,0)</f>
        <v>10.4032</v>
      </c>
      <c r="K17" s="66">
        <f t="shared" si="3"/>
        <v>25</v>
      </c>
      <c r="L17" s="65">
        <f>VLOOKUP($A17,'Return Data'!$B$7:$R$2292,17,0)</f>
        <v>18.067299999999999</v>
      </c>
      <c r="M17" s="66">
        <f t="shared" si="4"/>
        <v>19</v>
      </c>
      <c r="N17" s="65">
        <f>VLOOKUP($A17,'Return Data'!$B$7:$R$2292,14,0)</f>
        <v>17.906099999999999</v>
      </c>
      <c r="O17" s="66">
        <f t="shared" si="5"/>
        <v>12</v>
      </c>
      <c r="P17" s="65">
        <f>VLOOKUP($A17,'Return Data'!$B$7:$R$2292,15,0)</f>
        <v>13.2568</v>
      </c>
      <c r="Q17" s="66">
        <f t="shared" si="6"/>
        <v>14</v>
      </c>
      <c r="R17" s="65">
        <f>VLOOKUP($A17,'Return Data'!$B$7:$R$2292,16,0)</f>
        <v>19.683299999999999</v>
      </c>
      <c r="S17" s="67">
        <f t="shared" si="7"/>
        <v>4</v>
      </c>
    </row>
    <row r="18" spans="1:19" x14ac:dyDescent="0.3">
      <c r="A18" s="63" t="s">
        <v>951</v>
      </c>
      <c r="B18" s="64">
        <f>VLOOKUP($A18,'Return Data'!$B$7:$R$2292,3,0)</f>
        <v>44609</v>
      </c>
      <c r="C18" s="65">
        <f>VLOOKUP($A18,'Return Data'!$B$7:$R$2292,4,0)</f>
        <v>65.510000000000005</v>
      </c>
      <c r="D18" s="65">
        <f>VLOOKUP($A18,'Return Data'!$B$7:$R$2292,10,0)</f>
        <v>-2.5874000000000001</v>
      </c>
      <c r="E18" s="66">
        <f t="shared" si="0"/>
        <v>2</v>
      </c>
      <c r="F18" s="65">
        <f>VLOOKUP($A18,'Return Data'!$B$7:$R$2292,11,0)</f>
        <v>6.6070000000000002</v>
      </c>
      <c r="G18" s="66">
        <f t="shared" si="1"/>
        <v>1</v>
      </c>
      <c r="H18" s="65">
        <f>VLOOKUP($A18,'Return Data'!$B$7:$R$2292,12,0)</f>
        <v>19.174099999999999</v>
      </c>
      <c r="I18" s="66">
        <f t="shared" si="2"/>
        <v>4</v>
      </c>
      <c r="J18" s="65">
        <f>VLOOKUP($A18,'Return Data'!$B$7:$R$2292,13,0)</f>
        <v>17.612200000000001</v>
      </c>
      <c r="K18" s="66">
        <f t="shared" si="3"/>
        <v>4</v>
      </c>
      <c r="L18" s="65">
        <f>VLOOKUP($A18,'Return Data'!$B$7:$R$2292,17,0)</f>
        <v>21.971900000000002</v>
      </c>
      <c r="M18" s="66">
        <f t="shared" si="4"/>
        <v>1</v>
      </c>
      <c r="N18" s="65">
        <f>VLOOKUP($A18,'Return Data'!$B$7:$R$2292,14,0)</f>
        <v>19.1114</v>
      </c>
      <c r="O18" s="66">
        <f t="shared" si="5"/>
        <v>5</v>
      </c>
      <c r="P18" s="65">
        <f>VLOOKUP($A18,'Return Data'!$B$7:$R$2292,15,0)</f>
        <v>14.421099999999999</v>
      </c>
      <c r="Q18" s="66">
        <f t="shared" si="6"/>
        <v>7</v>
      </c>
      <c r="R18" s="65">
        <f>VLOOKUP($A18,'Return Data'!$B$7:$R$2292,16,0)</f>
        <v>14.650700000000001</v>
      </c>
      <c r="S18" s="67">
        <f t="shared" si="7"/>
        <v>13</v>
      </c>
    </row>
    <row r="19" spans="1:19" x14ac:dyDescent="0.3">
      <c r="A19" s="63" t="s">
        <v>953</v>
      </c>
      <c r="B19" s="64">
        <f>VLOOKUP($A19,'Return Data'!$B$7:$R$2292,3,0)</f>
        <v>44609</v>
      </c>
      <c r="C19" s="65">
        <f>VLOOKUP($A19,'Return Data'!$B$7:$R$2292,4,0)</f>
        <v>38.96</v>
      </c>
      <c r="D19" s="65">
        <f>VLOOKUP($A19,'Return Data'!$B$7:$R$2292,10,0)</f>
        <v>-3.9211</v>
      </c>
      <c r="E19" s="66">
        <f t="shared" si="0"/>
        <v>6</v>
      </c>
      <c r="F19" s="65">
        <f>VLOOKUP($A19,'Return Data'!$B$7:$R$2292,11,0)</f>
        <v>4.5625</v>
      </c>
      <c r="G19" s="66">
        <f t="shared" si="1"/>
        <v>4</v>
      </c>
      <c r="H19" s="65">
        <f>VLOOKUP($A19,'Return Data'!$B$7:$R$2292,12,0)</f>
        <v>19.729600000000001</v>
      </c>
      <c r="I19" s="66">
        <f t="shared" si="2"/>
        <v>3</v>
      </c>
      <c r="J19" s="65">
        <f>VLOOKUP($A19,'Return Data'!$B$7:$R$2292,13,0)</f>
        <v>19.180199999999999</v>
      </c>
      <c r="K19" s="66">
        <f t="shared" si="3"/>
        <v>2</v>
      </c>
      <c r="L19" s="65">
        <f>VLOOKUP($A19,'Return Data'!$B$7:$R$2292,17,0)</f>
        <v>21.957000000000001</v>
      </c>
      <c r="M19" s="66">
        <f t="shared" si="4"/>
        <v>2</v>
      </c>
      <c r="N19" s="65">
        <f>VLOOKUP($A19,'Return Data'!$B$7:$R$2292,14,0)</f>
        <v>20.831</v>
      </c>
      <c r="O19" s="66">
        <f t="shared" si="5"/>
        <v>2</v>
      </c>
      <c r="P19" s="65">
        <f>VLOOKUP($A19,'Return Data'!$B$7:$R$2292,15,0)</f>
        <v>13.3438</v>
      </c>
      <c r="Q19" s="66">
        <f t="shared" si="6"/>
        <v>12</v>
      </c>
      <c r="R19" s="65">
        <f>VLOOKUP($A19,'Return Data'!$B$7:$R$2292,16,0)</f>
        <v>14.9397</v>
      </c>
      <c r="S19" s="67">
        <f t="shared" si="7"/>
        <v>12</v>
      </c>
    </row>
    <row r="20" spans="1:19" x14ac:dyDescent="0.3">
      <c r="A20" s="63" t="s">
        <v>956</v>
      </c>
      <c r="B20" s="64">
        <f>VLOOKUP($A20,'Return Data'!$B$7:$R$2292,3,0)</f>
        <v>44609</v>
      </c>
      <c r="C20" s="65">
        <f>VLOOKUP($A20,'Return Data'!$B$7:$R$2292,4,0)</f>
        <v>49.6</v>
      </c>
      <c r="D20" s="65">
        <f>VLOOKUP($A20,'Return Data'!$B$7:$R$2292,10,0)</f>
        <v>-4.8167</v>
      </c>
      <c r="E20" s="66">
        <f t="shared" si="0"/>
        <v>15</v>
      </c>
      <c r="F20" s="65">
        <f>VLOOKUP($A20,'Return Data'!$B$7:$R$2292,11,0)</f>
        <v>4.4429999999999996</v>
      </c>
      <c r="G20" s="66">
        <f t="shared" si="1"/>
        <v>7</v>
      </c>
      <c r="H20" s="65">
        <f>VLOOKUP($A20,'Return Data'!$B$7:$R$2292,12,0)</f>
        <v>18.4619</v>
      </c>
      <c r="I20" s="66">
        <f t="shared" si="2"/>
        <v>5</v>
      </c>
      <c r="J20" s="65">
        <f>VLOOKUP($A20,'Return Data'!$B$7:$R$2292,13,0)</f>
        <v>14.154199999999999</v>
      </c>
      <c r="K20" s="66">
        <f t="shared" si="3"/>
        <v>13</v>
      </c>
      <c r="L20" s="65">
        <f>VLOOKUP($A20,'Return Data'!$B$7:$R$2292,17,0)</f>
        <v>19.1004</v>
      </c>
      <c r="M20" s="66">
        <f t="shared" si="4"/>
        <v>16</v>
      </c>
      <c r="N20" s="65">
        <f>VLOOKUP($A20,'Return Data'!$B$7:$R$2292,14,0)</f>
        <v>17.827500000000001</v>
      </c>
      <c r="O20" s="66">
        <f t="shared" si="5"/>
        <v>13</v>
      </c>
      <c r="P20" s="65">
        <f>VLOOKUP($A20,'Return Data'!$B$7:$R$2292,15,0)</f>
        <v>13.7746</v>
      </c>
      <c r="Q20" s="66">
        <f t="shared" si="6"/>
        <v>10</v>
      </c>
      <c r="R20" s="65">
        <f>VLOOKUP($A20,'Return Data'!$B$7:$R$2292,16,0)</f>
        <v>10.7354</v>
      </c>
      <c r="S20" s="67">
        <f t="shared" si="7"/>
        <v>24</v>
      </c>
    </row>
    <row r="21" spans="1:19" x14ac:dyDescent="0.3">
      <c r="A21" s="63" t="s">
        <v>1985</v>
      </c>
      <c r="B21" s="64">
        <f>VLOOKUP($A21,'Return Data'!$B$7:$R$2292,3,0)</f>
        <v>44609</v>
      </c>
      <c r="C21" s="65">
        <f>VLOOKUP($A21,'Return Data'!$B$7:$R$2292,4,0)</f>
        <v>28.45</v>
      </c>
      <c r="D21" s="65">
        <f>VLOOKUP($A21,'Return Data'!$B$7:$R$2292,10,0)</f>
        <v>-4.7538999999999998</v>
      </c>
      <c r="E21" s="66">
        <f t="shared" si="0"/>
        <v>14</v>
      </c>
      <c r="F21" s="65">
        <f>VLOOKUP($A21,'Return Data'!$B$7:$R$2292,11,0)</f>
        <v>2.5964999999999998</v>
      </c>
      <c r="G21" s="66">
        <f t="shared" si="1"/>
        <v>19</v>
      </c>
      <c r="H21" s="65">
        <f>VLOOKUP($A21,'Return Data'!$B$7:$R$2292,12,0)</f>
        <v>13.8</v>
      </c>
      <c r="I21" s="66">
        <f t="shared" si="2"/>
        <v>24</v>
      </c>
      <c r="J21" s="65">
        <f>VLOOKUP($A21,'Return Data'!$B$7:$R$2292,13,0)</f>
        <v>10.1006</v>
      </c>
      <c r="K21" s="66">
        <f t="shared" si="3"/>
        <v>27</v>
      </c>
      <c r="L21" s="65">
        <f>VLOOKUP($A21,'Return Data'!$B$7:$R$2292,17,0)</f>
        <v>12.529400000000001</v>
      </c>
      <c r="M21" s="66">
        <f t="shared" si="4"/>
        <v>28</v>
      </c>
      <c r="N21" s="65">
        <f>VLOOKUP($A21,'Return Data'!$B$7:$R$2292,14,0)</f>
        <v>13.3985</v>
      </c>
      <c r="O21" s="66">
        <f t="shared" si="5"/>
        <v>27</v>
      </c>
      <c r="P21" s="65">
        <f>VLOOKUP($A21,'Return Data'!$B$7:$R$2292,15,0)</f>
        <v>11.3301</v>
      </c>
      <c r="Q21" s="66">
        <f t="shared" si="6"/>
        <v>23</v>
      </c>
      <c r="R21" s="65">
        <f>VLOOKUP($A21,'Return Data'!$B$7:$R$2292,16,0)</f>
        <v>10.9901</v>
      </c>
      <c r="S21" s="67">
        <f t="shared" si="7"/>
        <v>22</v>
      </c>
    </row>
    <row r="22" spans="1:19" x14ac:dyDescent="0.3">
      <c r="A22" s="63" t="s">
        <v>958</v>
      </c>
      <c r="B22" s="64">
        <f>VLOOKUP($A22,'Return Data'!$B$7:$R$2292,3,0)</f>
        <v>44609</v>
      </c>
      <c r="C22" s="65">
        <f>VLOOKUP($A22,'Return Data'!$B$7:$R$2292,4,0)</f>
        <v>44.19</v>
      </c>
      <c r="D22" s="65">
        <f>VLOOKUP($A22,'Return Data'!$B$7:$R$2292,10,0)</f>
        <v>-5.4557000000000002</v>
      </c>
      <c r="E22" s="66">
        <f t="shared" si="0"/>
        <v>22</v>
      </c>
      <c r="F22" s="65">
        <f>VLOOKUP($A22,'Return Data'!$B$7:$R$2292,11,0)</f>
        <v>3.9765000000000001</v>
      </c>
      <c r="G22" s="66">
        <f t="shared" si="1"/>
        <v>10</v>
      </c>
      <c r="H22" s="65">
        <f>VLOOKUP($A22,'Return Data'!$B$7:$R$2292,12,0)</f>
        <v>21.668500000000002</v>
      </c>
      <c r="I22" s="66">
        <f t="shared" si="2"/>
        <v>1</v>
      </c>
      <c r="J22" s="65">
        <f>VLOOKUP($A22,'Return Data'!$B$7:$R$2292,13,0)</f>
        <v>19.983699999999999</v>
      </c>
      <c r="K22" s="66">
        <f t="shared" si="3"/>
        <v>1</v>
      </c>
      <c r="L22" s="65">
        <f>VLOOKUP($A22,'Return Data'!$B$7:$R$2292,17,0)</f>
        <v>19.770499999999998</v>
      </c>
      <c r="M22" s="66">
        <f t="shared" si="4"/>
        <v>11</v>
      </c>
      <c r="N22" s="65">
        <f>VLOOKUP($A22,'Return Data'!$B$7:$R$2292,14,0)</f>
        <v>17.969100000000001</v>
      </c>
      <c r="O22" s="66">
        <f t="shared" si="5"/>
        <v>11</v>
      </c>
      <c r="P22" s="65">
        <f>VLOOKUP($A22,'Return Data'!$B$7:$R$2292,15,0)</f>
        <v>14.122199999999999</v>
      </c>
      <c r="Q22" s="66">
        <f t="shared" si="6"/>
        <v>9</v>
      </c>
      <c r="R22" s="65">
        <f>VLOOKUP($A22,'Return Data'!$B$7:$R$2292,16,0)</f>
        <v>12.6212</v>
      </c>
      <c r="S22" s="67">
        <f t="shared" si="7"/>
        <v>18</v>
      </c>
    </row>
    <row r="23" spans="1:19" x14ac:dyDescent="0.3">
      <c r="A23" s="63" t="s">
        <v>960</v>
      </c>
      <c r="B23" s="64">
        <f>VLOOKUP($A23,'Return Data'!$B$7:$R$2292,3,0)</f>
        <v>44609</v>
      </c>
      <c r="C23" s="65">
        <f>VLOOKUP($A23,'Return Data'!$B$7:$R$2292,4,0)</f>
        <v>96.724500000000006</v>
      </c>
      <c r="D23" s="65">
        <f>VLOOKUP($A23,'Return Data'!$B$7:$R$2292,10,0)</f>
        <v>-5.5408999999999997</v>
      </c>
      <c r="E23" s="66">
        <f t="shared" si="0"/>
        <v>23</v>
      </c>
      <c r="F23" s="65">
        <f>VLOOKUP($A23,'Return Data'!$B$7:$R$2292,11,0)</f>
        <v>4.4869000000000003</v>
      </c>
      <c r="G23" s="66">
        <f t="shared" si="1"/>
        <v>6</v>
      </c>
      <c r="H23" s="65">
        <f>VLOOKUP($A23,'Return Data'!$B$7:$R$2292,12,0)</f>
        <v>15.366400000000001</v>
      </c>
      <c r="I23" s="66">
        <f t="shared" si="2"/>
        <v>18</v>
      </c>
      <c r="J23" s="65">
        <f>VLOOKUP($A23,'Return Data'!$B$7:$R$2292,13,0)</f>
        <v>13.713800000000001</v>
      </c>
      <c r="K23" s="66">
        <f t="shared" si="3"/>
        <v>14</v>
      </c>
      <c r="L23" s="65">
        <f>VLOOKUP($A23,'Return Data'!$B$7:$R$2292,17,0)</f>
        <v>19.186499999999999</v>
      </c>
      <c r="M23" s="66">
        <f t="shared" si="4"/>
        <v>14</v>
      </c>
      <c r="N23" s="65">
        <f>VLOOKUP($A23,'Return Data'!$B$7:$R$2292,14,0)</f>
        <v>14.4991</v>
      </c>
      <c r="O23" s="66">
        <f t="shared" si="5"/>
        <v>26</v>
      </c>
      <c r="P23" s="65">
        <f>VLOOKUP($A23,'Return Data'!$B$7:$R$2292,15,0)</f>
        <v>11.2994</v>
      </c>
      <c r="Q23" s="66">
        <f t="shared" si="6"/>
        <v>24</v>
      </c>
      <c r="R23" s="65">
        <f>VLOOKUP($A23,'Return Data'!$B$7:$R$2292,16,0)</f>
        <v>8.8016000000000005</v>
      </c>
      <c r="S23" s="67">
        <f t="shared" si="7"/>
        <v>28</v>
      </c>
    </row>
    <row r="24" spans="1:19" x14ac:dyDescent="0.3">
      <c r="A24" s="63" t="s">
        <v>1860</v>
      </c>
      <c r="B24" s="64">
        <f>VLOOKUP($A24,'Return Data'!$B$7:$R$2292,3,0)</f>
        <v>44609</v>
      </c>
      <c r="C24" s="65">
        <f>VLOOKUP($A24,'Return Data'!$B$7:$R$2292,4,0)</f>
        <v>368.22300000000001</v>
      </c>
      <c r="D24" s="65">
        <f>VLOOKUP($A24,'Return Data'!$B$7:$R$2292,10,0)</f>
        <v>-5.1875999999999998</v>
      </c>
      <c r="E24" s="66">
        <f t="shared" si="0"/>
        <v>21</v>
      </c>
      <c r="F24" s="65">
        <f>VLOOKUP($A24,'Return Data'!$B$7:$R$2292,11,0)</f>
        <v>2.5724999999999998</v>
      </c>
      <c r="G24" s="66">
        <f t="shared" si="1"/>
        <v>20</v>
      </c>
      <c r="H24" s="65">
        <f>VLOOKUP($A24,'Return Data'!$B$7:$R$2292,12,0)</f>
        <v>16.2683</v>
      </c>
      <c r="I24" s="66">
        <f t="shared" si="2"/>
        <v>12</v>
      </c>
      <c r="J24" s="65">
        <f>VLOOKUP($A24,'Return Data'!$B$7:$R$2292,13,0)</f>
        <v>14.526</v>
      </c>
      <c r="K24" s="66">
        <f t="shared" si="3"/>
        <v>10</v>
      </c>
      <c r="L24" s="65">
        <f>VLOOKUP($A24,'Return Data'!$B$7:$R$2292,17,0)</f>
        <v>20.573899999999998</v>
      </c>
      <c r="M24" s="66">
        <f t="shared" si="4"/>
        <v>7</v>
      </c>
      <c r="N24" s="65">
        <f>VLOOKUP($A24,'Return Data'!$B$7:$R$2292,14,0)</f>
        <v>19.614000000000001</v>
      </c>
      <c r="O24" s="66">
        <f t="shared" si="5"/>
        <v>3</v>
      </c>
      <c r="P24" s="65">
        <f>VLOOKUP($A24,'Return Data'!$B$7:$R$2292,15,0)</f>
        <v>14.169499999999999</v>
      </c>
      <c r="Q24" s="66">
        <f t="shared" si="6"/>
        <v>8</v>
      </c>
      <c r="R24" s="65">
        <f>VLOOKUP($A24,'Return Data'!$B$7:$R$2292,16,0)</f>
        <v>19.672499999999999</v>
      </c>
      <c r="S24" s="67">
        <f t="shared" si="7"/>
        <v>5</v>
      </c>
    </row>
    <row r="25" spans="1:19" x14ac:dyDescent="0.3">
      <c r="A25" s="63" t="s">
        <v>963</v>
      </c>
      <c r="B25" s="64">
        <f>VLOOKUP($A25,'Return Data'!$B$7:$R$2292,3,0)</f>
        <v>44609</v>
      </c>
      <c r="C25" s="65">
        <f>VLOOKUP($A25,'Return Data'!$B$7:$R$2292,4,0)</f>
        <v>39.893000000000001</v>
      </c>
      <c r="D25" s="65">
        <f>VLOOKUP($A25,'Return Data'!$B$7:$R$2292,10,0)</f>
        <v>-4.8490000000000002</v>
      </c>
      <c r="E25" s="66">
        <f t="shared" si="0"/>
        <v>18</v>
      </c>
      <c r="F25" s="65">
        <f>VLOOKUP($A25,'Return Data'!$B$7:$R$2292,11,0)</f>
        <v>2.0411999999999999</v>
      </c>
      <c r="G25" s="66">
        <f t="shared" si="1"/>
        <v>22</v>
      </c>
      <c r="H25" s="65">
        <f>VLOOKUP($A25,'Return Data'!$B$7:$R$2292,12,0)</f>
        <v>14.198600000000001</v>
      </c>
      <c r="I25" s="66">
        <f t="shared" si="2"/>
        <v>22</v>
      </c>
      <c r="J25" s="65">
        <f>VLOOKUP($A25,'Return Data'!$B$7:$R$2292,13,0)</f>
        <v>11.9207</v>
      </c>
      <c r="K25" s="66">
        <f t="shared" si="3"/>
        <v>20</v>
      </c>
      <c r="L25" s="65">
        <f>VLOOKUP($A25,'Return Data'!$B$7:$R$2292,17,0)</f>
        <v>16.436199999999999</v>
      </c>
      <c r="M25" s="66">
        <f t="shared" si="4"/>
        <v>23</v>
      </c>
      <c r="N25" s="65">
        <f>VLOOKUP($A25,'Return Data'!$B$7:$R$2292,14,0)</f>
        <v>17.038900000000002</v>
      </c>
      <c r="O25" s="66">
        <f t="shared" si="5"/>
        <v>18</v>
      </c>
      <c r="P25" s="65">
        <f>VLOOKUP($A25,'Return Data'!$B$7:$R$2292,15,0)</f>
        <v>12.653700000000001</v>
      </c>
      <c r="Q25" s="66">
        <f t="shared" si="6"/>
        <v>17</v>
      </c>
      <c r="R25" s="65">
        <f>VLOOKUP($A25,'Return Data'!$B$7:$R$2292,16,0)</f>
        <v>10.1358</v>
      </c>
      <c r="S25" s="67">
        <f t="shared" si="7"/>
        <v>26</v>
      </c>
    </row>
    <row r="26" spans="1:19" x14ac:dyDescent="0.3">
      <c r="A26" s="63" t="s">
        <v>1978</v>
      </c>
      <c r="B26" s="64">
        <f>VLOOKUP($A26,'Return Data'!$B$7:$R$2292,3,0)</f>
        <v>44609</v>
      </c>
      <c r="C26" s="65">
        <f>VLOOKUP($A26,'Return Data'!$B$7:$R$2292,4,0)</f>
        <v>45.093323591947502</v>
      </c>
      <c r="D26" s="65">
        <f>VLOOKUP($A26,'Return Data'!$B$7:$R$2292,10,0)</f>
        <v>-4.8284000000000002</v>
      </c>
      <c r="E26" s="66">
        <f t="shared" si="0"/>
        <v>16</v>
      </c>
      <c r="F26" s="65">
        <f>VLOOKUP($A26,'Return Data'!$B$7:$R$2292,11,0)</f>
        <v>4.5522999999999998</v>
      </c>
      <c r="G26" s="66">
        <f t="shared" si="1"/>
        <v>5</v>
      </c>
      <c r="H26" s="65">
        <f>VLOOKUP($A26,'Return Data'!$B$7:$R$2292,12,0)</f>
        <v>18.216100000000001</v>
      </c>
      <c r="I26" s="66">
        <f t="shared" si="2"/>
        <v>6</v>
      </c>
      <c r="J26" s="65">
        <f>VLOOKUP($A26,'Return Data'!$B$7:$R$2292,13,0)</f>
        <v>14.4247</v>
      </c>
      <c r="K26" s="66">
        <f t="shared" si="3"/>
        <v>11</v>
      </c>
      <c r="L26" s="65">
        <f>VLOOKUP($A26,'Return Data'!$B$7:$R$2292,17,0)</f>
        <v>15.7622</v>
      </c>
      <c r="M26" s="66">
        <f t="shared" si="4"/>
        <v>25</v>
      </c>
      <c r="N26" s="65">
        <f>VLOOKUP($A26,'Return Data'!$B$7:$R$2292,14,0)</f>
        <v>18.334800000000001</v>
      </c>
      <c r="O26" s="66">
        <f t="shared" si="5"/>
        <v>9</v>
      </c>
      <c r="P26" s="65">
        <f>VLOOKUP($A26,'Return Data'!$B$7:$R$2292,15,0)</f>
        <v>13.313800000000001</v>
      </c>
      <c r="Q26" s="66">
        <f t="shared" si="6"/>
        <v>13</v>
      </c>
      <c r="R26" s="65">
        <f>VLOOKUP($A26,'Return Data'!$B$7:$R$2292,16,0)</f>
        <v>10.462899999999999</v>
      </c>
      <c r="S26" s="67">
        <f t="shared" si="7"/>
        <v>25</v>
      </c>
    </row>
    <row r="27" spans="1:19" x14ac:dyDescent="0.3">
      <c r="A27" s="63" t="s">
        <v>966</v>
      </c>
      <c r="B27" s="64">
        <f>VLOOKUP($A27,'Return Data'!$B$7:$R$2292,3,0)</f>
        <v>44609</v>
      </c>
      <c r="C27" s="65">
        <f>VLOOKUP($A27,'Return Data'!$B$7:$R$2292,4,0)</f>
        <v>15.4908</v>
      </c>
      <c r="D27" s="65">
        <f>VLOOKUP($A27,'Return Data'!$B$7:$R$2292,10,0)</f>
        <v>-4.2169999999999996</v>
      </c>
      <c r="E27" s="66">
        <f t="shared" si="0"/>
        <v>9</v>
      </c>
      <c r="F27" s="65">
        <f>VLOOKUP($A27,'Return Data'!$B$7:$R$2292,11,0)</f>
        <v>3.9992999999999999</v>
      </c>
      <c r="G27" s="66">
        <f t="shared" si="1"/>
        <v>9</v>
      </c>
      <c r="H27" s="65">
        <f>VLOOKUP($A27,'Return Data'!$B$7:$R$2292,12,0)</f>
        <v>15.174099999999999</v>
      </c>
      <c r="I27" s="66">
        <f t="shared" si="2"/>
        <v>19</v>
      </c>
      <c r="J27" s="65">
        <f>VLOOKUP($A27,'Return Data'!$B$7:$R$2292,13,0)</f>
        <v>15.089399999999999</v>
      </c>
      <c r="K27" s="66">
        <f t="shared" si="3"/>
        <v>8</v>
      </c>
      <c r="L27" s="65">
        <f>VLOOKUP($A27,'Return Data'!$B$7:$R$2292,17,0)</f>
        <v>20.490200000000002</v>
      </c>
      <c r="M27" s="66">
        <f t="shared" si="4"/>
        <v>8</v>
      </c>
      <c r="N27" s="65"/>
      <c r="O27" s="66"/>
      <c r="P27" s="65"/>
      <c r="Q27" s="66"/>
      <c r="R27" s="65">
        <f>VLOOKUP($A27,'Return Data'!$B$7:$R$2292,16,0)</f>
        <v>16.101600000000001</v>
      </c>
      <c r="S27" s="67">
        <f t="shared" si="7"/>
        <v>10</v>
      </c>
    </row>
    <row r="28" spans="1:19" x14ac:dyDescent="0.3">
      <c r="A28" s="63" t="s">
        <v>968</v>
      </c>
      <c r="B28" s="64">
        <f>VLOOKUP($A28,'Return Data'!$B$7:$R$2292,3,0)</f>
        <v>44609</v>
      </c>
      <c r="C28" s="65">
        <f>VLOOKUP($A28,'Return Data'!$B$7:$R$2292,4,0)</f>
        <v>77.406000000000006</v>
      </c>
      <c r="D28" s="65">
        <f>VLOOKUP($A28,'Return Data'!$B$7:$R$2292,10,0)</f>
        <v>-4.5254000000000003</v>
      </c>
      <c r="E28" s="66">
        <f t="shared" si="0"/>
        <v>13</v>
      </c>
      <c r="F28" s="65">
        <f>VLOOKUP($A28,'Return Data'!$B$7:$R$2292,11,0)</f>
        <v>3.4064999999999999</v>
      </c>
      <c r="G28" s="66">
        <f t="shared" si="1"/>
        <v>16</v>
      </c>
      <c r="H28" s="65">
        <f>VLOOKUP($A28,'Return Data'!$B$7:$R$2292,12,0)</f>
        <v>16.694800000000001</v>
      </c>
      <c r="I28" s="66">
        <f t="shared" si="2"/>
        <v>11</v>
      </c>
      <c r="J28" s="65">
        <f>VLOOKUP($A28,'Return Data'!$B$7:$R$2292,13,0)</f>
        <v>14.3131</v>
      </c>
      <c r="K28" s="66">
        <f t="shared" si="3"/>
        <v>12</v>
      </c>
      <c r="L28" s="65">
        <f>VLOOKUP($A28,'Return Data'!$B$7:$R$2292,17,0)</f>
        <v>20.0595</v>
      </c>
      <c r="M28" s="66">
        <f t="shared" si="4"/>
        <v>10</v>
      </c>
      <c r="N28" s="65">
        <f>VLOOKUP($A28,'Return Data'!$B$7:$R$2292,14,0)</f>
        <v>18.043900000000001</v>
      </c>
      <c r="O28" s="66">
        <f t="shared" ref="O28:O36" si="8">RANK(N28,N$8:N$36,0)</f>
        <v>10</v>
      </c>
      <c r="P28" s="65">
        <f>VLOOKUP($A28,'Return Data'!$B$7:$R$2292,15,0)</f>
        <v>15.167299999999999</v>
      </c>
      <c r="Q28" s="66">
        <f t="shared" ref="Q28:Q36" si="9">RANK(P28,P$8:P$36,0)</f>
        <v>3</v>
      </c>
      <c r="R28" s="65">
        <f>VLOOKUP($A28,'Return Data'!$B$7:$R$2292,16,0)</f>
        <v>15.883800000000001</v>
      </c>
      <c r="S28" s="67">
        <f t="shared" si="7"/>
        <v>11</v>
      </c>
    </row>
    <row r="29" spans="1:19" x14ac:dyDescent="0.3">
      <c r="A29" s="63" t="s">
        <v>2024</v>
      </c>
      <c r="B29" s="64">
        <f>VLOOKUP($A29,'Return Data'!$B$7:$R$2292,3,0)</f>
        <v>44609</v>
      </c>
      <c r="C29" s="65">
        <f>VLOOKUP($A29,'Return Data'!$B$7:$R$2292,4,0)</f>
        <v>33.585299999999997</v>
      </c>
      <c r="D29" s="65">
        <f>VLOOKUP($A29,'Return Data'!$B$7:$R$2292,10,0)</f>
        <v>-4.4329999999999998</v>
      </c>
      <c r="E29" s="66">
        <f t="shared" si="0"/>
        <v>11</v>
      </c>
      <c r="F29" s="65">
        <f>VLOOKUP($A29,'Return Data'!$B$7:$R$2292,11,0)</f>
        <v>1.9578</v>
      </c>
      <c r="G29" s="66">
        <f t="shared" si="1"/>
        <v>24</v>
      </c>
      <c r="H29" s="65">
        <f>VLOOKUP($A29,'Return Data'!$B$7:$R$2292,12,0)</f>
        <v>15.589399999999999</v>
      </c>
      <c r="I29" s="66">
        <f t="shared" si="2"/>
        <v>14</v>
      </c>
      <c r="J29" s="65">
        <f>VLOOKUP($A29,'Return Data'!$B$7:$R$2292,13,0)</f>
        <v>12.7005</v>
      </c>
      <c r="K29" s="66">
        <f t="shared" si="3"/>
        <v>17</v>
      </c>
      <c r="L29" s="65">
        <f>VLOOKUP($A29,'Return Data'!$B$7:$R$2292,17,0)</f>
        <v>17.3063</v>
      </c>
      <c r="M29" s="66">
        <f t="shared" si="4"/>
        <v>21</v>
      </c>
      <c r="N29" s="65">
        <f>VLOOKUP($A29,'Return Data'!$B$7:$R$2292,14,0)</f>
        <v>16.491800000000001</v>
      </c>
      <c r="O29" s="66">
        <f t="shared" si="8"/>
        <v>21</v>
      </c>
      <c r="P29" s="65">
        <f>VLOOKUP($A29,'Return Data'!$B$7:$R$2292,15,0)</f>
        <v>11.766400000000001</v>
      </c>
      <c r="Q29" s="66">
        <f t="shared" si="9"/>
        <v>20</v>
      </c>
      <c r="R29" s="65">
        <f>VLOOKUP($A29,'Return Data'!$B$7:$R$2292,16,0)</f>
        <v>12.3582</v>
      </c>
      <c r="S29" s="67">
        <f t="shared" si="7"/>
        <v>19</v>
      </c>
    </row>
    <row r="30" spans="1:19" x14ac:dyDescent="0.3">
      <c r="A30" s="63" t="s">
        <v>969</v>
      </c>
      <c r="B30" s="64">
        <f>VLOOKUP($A30,'Return Data'!$B$7:$R$2292,3,0)</f>
        <v>44609</v>
      </c>
      <c r="C30" s="65">
        <f>VLOOKUP($A30,'Return Data'!$B$7:$R$2292,4,0)</f>
        <v>49.905000000000001</v>
      </c>
      <c r="D30" s="65">
        <f>VLOOKUP($A30,'Return Data'!$B$7:$R$2292,10,0)</f>
        <v>-3.3046000000000002</v>
      </c>
      <c r="E30" s="66">
        <f t="shared" si="0"/>
        <v>3</v>
      </c>
      <c r="F30" s="65">
        <f>VLOOKUP($A30,'Return Data'!$B$7:$R$2292,11,0)</f>
        <v>6.5976999999999997</v>
      </c>
      <c r="G30" s="66">
        <f t="shared" si="1"/>
        <v>2</v>
      </c>
      <c r="H30" s="65">
        <f>VLOOKUP($A30,'Return Data'!$B$7:$R$2292,12,0)</f>
        <v>19.994800000000001</v>
      </c>
      <c r="I30" s="66">
        <f t="shared" si="2"/>
        <v>2</v>
      </c>
      <c r="J30" s="65">
        <f>VLOOKUP($A30,'Return Data'!$B$7:$R$2292,13,0)</f>
        <v>18.747599999999998</v>
      </c>
      <c r="K30" s="66">
        <f t="shared" si="3"/>
        <v>3</v>
      </c>
      <c r="L30" s="65">
        <f>VLOOKUP($A30,'Return Data'!$B$7:$R$2292,17,0)</f>
        <v>19.0337</v>
      </c>
      <c r="M30" s="66">
        <f t="shared" si="4"/>
        <v>17</v>
      </c>
      <c r="N30" s="65">
        <f>VLOOKUP($A30,'Return Data'!$B$7:$R$2292,14,0)</f>
        <v>16.274000000000001</v>
      </c>
      <c r="O30" s="66">
        <f t="shared" si="8"/>
        <v>22</v>
      </c>
      <c r="P30" s="65">
        <f>VLOOKUP($A30,'Return Data'!$B$7:$R$2292,15,0)</f>
        <v>13.4544</v>
      </c>
      <c r="Q30" s="66">
        <f t="shared" si="9"/>
        <v>11</v>
      </c>
      <c r="R30" s="65">
        <f>VLOOKUP($A30,'Return Data'!$B$7:$R$2292,16,0)</f>
        <v>11.6905</v>
      </c>
      <c r="S30" s="67">
        <f t="shared" si="7"/>
        <v>21</v>
      </c>
    </row>
    <row r="31" spans="1:19" x14ac:dyDescent="0.3">
      <c r="A31" s="63" t="s">
        <v>971</v>
      </c>
      <c r="B31" s="64">
        <f>VLOOKUP($A31,'Return Data'!$B$7:$R$2292,3,0)</f>
        <v>44609</v>
      </c>
      <c r="C31" s="65">
        <f>VLOOKUP($A31,'Return Data'!$B$7:$R$2292,4,0)</f>
        <v>237.65</v>
      </c>
      <c r="D31" s="65">
        <f>VLOOKUP($A31,'Return Data'!$B$7:$R$2292,10,0)</f>
        <v>-6.4185999999999996</v>
      </c>
      <c r="E31" s="66">
        <f t="shared" si="0"/>
        <v>27</v>
      </c>
      <c r="F31" s="65">
        <f>VLOOKUP($A31,'Return Data'!$B$7:$R$2292,11,0)</f>
        <v>-2.0404</v>
      </c>
      <c r="G31" s="66">
        <f t="shared" si="1"/>
        <v>28</v>
      </c>
      <c r="H31" s="65">
        <f>VLOOKUP($A31,'Return Data'!$B$7:$R$2292,12,0)</f>
        <v>8.7543000000000006</v>
      </c>
      <c r="I31" s="66">
        <f t="shared" si="2"/>
        <v>28</v>
      </c>
      <c r="J31" s="65">
        <f>VLOOKUP($A31,'Return Data'!$B$7:$R$2292,13,0)</f>
        <v>8.8041</v>
      </c>
      <c r="K31" s="66">
        <f t="shared" si="3"/>
        <v>29</v>
      </c>
      <c r="L31" s="65">
        <f>VLOOKUP($A31,'Return Data'!$B$7:$R$2292,17,0)</f>
        <v>15.414199999999999</v>
      </c>
      <c r="M31" s="66">
        <f t="shared" si="4"/>
        <v>26</v>
      </c>
      <c r="N31" s="65">
        <f>VLOOKUP($A31,'Return Data'!$B$7:$R$2292,14,0)</f>
        <v>15.1767</v>
      </c>
      <c r="O31" s="66">
        <f t="shared" si="8"/>
        <v>24</v>
      </c>
      <c r="P31" s="65">
        <f>VLOOKUP($A31,'Return Data'!$B$7:$R$2292,15,0)</f>
        <v>11.761900000000001</v>
      </c>
      <c r="Q31" s="66">
        <f t="shared" si="9"/>
        <v>21</v>
      </c>
      <c r="R31" s="65">
        <f>VLOOKUP($A31,'Return Data'!$B$7:$R$2292,16,0)</f>
        <v>18.0806</v>
      </c>
      <c r="S31" s="67">
        <f t="shared" si="7"/>
        <v>8</v>
      </c>
    </row>
    <row r="32" spans="1:19" x14ac:dyDescent="0.3">
      <c r="A32" s="63" t="s">
        <v>974</v>
      </c>
      <c r="B32" s="64">
        <f>VLOOKUP($A32,'Return Data'!$B$7:$R$2292,3,0)</f>
        <v>44609</v>
      </c>
      <c r="C32" s="65">
        <f>VLOOKUP($A32,'Return Data'!$B$7:$R$2292,4,0)</f>
        <v>60.026600000000002</v>
      </c>
      <c r="D32" s="65">
        <f>VLOOKUP($A32,'Return Data'!$B$7:$R$2292,10,0)</f>
        <v>-4.9206000000000003</v>
      </c>
      <c r="E32" s="66">
        <f t="shared" si="0"/>
        <v>20</v>
      </c>
      <c r="F32" s="65">
        <f>VLOOKUP($A32,'Return Data'!$B$7:$R$2292,11,0)</f>
        <v>3.5592999999999999</v>
      </c>
      <c r="G32" s="66">
        <f t="shared" si="1"/>
        <v>14</v>
      </c>
      <c r="H32" s="65">
        <f>VLOOKUP($A32,'Return Data'!$B$7:$R$2292,12,0)</f>
        <v>15.124000000000001</v>
      </c>
      <c r="I32" s="66">
        <f t="shared" si="2"/>
        <v>20</v>
      </c>
      <c r="J32" s="65">
        <f>VLOOKUP($A32,'Return Data'!$B$7:$R$2292,13,0)</f>
        <v>10.957599999999999</v>
      </c>
      <c r="K32" s="66">
        <f t="shared" si="3"/>
        <v>23</v>
      </c>
      <c r="L32" s="65">
        <f>VLOOKUP($A32,'Return Data'!$B$7:$R$2292,17,0)</f>
        <v>20.4758</v>
      </c>
      <c r="M32" s="66">
        <f t="shared" si="4"/>
        <v>9</v>
      </c>
      <c r="N32" s="65">
        <f>VLOOKUP($A32,'Return Data'!$B$7:$R$2292,14,0)</f>
        <v>19.038399999999999</v>
      </c>
      <c r="O32" s="66">
        <f t="shared" si="8"/>
        <v>7</v>
      </c>
      <c r="P32" s="65">
        <f>VLOOKUP($A32,'Return Data'!$B$7:$R$2292,15,0)</f>
        <v>13.2502</v>
      </c>
      <c r="Q32" s="66">
        <f t="shared" si="9"/>
        <v>15</v>
      </c>
      <c r="R32" s="65">
        <f>VLOOKUP($A32,'Return Data'!$B$7:$R$2292,16,0)</f>
        <v>11.7844</v>
      </c>
      <c r="S32" s="67">
        <f t="shared" si="7"/>
        <v>20</v>
      </c>
    </row>
    <row r="33" spans="1:19" x14ac:dyDescent="0.3">
      <c r="A33" s="63" t="s">
        <v>975</v>
      </c>
      <c r="B33" s="64">
        <f>VLOOKUP($A33,'Return Data'!$B$7:$R$2292,3,0)</f>
        <v>44609</v>
      </c>
      <c r="C33" s="65">
        <f>VLOOKUP($A33,'Return Data'!$B$7:$R$2292,4,0)</f>
        <v>719.97861347868695</v>
      </c>
      <c r="D33" s="65">
        <f>VLOOKUP($A33,'Return Data'!$B$7:$R$2292,10,0)</f>
        <v>-3.8653</v>
      </c>
      <c r="E33" s="66">
        <f t="shared" si="0"/>
        <v>5</v>
      </c>
      <c r="F33" s="65">
        <f>VLOOKUP($A33,'Return Data'!$B$7:$R$2292,11,0)</f>
        <v>3.4055</v>
      </c>
      <c r="G33" s="66">
        <f t="shared" si="1"/>
        <v>17</v>
      </c>
      <c r="H33" s="65">
        <f>VLOOKUP($A33,'Return Data'!$B$7:$R$2292,12,0)</f>
        <v>16.941099999999999</v>
      </c>
      <c r="I33" s="66">
        <f t="shared" si="2"/>
        <v>10</v>
      </c>
      <c r="J33" s="65">
        <f>VLOOKUP($A33,'Return Data'!$B$7:$R$2292,13,0)</f>
        <v>15.5253</v>
      </c>
      <c r="K33" s="66">
        <f t="shared" si="3"/>
        <v>7</v>
      </c>
      <c r="L33" s="65">
        <f>VLOOKUP($A33,'Return Data'!$B$7:$R$2292,17,0)</f>
        <v>19.108699999999999</v>
      </c>
      <c r="M33" s="66">
        <f t="shared" si="4"/>
        <v>15</v>
      </c>
      <c r="N33" s="65">
        <f>VLOOKUP($A33,'Return Data'!$B$7:$R$2292,14,0)</f>
        <v>17.700800000000001</v>
      </c>
      <c r="O33" s="66">
        <f t="shared" si="8"/>
        <v>14</v>
      </c>
      <c r="P33" s="65">
        <f>VLOOKUP($A33,'Return Data'!$B$7:$R$2292,15,0)</f>
        <v>12.942399999999999</v>
      </c>
      <c r="Q33" s="66">
        <f t="shared" si="9"/>
        <v>16</v>
      </c>
      <c r="R33" s="65">
        <f>VLOOKUP($A33,'Return Data'!$B$7:$R$2292,16,0)</f>
        <v>19.684699999999999</v>
      </c>
      <c r="S33" s="67">
        <f t="shared" si="7"/>
        <v>3</v>
      </c>
    </row>
    <row r="34" spans="1:19" x14ac:dyDescent="0.3">
      <c r="A34" s="63" t="s">
        <v>978</v>
      </c>
      <c r="B34" s="64">
        <f>VLOOKUP($A34,'Return Data'!$B$7:$R$2292,3,0)</f>
        <v>44609</v>
      </c>
      <c r="C34" s="65">
        <f>VLOOKUP($A34,'Return Data'!$B$7:$R$2292,4,0)</f>
        <v>133.893333333333</v>
      </c>
      <c r="D34" s="65">
        <f>VLOOKUP($A34,'Return Data'!$B$7:$R$2292,10,0)</f>
        <v>-4.8512000000000004</v>
      </c>
      <c r="E34" s="66">
        <f t="shared" si="0"/>
        <v>19</v>
      </c>
      <c r="F34" s="65">
        <f>VLOOKUP($A34,'Return Data'!$B$7:$R$2292,11,0)</f>
        <v>1.1788000000000001</v>
      </c>
      <c r="G34" s="66">
        <f t="shared" si="1"/>
        <v>25</v>
      </c>
      <c r="H34" s="65">
        <f>VLOOKUP($A34,'Return Data'!$B$7:$R$2292,12,0)</f>
        <v>10.9123</v>
      </c>
      <c r="I34" s="66">
        <f t="shared" si="2"/>
        <v>27</v>
      </c>
      <c r="J34" s="65">
        <f>VLOOKUP($A34,'Return Data'!$B$7:$R$2292,13,0)</f>
        <v>10.339499999999999</v>
      </c>
      <c r="K34" s="66">
        <f t="shared" si="3"/>
        <v>26</v>
      </c>
      <c r="L34" s="65">
        <f>VLOOKUP($A34,'Return Data'!$B$7:$R$2292,17,0)</f>
        <v>14.060600000000001</v>
      </c>
      <c r="M34" s="66">
        <f t="shared" si="4"/>
        <v>27</v>
      </c>
      <c r="N34" s="65">
        <f>VLOOKUP($A34,'Return Data'!$B$7:$R$2292,14,0)</f>
        <v>13.0845</v>
      </c>
      <c r="O34" s="66">
        <f t="shared" si="8"/>
        <v>28</v>
      </c>
      <c r="P34" s="65">
        <f>VLOOKUP($A34,'Return Data'!$B$7:$R$2292,15,0)</f>
        <v>8.9802</v>
      </c>
      <c r="Q34" s="66">
        <f t="shared" si="9"/>
        <v>27</v>
      </c>
      <c r="R34" s="65">
        <f>VLOOKUP($A34,'Return Data'!$B$7:$R$2292,16,0)</f>
        <v>10.090199999999999</v>
      </c>
      <c r="S34" s="67">
        <f t="shared" si="7"/>
        <v>27</v>
      </c>
    </row>
    <row r="35" spans="1:19" x14ac:dyDescent="0.3">
      <c r="A35" s="63" t="s">
        <v>980</v>
      </c>
      <c r="B35" s="64">
        <f>VLOOKUP($A35,'Return Data'!$B$7:$R$2292,3,0)</f>
        <v>44609</v>
      </c>
      <c r="C35" s="65">
        <f>VLOOKUP($A35,'Return Data'!$B$7:$R$2292,4,0)</f>
        <v>16.28</v>
      </c>
      <c r="D35" s="65">
        <f>VLOOKUP($A35,'Return Data'!$B$7:$R$2292,10,0)</f>
        <v>-6.4904999999999999</v>
      </c>
      <c r="E35" s="66">
        <f t="shared" si="0"/>
        <v>28</v>
      </c>
      <c r="F35" s="65">
        <f>VLOOKUP($A35,'Return Data'!$B$7:$R$2292,11,0)</f>
        <v>3.7604000000000002</v>
      </c>
      <c r="G35" s="66">
        <f t="shared" si="1"/>
        <v>12</v>
      </c>
      <c r="H35" s="65">
        <f>VLOOKUP($A35,'Return Data'!$B$7:$R$2292,12,0)</f>
        <v>17.8856</v>
      </c>
      <c r="I35" s="66">
        <f t="shared" si="2"/>
        <v>7</v>
      </c>
      <c r="J35" s="65">
        <f>VLOOKUP($A35,'Return Data'!$B$7:$R$2292,13,0)</f>
        <v>14.6479</v>
      </c>
      <c r="K35" s="66">
        <f t="shared" si="3"/>
        <v>9</v>
      </c>
      <c r="L35" s="65">
        <f>VLOOKUP($A35,'Return Data'!$B$7:$R$2292,17,0)</f>
        <v>19.630099999999999</v>
      </c>
      <c r="M35" s="66">
        <f t="shared" si="4"/>
        <v>12</v>
      </c>
      <c r="N35" s="65">
        <f>VLOOKUP($A35,'Return Data'!$B$7:$R$2292,14,0)</f>
        <v>17.665099999999999</v>
      </c>
      <c r="O35" s="66">
        <f t="shared" si="8"/>
        <v>15</v>
      </c>
      <c r="P35" s="65">
        <f>VLOOKUP($A35,'Return Data'!$B$7:$R$2292,15,0)</f>
        <v>0</v>
      </c>
      <c r="Q35" s="66">
        <f t="shared" si="9"/>
        <v>28</v>
      </c>
      <c r="R35" s="65">
        <f>VLOOKUP($A35,'Return Data'!$B$7:$R$2292,16,0)</f>
        <v>10.7445</v>
      </c>
      <c r="S35" s="67">
        <f t="shared" si="7"/>
        <v>23</v>
      </c>
    </row>
    <row r="36" spans="1:19" x14ac:dyDescent="0.3">
      <c r="A36" s="63" t="s">
        <v>1865</v>
      </c>
      <c r="B36" s="64">
        <f>VLOOKUP($A36,'Return Data'!$B$7:$R$2292,3,0)</f>
        <v>44609</v>
      </c>
      <c r="C36" s="65">
        <f>VLOOKUP($A36,'Return Data'!$B$7:$R$2292,4,0)</f>
        <v>192.66409999999999</v>
      </c>
      <c r="D36" s="65">
        <f>VLOOKUP($A36,'Return Data'!$B$7:$R$2292,10,0)</f>
        <v>-5.6802000000000001</v>
      </c>
      <c r="E36" s="66">
        <f t="shared" si="0"/>
        <v>24</v>
      </c>
      <c r="F36" s="65">
        <f>VLOOKUP($A36,'Return Data'!$B$7:$R$2292,11,0)</f>
        <v>4.1887999999999996</v>
      </c>
      <c r="G36" s="66">
        <f t="shared" si="1"/>
        <v>8</v>
      </c>
      <c r="H36" s="65">
        <f>VLOOKUP($A36,'Return Data'!$B$7:$R$2292,12,0)</f>
        <v>17.212399999999999</v>
      </c>
      <c r="I36" s="66">
        <f t="shared" si="2"/>
        <v>9</v>
      </c>
      <c r="J36" s="65">
        <f>VLOOKUP($A36,'Return Data'!$B$7:$R$2292,13,0)</f>
        <v>16.5379</v>
      </c>
      <c r="K36" s="66">
        <f t="shared" si="3"/>
        <v>5</v>
      </c>
      <c r="L36" s="65">
        <f>VLOOKUP($A36,'Return Data'!$B$7:$R$2292,17,0)</f>
        <v>21.049399999999999</v>
      </c>
      <c r="M36" s="66">
        <f t="shared" si="4"/>
        <v>4</v>
      </c>
      <c r="N36" s="65">
        <f>VLOOKUP($A36,'Return Data'!$B$7:$R$2292,14,0)</f>
        <v>19.093900000000001</v>
      </c>
      <c r="O36" s="66">
        <f t="shared" si="8"/>
        <v>6</v>
      </c>
      <c r="P36" s="65">
        <f>VLOOKUP($A36,'Return Data'!$B$7:$R$2292,15,0)</f>
        <v>14.7096</v>
      </c>
      <c r="Q36" s="66">
        <f t="shared" si="9"/>
        <v>4</v>
      </c>
      <c r="R36" s="65">
        <f>VLOOKUP($A36,'Return Data'!$B$7:$R$2292,16,0)</f>
        <v>13.6828</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-4.7304068965517256</v>
      </c>
      <c r="E38" s="74"/>
      <c r="F38" s="75">
        <f>AVERAGE(F8:F36)</f>
        <v>3.0725137931034481</v>
      </c>
      <c r="G38" s="74"/>
      <c r="H38" s="75">
        <f>AVERAGE(H8:H36)</f>
        <v>15.616741379310348</v>
      </c>
      <c r="I38" s="74"/>
      <c r="J38" s="75">
        <f>AVERAGE(J8:J36)</f>
        <v>13.517965517241377</v>
      </c>
      <c r="K38" s="74"/>
      <c r="L38" s="75">
        <f>AVERAGE(L8:L36)</f>
        <v>18.450524137931033</v>
      </c>
      <c r="M38" s="74"/>
      <c r="N38" s="75">
        <f>AVERAGE(N8:N36)</f>
        <v>17.390682142857145</v>
      </c>
      <c r="O38" s="74"/>
      <c r="P38" s="75">
        <f>AVERAGE(P8:P36)</f>
        <v>12.66074642857143</v>
      </c>
      <c r="Q38" s="74"/>
      <c r="R38" s="75">
        <f>AVERAGE(R8:R36)</f>
        <v>14.276700000000002</v>
      </c>
      <c r="S38" s="76"/>
    </row>
    <row r="39" spans="1:19" x14ac:dyDescent="0.3">
      <c r="A39" s="73" t="s">
        <v>28</v>
      </c>
      <c r="B39" s="74"/>
      <c r="C39" s="74"/>
      <c r="D39" s="75">
        <f>MIN(D8:D36)</f>
        <v>-6.9690000000000003</v>
      </c>
      <c r="E39" s="74"/>
      <c r="F39" s="75">
        <f>MIN(F8:F36)</f>
        <v>-2.4624000000000001</v>
      </c>
      <c r="G39" s="74"/>
      <c r="H39" s="75">
        <f>MIN(H8:H36)</f>
        <v>8.5492000000000008</v>
      </c>
      <c r="I39" s="74"/>
      <c r="J39" s="75">
        <f>MIN(J8:J36)</f>
        <v>8.8041</v>
      </c>
      <c r="K39" s="74"/>
      <c r="L39" s="75">
        <f>MIN(L8:L36)</f>
        <v>11.333299999999999</v>
      </c>
      <c r="M39" s="74"/>
      <c r="N39" s="75">
        <f>MIN(N8:N36)</f>
        <v>13.0845</v>
      </c>
      <c r="O39" s="74"/>
      <c r="P39" s="75">
        <f>MIN(P8:P36)</f>
        <v>0</v>
      </c>
      <c r="Q39" s="74"/>
      <c r="R39" s="75">
        <f>MIN(R8:R36)</f>
        <v>6.7390999999999996</v>
      </c>
      <c r="S39" s="76"/>
    </row>
    <row r="40" spans="1:19" ht="15" thickBot="1" x14ac:dyDescent="0.35">
      <c r="A40" s="77" t="s">
        <v>29</v>
      </c>
      <c r="B40" s="78"/>
      <c r="C40" s="78"/>
      <c r="D40" s="79">
        <f>MAX(D8:D36)</f>
        <v>-2.4552999999999998</v>
      </c>
      <c r="E40" s="78"/>
      <c r="F40" s="79">
        <f>MAX(F8:F36)</f>
        <v>6.6070000000000002</v>
      </c>
      <c r="G40" s="78"/>
      <c r="H40" s="79">
        <f>MAX(H8:H36)</f>
        <v>21.668500000000002</v>
      </c>
      <c r="I40" s="78"/>
      <c r="J40" s="79">
        <f>MAX(J8:J36)</f>
        <v>19.983699999999999</v>
      </c>
      <c r="K40" s="78"/>
      <c r="L40" s="79">
        <f>MAX(L8:L36)</f>
        <v>21.971900000000002</v>
      </c>
      <c r="M40" s="78"/>
      <c r="N40" s="79">
        <f>MAX(N8:N36)</f>
        <v>21.472999999999999</v>
      </c>
      <c r="O40" s="78"/>
      <c r="P40" s="79">
        <f>MAX(P8:P36)</f>
        <v>17.427399999999999</v>
      </c>
      <c r="Q40" s="78"/>
      <c r="R40" s="79">
        <f>MAX(R8:R36)</f>
        <v>19.852599999999999</v>
      </c>
      <c r="S40" s="80"/>
    </row>
    <row r="41" spans="1:19" x14ac:dyDescent="0.3">
      <c r="A41" s="112" t="s">
        <v>432</v>
      </c>
    </row>
    <row r="42" spans="1:19" x14ac:dyDescent="0.3">
      <c r="A42" s="14" t="s">
        <v>340</v>
      </c>
    </row>
  </sheetData>
  <sheetProtection algorithmName="SHA-512" hashValue="3M9VLAChkkR87sCIkipS2IgAghuiZOAvKFJRPFpRHqWI1iE7hmrEZ4kMJrgQ/bJnWW0m7ddHj7m+0U1r8cgJJQ==" saltValue="jZkxl6w0d7pv3zgBv5T+9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44609</v>
      </c>
      <c r="C8" s="65">
        <f>VLOOKUP($A8,'Return Data'!$B$7:$R$2292,4,0)</f>
        <v>37.886099999999999</v>
      </c>
      <c r="D8" s="65">
        <f>VLOOKUP($A8,'Return Data'!$B$7:$R$2292,9,0)</f>
        <v>4.8055000000000003</v>
      </c>
      <c r="E8" s="66">
        <f t="shared" ref="E8:E34" si="0">RANK(D8,D$8:D$34,0)</f>
        <v>15</v>
      </c>
      <c r="F8" s="65">
        <f>VLOOKUP($A8,'Return Data'!$B$7:$R$2292,10,0)</f>
        <v>3.0709</v>
      </c>
      <c r="G8" s="66">
        <f t="shared" ref="G8:G34" si="1">RANK(F8,F$8:F$34,0)</f>
        <v>9</v>
      </c>
      <c r="H8" s="65">
        <f>VLOOKUP($A8,'Return Data'!$B$7:$R$2292,11,0)</f>
        <v>4.4957000000000003</v>
      </c>
      <c r="I8" s="66">
        <f t="shared" ref="I8:I34" si="2">RANK(H8,H$8:H$34,0)</f>
        <v>11</v>
      </c>
      <c r="J8" s="65">
        <f>VLOOKUP($A8,'Return Data'!$B$7:$R$2292,12,0)</f>
        <v>5.0228999999999999</v>
      </c>
      <c r="K8" s="66">
        <f t="shared" ref="K8:K34" si="3">RANK(J8,J$8:J$34,0)</f>
        <v>6</v>
      </c>
      <c r="L8" s="65">
        <f>VLOOKUP($A8,'Return Data'!$B$7:$R$2292,13,0)</f>
        <v>6.0917000000000003</v>
      </c>
      <c r="M8" s="66">
        <f t="shared" ref="M8:M34" si="4">RANK(L8,L$8:L$34,0)</f>
        <v>6</v>
      </c>
      <c r="N8" s="65">
        <f>VLOOKUP($A8,'Return Data'!$B$7:$R$2292,17,0)</f>
        <v>6.7347999999999999</v>
      </c>
      <c r="O8" s="66">
        <f t="shared" ref="O8:O32" si="5">RANK(N8,N$8:N$34,0)</f>
        <v>9</v>
      </c>
      <c r="P8" s="65">
        <f>VLOOKUP($A8,'Return Data'!$B$7:$R$2292,14,0)</f>
        <v>5.5769000000000002</v>
      </c>
      <c r="Q8" s="66">
        <f>RANK(P8,P$8:P$34,0)</f>
        <v>23</v>
      </c>
      <c r="R8" s="65">
        <f>VLOOKUP($A8,'Return Data'!$B$7:$R$2292,16,0)</f>
        <v>7.5831</v>
      </c>
      <c r="S8" s="67">
        <f t="shared" ref="S8:S34" si="6">RANK(R8,R$8:R$34,0)</f>
        <v>19</v>
      </c>
    </row>
    <row r="9" spans="1:19" x14ac:dyDescent="0.3">
      <c r="A9" s="82" t="s">
        <v>54</v>
      </c>
      <c r="B9" s="64">
        <f>VLOOKUP($A9,'Return Data'!$B$7:$R$2292,3,0)</f>
        <v>44609</v>
      </c>
      <c r="C9" s="65">
        <f>VLOOKUP($A9,'Return Data'!$B$7:$R$2292,4,0)</f>
        <v>1.4522999999999999</v>
      </c>
      <c r="D9" s="65">
        <f>VLOOKUP($A9,'Return Data'!$B$7:$R$2292,9,0)</f>
        <v>0</v>
      </c>
      <c r="E9" s="66">
        <f t="shared" si="0"/>
        <v>25</v>
      </c>
      <c r="F9" s="65">
        <f>VLOOKUP($A9,'Return Data'!$B$7:$R$2292,10,0)</f>
        <v>0</v>
      </c>
      <c r="G9" s="66">
        <f t="shared" si="1"/>
        <v>21</v>
      </c>
      <c r="H9" s="65">
        <f>VLOOKUP($A9,'Return Data'!$B$7:$R$2292,11,0)</f>
        <v>0</v>
      </c>
      <c r="I9" s="66">
        <f t="shared" si="2"/>
        <v>26</v>
      </c>
      <c r="J9" s="65">
        <f>VLOOKUP($A9,'Return Data'!$B$7:$R$2292,12,0)</f>
        <v>0</v>
      </c>
      <c r="K9" s="66">
        <f t="shared" si="3"/>
        <v>26</v>
      </c>
      <c r="L9" s="65">
        <f>VLOOKUP($A9,'Return Data'!$B$7:$R$2292,13,0)</f>
        <v>0</v>
      </c>
      <c r="M9" s="66">
        <f t="shared" si="4"/>
        <v>26</v>
      </c>
      <c r="N9" s="65">
        <f>VLOOKUP($A9,'Return Data'!$B$7:$R$2292,17,0)</f>
        <v>-13.6936</v>
      </c>
      <c r="O9" s="66">
        <f t="shared" si="5"/>
        <v>26</v>
      </c>
      <c r="P9" s="65"/>
      <c r="Q9" s="66"/>
      <c r="R9" s="65">
        <f>VLOOKUP($A9,'Return Data'!$B$7:$R$2292,16,0)</f>
        <v>-11.533899999999999</v>
      </c>
      <c r="S9" s="67">
        <f t="shared" si="6"/>
        <v>27</v>
      </c>
    </row>
    <row r="10" spans="1:19" x14ac:dyDescent="0.3">
      <c r="A10" s="82" t="s">
        <v>55</v>
      </c>
      <c r="B10" s="64">
        <f>VLOOKUP($A10,'Return Data'!$B$7:$R$2292,3,0)</f>
        <v>44609</v>
      </c>
      <c r="C10" s="65">
        <f>VLOOKUP($A10,'Return Data'!$B$7:$R$2292,4,0)</f>
        <v>25.989599999999999</v>
      </c>
      <c r="D10" s="65">
        <f>VLOOKUP($A10,'Return Data'!$B$7:$R$2292,9,0)</f>
        <v>8.6940000000000008</v>
      </c>
      <c r="E10" s="66">
        <f t="shared" si="0"/>
        <v>7</v>
      </c>
      <c r="F10" s="65">
        <f>VLOOKUP($A10,'Return Data'!$B$7:$R$2292,10,0)</f>
        <v>2.1779999999999999</v>
      </c>
      <c r="G10" s="66">
        <f t="shared" si="1"/>
        <v>12</v>
      </c>
      <c r="H10" s="65">
        <f>VLOOKUP($A10,'Return Data'!$B$7:$R$2292,11,0)</f>
        <v>5.0145999999999997</v>
      </c>
      <c r="I10" s="66">
        <f t="shared" si="2"/>
        <v>7</v>
      </c>
      <c r="J10" s="65">
        <f>VLOOKUP($A10,'Return Data'!$B$7:$R$2292,12,0)</f>
        <v>4.2472000000000003</v>
      </c>
      <c r="K10" s="66">
        <f t="shared" si="3"/>
        <v>12</v>
      </c>
      <c r="L10" s="65">
        <f>VLOOKUP($A10,'Return Data'!$B$7:$R$2292,13,0)</f>
        <v>6.1436999999999999</v>
      </c>
      <c r="M10" s="66">
        <f t="shared" si="4"/>
        <v>5</v>
      </c>
      <c r="N10" s="65">
        <f>VLOOKUP($A10,'Return Data'!$B$7:$R$2292,17,0)</f>
        <v>6.7369000000000003</v>
      </c>
      <c r="O10" s="66">
        <f t="shared" si="5"/>
        <v>8</v>
      </c>
      <c r="P10" s="65">
        <f>VLOOKUP($A10,'Return Data'!$B$7:$R$2292,14,0)</f>
        <v>9.4039999999999999</v>
      </c>
      <c r="Q10" s="66">
        <f t="shared" ref="Q10:Q32" si="7">RANK(P10,P$8:P$34,0)</f>
        <v>2</v>
      </c>
      <c r="R10" s="65">
        <f>VLOOKUP($A10,'Return Data'!$B$7:$R$2292,16,0)</f>
        <v>9.1776999999999997</v>
      </c>
      <c r="S10" s="67">
        <f t="shared" si="6"/>
        <v>3</v>
      </c>
    </row>
    <row r="11" spans="1:19" x14ac:dyDescent="0.3">
      <c r="A11" s="82" t="s">
        <v>56</v>
      </c>
      <c r="B11" s="64">
        <f>VLOOKUP($A11,'Return Data'!$B$7:$R$2292,3,0)</f>
        <v>44609</v>
      </c>
      <c r="C11" s="65">
        <f>VLOOKUP($A11,'Return Data'!$B$7:$R$2292,4,0)</f>
        <v>20.009699999999999</v>
      </c>
      <c r="D11" s="65">
        <f>VLOOKUP($A11,'Return Data'!$B$7:$R$2292,9,0)</f>
        <v>5.2187999999999999</v>
      </c>
      <c r="E11" s="66">
        <f t="shared" si="0"/>
        <v>13</v>
      </c>
      <c r="F11" s="65">
        <f>VLOOKUP($A11,'Return Data'!$B$7:$R$2292,10,0)</f>
        <v>0.4466</v>
      </c>
      <c r="G11" s="66">
        <f t="shared" si="1"/>
        <v>20</v>
      </c>
      <c r="H11" s="65">
        <f>VLOOKUP($A11,'Return Data'!$B$7:$R$2292,11,0)</f>
        <v>2.8172999999999999</v>
      </c>
      <c r="I11" s="66">
        <f t="shared" si="2"/>
        <v>22</v>
      </c>
      <c r="J11" s="65">
        <f>VLOOKUP($A11,'Return Data'!$B$7:$R$2292,12,0)</f>
        <v>3.3635000000000002</v>
      </c>
      <c r="K11" s="66">
        <f t="shared" si="3"/>
        <v>19</v>
      </c>
      <c r="L11" s="65">
        <f>VLOOKUP($A11,'Return Data'!$B$7:$R$2292,13,0)</f>
        <v>4.0438000000000001</v>
      </c>
      <c r="M11" s="66">
        <f t="shared" si="4"/>
        <v>20</v>
      </c>
      <c r="N11" s="65">
        <f>VLOOKUP($A11,'Return Data'!$B$7:$R$2292,17,0)</f>
        <v>5.8925999999999998</v>
      </c>
      <c r="O11" s="66">
        <f t="shared" si="5"/>
        <v>15</v>
      </c>
      <c r="P11" s="65">
        <f>VLOOKUP($A11,'Return Data'!$B$7:$R$2292,14,0)</f>
        <v>3.5686</v>
      </c>
      <c r="Q11" s="66">
        <f t="shared" si="7"/>
        <v>25</v>
      </c>
      <c r="R11" s="65">
        <f>VLOOKUP($A11,'Return Data'!$B$7:$R$2292,16,0)</f>
        <v>7.2808000000000002</v>
      </c>
      <c r="S11" s="67">
        <f t="shared" si="6"/>
        <v>22</v>
      </c>
    </row>
    <row r="12" spans="1:19" x14ac:dyDescent="0.3">
      <c r="A12" s="82" t="s">
        <v>57</v>
      </c>
      <c r="B12" s="64">
        <f>VLOOKUP($A12,'Return Data'!$B$7:$R$2292,3,0)</f>
        <v>44609</v>
      </c>
      <c r="C12" s="65">
        <f>VLOOKUP($A12,'Return Data'!$B$7:$R$2292,4,0)</f>
        <v>39.818399999999997</v>
      </c>
      <c r="D12" s="65">
        <f>VLOOKUP($A12,'Return Data'!$B$7:$R$2292,9,0)</f>
        <v>12.9414</v>
      </c>
      <c r="E12" s="66">
        <f t="shared" si="0"/>
        <v>1</v>
      </c>
      <c r="F12" s="65">
        <f>VLOOKUP($A12,'Return Data'!$B$7:$R$2292,10,0)</f>
        <v>4.0533999999999999</v>
      </c>
      <c r="G12" s="66">
        <f t="shared" si="1"/>
        <v>5</v>
      </c>
      <c r="H12" s="65">
        <f>VLOOKUP($A12,'Return Data'!$B$7:$R$2292,11,0)</f>
        <v>5.1778000000000004</v>
      </c>
      <c r="I12" s="66">
        <f t="shared" si="2"/>
        <v>5</v>
      </c>
      <c r="J12" s="65">
        <f>VLOOKUP($A12,'Return Data'!$B$7:$R$2292,12,0)</f>
        <v>3.9379</v>
      </c>
      <c r="K12" s="66">
        <f t="shared" si="3"/>
        <v>13</v>
      </c>
      <c r="L12" s="65">
        <f>VLOOKUP($A12,'Return Data'!$B$7:$R$2292,13,0)</f>
        <v>4.7613000000000003</v>
      </c>
      <c r="M12" s="66">
        <f t="shared" si="4"/>
        <v>15</v>
      </c>
      <c r="N12" s="65">
        <f>VLOOKUP($A12,'Return Data'!$B$7:$R$2292,17,0)</f>
        <v>5.2767999999999997</v>
      </c>
      <c r="O12" s="66">
        <f t="shared" si="5"/>
        <v>21</v>
      </c>
      <c r="P12" s="65">
        <f>VLOOKUP($A12,'Return Data'!$B$7:$R$2292,14,0)</f>
        <v>7.2725999999999997</v>
      </c>
      <c r="Q12" s="66">
        <f t="shared" si="7"/>
        <v>18</v>
      </c>
      <c r="R12" s="65">
        <f>VLOOKUP($A12,'Return Data'!$B$7:$R$2292,16,0)</f>
        <v>8.3206000000000007</v>
      </c>
      <c r="S12" s="67">
        <f t="shared" si="6"/>
        <v>11</v>
      </c>
    </row>
    <row r="13" spans="1:19" x14ac:dyDescent="0.3">
      <c r="A13" s="82" t="s">
        <v>58</v>
      </c>
      <c r="B13" s="64">
        <f>VLOOKUP($A13,'Return Data'!$B$7:$R$2292,3,0)</f>
        <v>44609</v>
      </c>
      <c r="C13" s="65">
        <f>VLOOKUP($A13,'Return Data'!$B$7:$R$2292,4,0)</f>
        <v>25.907800000000002</v>
      </c>
      <c r="D13" s="65">
        <f>VLOOKUP($A13,'Return Data'!$B$7:$R$2292,9,0)</f>
        <v>4.0998999999999999</v>
      </c>
      <c r="E13" s="66">
        <f t="shared" si="0"/>
        <v>18</v>
      </c>
      <c r="F13" s="65">
        <f>VLOOKUP($A13,'Return Data'!$B$7:$R$2292,10,0)</f>
        <v>2.6002999999999998</v>
      </c>
      <c r="G13" s="66">
        <f t="shared" si="1"/>
        <v>10</v>
      </c>
      <c r="H13" s="65">
        <f>VLOOKUP($A13,'Return Data'!$B$7:$R$2292,11,0)</f>
        <v>3.3361000000000001</v>
      </c>
      <c r="I13" s="66">
        <f t="shared" si="2"/>
        <v>19</v>
      </c>
      <c r="J13" s="65">
        <f>VLOOKUP($A13,'Return Data'!$B$7:$R$2292,12,0)</f>
        <v>3.2279</v>
      </c>
      <c r="K13" s="66">
        <f t="shared" si="3"/>
        <v>21</v>
      </c>
      <c r="L13" s="65">
        <f>VLOOKUP($A13,'Return Data'!$B$7:$R$2292,13,0)</f>
        <v>3.3298999999999999</v>
      </c>
      <c r="M13" s="66">
        <f t="shared" si="4"/>
        <v>24</v>
      </c>
      <c r="N13" s="65">
        <f>VLOOKUP($A13,'Return Data'!$B$7:$R$2292,17,0)</f>
        <v>5.367</v>
      </c>
      <c r="O13" s="66">
        <f t="shared" si="5"/>
        <v>18</v>
      </c>
      <c r="P13" s="65">
        <f>VLOOKUP($A13,'Return Data'!$B$7:$R$2292,14,0)</f>
        <v>7.4485999999999999</v>
      </c>
      <c r="Q13" s="66">
        <f t="shared" si="7"/>
        <v>16</v>
      </c>
      <c r="R13" s="65">
        <f>VLOOKUP($A13,'Return Data'!$B$7:$R$2292,16,0)</f>
        <v>8.2446999999999999</v>
      </c>
      <c r="S13" s="67">
        <f t="shared" si="6"/>
        <v>12</v>
      </c>
    </row>
    <row r="14" spans="1:19" x14ac:dyDescent="0.3">
      <c r="A14" s="82" t="s">
        <v>59</v>
      </c>
      <c r="B14" s="64">
        <f>VLOOKUP($A14,'Return Data'!$B$7:$R$2292,3,0)</f>
        <v>44609</v>
      </c>
      <c r="C14" s="65">
        <f>VLOOKUP($A14,'Return Data'!$B$7:$R$2292,4,0)</f>
        <v>2817.0545000000002</v>
      </c>
      <c r="D14" s="65">
        <f>VLOOKUP($A14,'Return Data'!$B$7:$R$2292,9,0)</f>
        <v>4.4358000000000004</v>
      </c>
      <c r="E14" s="66">
        <f t="shared" si="0"/>
        <v>17</v>
      </c>
      <c r="F14" s="65">
        <f>VLOOKUP($A14,'Return Data'!$B$7:$R$2292,10,0)</f>
        <v>2.0146999999999999</v>
      </c>
      <c r="G14" s="66">
        <f t="shared" si="1"/>
        <v>14</v>
      </c>
      <c r="H14" s="65">
        <f>VLOOKUP($A14,'Return Data'!$B$7:$R$2292,11,0)</f>
        <v>4.3430999999999997</v>
      </c>
      <c r="I14" s="66">
        <f t="shared" si="2"/>
        <v>12</v>
      </c>
      <c r="J14" s="65">
        <f>VLOOKUP($A14,'Return Data'!$B$7:$R$2292,12,0)</f>
        <v>3.8820000000000001</v>
      </c>
      <c r="K14" s="66">
        <f t="shared" si="3"/>
        <v>16</v>
      </c>
      <c r="L14" s="65">
        <f>VLOOKUP($A14,'Return Data'!$B$7:$R$2292,13,0)</f>
        <v>5.0655999999999999</v>
      </c>
      <c r="M14" s="66">
        <f t="shared" si="4"/>
        <v>13</v>
      </c>
      <c r="N14" s="65">
        <f>VLOOKUP($A14,'Return Data'!$B$7:$R$2292,17,0)</f>
        <v>6.4444999999999997</v>
      </c>
      <c r="O14" s="66">
        <f t="shared" si="5"/>
        <v>12</v>
      </c>
      <c r="P14" s="65">
        <f>VLOOKUP($A14,'Return Data'!$B$7:$R$2292,14,0)</f>
        <v>8.8770000000000007</v>
      </c>
      <c r="Q14" s="66">
        <f t="shared" si="7"/>
        <v>6</v>
      </c>
      <c r="R14" s="65">
        <f>VLOOKUP($A14,'Return Data'!$B$7:$R$2292,16,0)</f>
        <v>8.5259</v>
      </c>
      <c r="S14" s="67">
        <f t="shared" si="6"/>
        <v>8</v>
      </c>
    </row>
    <row r="15" spans="1:19" x14ac:dyDescent="0.3">
      <c r="A15" s="82" t="s">
        <v>61</v>
      </c>
      <c r="B15" s="64">
        <f>VLOOKUP($A15,'Return Data'!$B$7:$R$2292,3,0)</f>
        <v>44609</v>
      </c>
      <c r="C15" s="65">
        <f>VLOOKUP($A15,'Return Data'!$B$7:$R$2292,4,0)</f>
        <v>83.670900000000003</v>
      </c>
      <c r="D15" s="65">
        <f>VLOOKUP($A15,'Return Data'!$B$7:$R$2292,9,0)</f>
        <v>6.7081</v>
      </c>
      <c r="E15" s="66">
        <f t="shared" si="0"/>
        <v>11</v>
      </c>
      <c r="F15" s="65">
        <f>VLOOKUP($A15,'Return Data'!$B$7:$R$2292,10,0)</f>
        <v>4.0994000000000002</v>
      </c>
      <c r="G15" s="66">
        <f t="shared" si="1"/>
        <v>3</v>
      </c>
      <c r="H15" s="65">
        <f>VLOOKUP($A15,'Return Data'!$B$7:$R$2292,11,0)</f>
        <v>16.9939</v>
      </c>
      <c r="I15" s="66">
        <f t="shared" si="2"/>
        <v>2</v>
      </c>
      <c r="J15" s="65">
        <f>VLOOKUP($A15,'Return Data'!$B$7:$R$2292,12,0)</f>
        <v>11.480700000000001</v>
      </c>
      <c r="K15" s="66">
        <f t="shared" si="3"/>
        <v>2</v>
      </c>
      <c r="L15" s="65">
        <f>VLOOKUP($A15,'Return Data'!$B$7:$R$2292,13,0)</f>
        <v>13.2462</v>
      </c>
      <c r="M15" s="66">
        <f t="shared" si="4"/>
        <v>1</v>
      </c>
      <c r="N15" s="65">
        <f>VLOOKUP($A15,'Return Data'!$B$7:$R$2292,17,0)</f>
        <v>7.8487</v>
      </c>
      <c r="O15" s="66">
        <f t="shared" si="5"/>
        <v>2</v>
      </c>
      <c r="P15" s="65">
        <f>VLOOKUP($A15,'Return Data'!$B$7:$R$2292,14,0)</f>
        <v>6.5461999999999998</v>
      </c>
      <c r="Q15" s="66">
        <f t="shared" si="7"/>
        <v>21</v>
      </c>
      <c r="R15" s="65">
        <f>VLOOKUP($A15,'Return Data'!$B$7:$R$2292,16,0)</f>
        <v>8.7230000000000008</v>
      </c>
      <c r="S15" s="67">
        <f t="shared" si="6"/>
        <v>6</v>
      </c>
    </row>
    <row r="16" spans="1:19" x14ac:dyDescent="0.3">
      <c r="A16" s="82" t="s">
        <v>62</v>
      </c>
      <c r="B16" s="64">
        <f>VLOOKUP($A16,'Return Data'!$B$7:$R$2292,3,0)</f>
        <v>44609</v>
      </c>
      <c r="C16" s="65">
        <f>VLOOKUP($A16,'Return Data'!$B$7:$R$2292,4,0)</f>
        <v>78.121700000000004</v>
      </c>
      <c r="D16" s="65">
        <f>VLOOKUP($A16,'Return Data'!$B$7:$R$2292,9,0)</f>
        <v>2.4906000000000001</v>
      </c>
      <c r="E16" s="66">
        <f t="shared" si="0"/>
        <v>20</v>
      </c>
      <c r="F16" s="65">
        <f>VLOOKUP($A16,'Return Data'!$B$7:$R$2292,10,0)</f>
        <v>-0.27400000000000002</v>
      </c>
      <c r="G16" s="66">
        <f t="shared" si="1"/>
        <v>24</v>
      </c>
      <c r="H16" s="65">
        <f>VLOOKUP($A16,'Return Data'!$B$7:$R$2292,11,0)</f>
        <v>2.3498999999999999</v>
      </c>
      <c r="I16" s="66">
        <f t="shared" si="2"/>
        <v>23</v>
      </c>
      <c r="J16" s="65">
        <f>VLOOKUP($A16,'Return Data'!$B$7:$R$2292,12,0)</f>
        <v>10.073700000000001</v>
      </c>
      <c r="K16" s="66">
        <f t="shared" si="3"/>
        <v>3</v>
      </c>
      <c r="L16" s="65">
        <f>VLOOKUP($A16,'Return Data'!$B$7:$R$2292,13,0)</f>
        <v>8.6298999999999992</v>
      </c>
      <c r="M16" s="66">
        <f t="shared" si="4"/>
        <v>3</v>
      </c>
      <c r="N16" s="65">
        <f>VLOOKUP($A16,'Return Data'!$B$7:$R$2292,17,0)</f>
        <v>7.8212999999999999</v>
      </c>
      <c r="O16" s="66">
        <f t="shared" si="5"/>
        <v>3</v>
      </c>
      <c r="P16" s="65">
        <f>VLOOKUP($A16,'Return Data'!$B$7:$R$2292,14,0)</f>
        <v>7.8303000000000003</v>
      </c>
      <c r="Q16" s="66">
        <f t="shared" si="7"/>
        <v>11</v>
      </c>
      <c r="R16" s="65">
        <f>VLOOKUP($A16,'Return Data'!$B$7:$R$2292,16,0)</f>
        <v>8.0634999999999994</v>
      </c>
      <c r="S16" s="67">
        <f t="shared" si="6"/>
        <v>15</v>
      </c>
    </row>
    <row r="17" spans="1:19" x14ac:dyDescent="0.3">
      <c r="A17" s="82" t="s">
        <v>63</v>
      </c>
      <c r="B17" s="64">
        <f>VLOOKUP($A17,'Return Data'!$B$7:$R$2292,3,0)</f>
        <v>44609</v>
      </c>
      <c r="C17" s="65">
        <f>VLOOKUP($A17,'Return Data'!$B$7:$R$2292,4,0)</f>
        <v>31.004200000000001</v>
      </c>
      <c r="D17" s="65">
        <f>VLOOKUP($A17,'Return Data'!$B$7:$R$2292,9,0)</f>
        <v>7.5983999999999998</v>
      </c>
      <c r="E17" s="66">
        <f t="shared" si="0"/>
        <v>8</v>
      </c>
      <c r="F17" s="65">
        <f>VLOOKUP($A17,'Return Data'!$B$7:$R$2292,10,0)</f>
        <v>1.3649</v>
      </c>
      <c r="G17" s="66">
        <f t="shared" si="1"/>
        <v>18</v>
      </c>
      <c r="H17" s="65">
        <f>VLOOKUP($A17,'Return Data'!$B$7:$R$2292,11,0)</f>
        <v>3.6202999999999999</v>
      </c>
      <c r="I17" s="66">
        <f t="shared" si="2"/>
        <v>18</v>
      </c>
      <c r="J17" s="65">
        <f>VLOOKUP($A17,'Return Data'!$B$7:$R$2292,12,0)</f>
        <v>3.0427</v>
      </c>
      <c r="K17" s="66">
        <f t="shared" si="3"/>
        <v>23</v>
      </c>
      <c r="L17" s="65">
        <f>VLOOKUP($A17,'Return Data'!$B$7:$R$2292,13,0)</f>
        <v>4.0213999999999999</v>
      </c>
      <c r="M17" s="66">
        <f t="shared" si="4"/>
        <v>21</v>
      </c>
      <c r="N17" s="65">
        <f>VLOOKUP($A17,'Return Data'!$B$7:$R$2292,17,0)</f>
        <v>4.9527999999999999</v>
      </c>
      <c r="O17" s="66">
        <f t="shared" si="5"/>
        <v>24</v>
      </c>
      <c r="P17" s="65">
        <f>VLOOKUP($A17,'Return Data'!$B$7:$R$2292,14,0)</f>
        <v>7.5167000000000002</v>
      </c>
      <c r="Q17" s="66">
        <f t="shared" si="7"/>
        <v>14</v>
      </c>
      <c r="R17" s="65">
        <f>VLOOKUP($A17,'Return Data'!$B$7:$R$2292,16,0)</f>
        <v>7.4581999999999997</v>
      </c>
      <c r="S17" s="67">
        <f t="shared" si="6"/>
        <v>21</v>
      </c>
    </row>
    <row r="18" spans="1:19" x14ac:dyDescent="0.3">
      <c r="A18" s="82" t="s">
        <v>64</v>
      </c>
      <c r="B18" s="64">
        <f>VLOOKUP($A18,'Return Data'!$B$7:$R$2292,3,0)</f>
        <v>44609</v>
      </c>
      <c r="C18" s="65">
        <f>VLOOKUP($A18,'Return Data'!$B$7:$R$2292,4,0)</f>
        <v>30.675599999999999</v>
      </c>
      <c r="D18" s="65">
        <f>VLOOKUP($A18,'Return Data'!$B$7:$R$2292,9,0)</f>
        <v>7.3227000000000002</v>
      </c>
      <c r="E18" s="66">
        <f t="shared" si="0"/>
        <v>9</v>
      </c>
      <c r="F18" s="65">
        <f>VLOOKUP($A18,'Return Data'!$B$7:$R$2292,10,0)</f>
        <v>1.8229</v>
      </c>
      <c r="G18" s="66">
        <f t="shared" si="1"/>
        <v>17</v>
      </c>
      <c r="H18" s="65">
        <f>VLOOKUP($A18,'Return Data'!$B$7:$R$2292,11,0)</f>
        <v>4.5688000000000004</v>
      </c>
      <c r="I18" s="66">
        <f t="shared" si="2"/>
        <v>9</v>
      </c>
      <c r="J18" s="65">
        <f>VLOOKUP($A18,'Return Data'!$B$7:$R$2292,12,0)</f>
        <v>4.4873000000000003</v>
      </c>
      <c r="K18" s="66">
        <f t="shared" si="3"/>
        <v>10</v>
      </c>
      <c r="L18" s="65">
        <f>VLOOKUP($A18,'Return Data'!$B$7:$R$2292,13,0)</f>
        <v>5.4542999999999999</v>
      </c>
      <c r="M18" s="66">
        <f t="shared" si="4"/>
        <v>9</v>
      </c>
      <c r="N18" s="65">
        <f>VLOOKUP($A18,'Return Data'!$B$7:$R$2292,17,0)</f>
        <v>7.4962</v>
      </c>
      <c r="O18" s="66">
        <f t="shared" si="5"/>
        <v>4</v>
      </c>
      <c r="P18" s="65">
        <f>VLOOKUP($A18,'Return Data'!$B$7:$R$2292,14,0)</f>
        <v>9.3943999999999992</v>
      </c>
      <c r="Q18" s="66">
        <f t="shared" si="7"/>
        <v>3</v>
      </c>
      <c r="R18" s="65">
        <f>VLOOKUP($A18,'Return Data'!$B$7:$R$2292,16,0)</f>
        <v>10.304399999999999</v>
      </c>
      <c r="S18" s="67">
        <f t="shared" si="6"/>
        <v>1</v>
      </c>
    </row>
    <row r="19" spans="1:19" x14ac:dyDescent="0.3">
      <c r="A19" s="82" t="s">
        <v>65</v>
      </c>
      <c r="B19" s="64">
        <f>VLOOKUP($A19,'Return Data'!$B$7:$R$2292,3,0)</f>
        <v>44609</v>
      </c>
      <c r="C19" s="65">
        <f>VLOOKUP($A19,'Return Data'!$B$7:$R$2292,4,0)</f>
        <v>19.3246</v>
      </c>
      <c r="D19" s="65">
        <f>VLOOKUP($A19,'Return Data'!$B$7:$R$2292,9,0)</f>
        <v>2.5095000000000001</v>
      </c>
      <c r="E19" s="66">
        <f t="shared" si="0"/>
        <v>19</v>
      </c>
      <c r="F19" s="65">
        <f>VLOOKUP($A19,'Return Data'!$B$7:$R$2292,10,0)</f>
        <v>-0.66</v>
      </c>
      <c r="G19" s="66">
        <f t="shared" si="1"/>
        <v>25</v>
      </c>
      <c r="H19" s="65">
        <f>VLOOKUP($A19,'Return Data'!$B$7:$R$2292,11,0)</f>
        <v>5.1045999999999996</v>
      </c>
      <c r="I19" s="66">
        <f t="shared" si="2"/>
        <v>6</v>
      </c>
      <c r="J19" s="65">
        <f>VLOOKUP($A19,'Return Data'!$B$7:$R$2292,12,0)</f>
        <v>4.7087000000000003</v>
      </c>
      <c r="K19" s="66">
        <f t="shared" si="3"/>
        <v>8</v>
      </c>
      <c r="L19" s="65">
        <f>VLOOKUP($A19,'Return Data'!$B$7:$R$2292,13,0)</f>
        <v>5.1501999999999999</v>
      </c>
      <c r="M19" s="66">
        <f t="shared" si="4"/>
        <v>12</v>
      </c>
      <c r="N19" s="65">
        <f>VLOOKUP($A19,'Return Data'!$B$7:$R$2292,17,0)</f>
        <v>6.6848999999999998</v>
      </c>
      <c r="O19" s="66">
        <f t="shared" si="5"/>
        <v>11</v>
      </c>
      <c r="P19" s="65">
        <f>VLOOKUP($A19,'Return Data'!$B$7:$R$2292,14,0)</f>
        <v>7.1313000000000004</v>
      </c>
      <c r="Q19" s="66">
        <f t="shared" si="7"/>
        <v>19</v>
      </c>
      <c r="R19" s="65">
        <f>VLOOKUP($A19,'Return Data'!$B$7:$R$2292,16,0)</f>
        <v>6.5331999999999999</v>
      </c>
      <c r="S19" s="67">
        <f t="shared" si="6"/>
        <v>25</v>
      </c>
    </row>
    <row r="20" spans="1:19" x14ac:dyDescent="0.3">
      <c r="A20" s="82" t="s">
        <v>66</v>
      </c>
      <c r="B20" s="64">
        <f>VLOOKUP($A20,'Return Data'!$B$7:$R$2292,3,0)</f>
        <v>44609</v>
      </c>
      <c r="C20" s="65">
        <f>VLOOKUP($A20,'Return Data'!$B$7:$R$2292,4,0)</f>
        <v>30.281400000000001</v>
      </c>
      <c r="D20" s="65">
        <f>VLOOKUP($A20,'Return Data'!$B$7:$R$2292,9,0)</f>
        <v>12.698499999999999</v>
      </c>
      <c r="E20" s="66">
        <f t="shared" si="0"/>
        <v>2</v>
      </c>
      <c r="F20" s="65">
        <f>VLOOKUP($A20,'Return Data'!$B$7:$R$2292,10,0)</f>
        <v>3.7787999999999999</v>
      </c>
      <c r="G20" s="66">
        <f t="shared" si="1"/>
        <v>6</v>
      </c>
      <c r="H20" s="65">
        <f>VLOOKUP($A20,'Return Data'!$B$7:$R$2292,11,0)</f>
        <v>4.4987000000000004</v>
      </c>
      <c r="I20" s="66">
        <f t="shared" si="2"/>
        <v>10</v>
      </c>
      <c r="J20" s="65">
        <f>VLOOKUP($A20,'Return Data'!$B$7:$R$2292,12,0)</f>
        <v>4.5991</v>
      </c>
      <c r="K20" s="66">
        <f t="shared" si="3"/>
        <v>9</v>
      </c>
      <c r="L20" s="65">
        <f>VLOOKUP($A20,'Return Data'!$B$7:$R$2292,13,0)</f>
        <v>5.1927000000000003</v>
      </c>
      <c r="M20" s="66">
        <f t="shared" si="4"/>
        <v>11</v>
      </c>
      <c r="N20" s="65">
        <f>VLOOKUP($A20,'Return Data'!$B$7:$R$2292,17,0)</f>
        <v>6.9862000000000002</v>
      </c>
      <c r="O20" s="66">
        <f t="shared" si="5"/>
        <v>6</v>
      </c>
      <c r="P20" s="65">
        <f>VLOOKUP($A20,'Return Data'!$B$7:$R$2292,14,0)</f>
        <v>9.6716999999999995</v>
      </c>
      <c r="Q20" s="66">
        <f t="shared" si="7"/>
        <v>1</v>
      </c>
      <c r="R20" s="65">
        <f>VLOOKUP($A20,'Return Data'!$B$7:$R$2292,16,0)</f>
        <v>9.1110000000000007</v>
      </c>
      <c r="S20" s="67">
        <f t="shared" si="6"/>
        <v>4</v>
      </c>
    </row>
    <row r="21" spans="1:19" x14ac:dyDescent="0.3">
      <c r="A21" s="82" t="s">
        <v>67</v>
      </c>
      <c r="B21" s="64">
        <f>VLOOKUP($A21,'Return Data'!$B$7:$R$2292,3,0)</f>
        <v>44609</v>
      </c>
      <c r="C21" s="65">
        <f>VLOOKUP($A21,'Return Data'!$B$7:$R$2292,4,0)</f>
        <v>18.754899999999999</v>
      </c>
      <c r="D21" s="65">
        <f>VLOOKUP($A21,'Return Data'!$B$7:$R$2292,9,0)</f>
        <v>8.8933999999999997</v>
      </c>
      <c r="E21" s="66">
        <f t="shared" si="0"/>
        <v>5</v>
      </c>
      <c r="F21" s="65">
        <f>VLOOKUP($A21,'Return Data'!$B$7:$R$2292,10,0)</f>
        <v>5.4621000000000004</v>
      </c>
      <c r="G21" s="66">
        <f t="shared" si="1"/>
        <v>1</v>
      </c>
      <c r="H21" s="65">
        <f>VLOOKUP($A21,'Return Data'!$B$7:$R$2292,11,0)</f>
        <v>5.7900999999999998</v>
      </c>
      <c r="I21" s="66">
        <f t="shared" si="2"/>
        <v>3</v>
      </c>
      <c r="J21" s="65">
        <f>VLOOKUP($A21,'Return Data'!$B$7:$R$2292,12,0)</f>
        <v>6.5223000000000004</v>
      </c>
      <c r="K21" s="66">
        <f t="shared" si="3"/>
        <v>4</v>
      </c>
      <c r="L21" s="65">
        <f>VLOOKUP($A21,'Return Data'!$B$7:$R$2292,13,0)</f>
        <v>7.4699</v>
      </c>
      <c r="M21" s="66">
        <f t="shared" si="4"/>
        <v>4</v>
      </c>
      <c r="N21" s="65">
        <f>VLOOKUP($A21,'Return Data'!$B$7:$R$2292,17,0)</f>
        <v>7.1295000000000002</v>
      </c>
      <c r="O21" s="66">
        <f t="shared" si="5"/>
        <v>5</v>
      </c>
      <c r="P21" s="65">
        <f>VLOOKUP($A21,'Return Data'!$B$7:$R$2292,14,0)</f>
        <v>7.7187000000000001</v>
      </c>
      <c r="Q21" s="66">
        <f t="shared" si="7"/>
        <v>13</v>
      </c>
      <c r="R21" s="65">
        <f>VLOOKUP($A21,'Return Data'!$B$7:$R$2292,16,0)</f>
        <v>7.5342000000000002</v>
      </c>
      <c r="S21" s="67">
        <f t="shared" si="6"/>
        <v>20</v>
      </c>
    </row>
    <row r="22" spans="1:19" x14ac:dyDescent="0.3">
      <c r="A22" s="82" t="s">
        <v>68</v>
      </c>
      <c r="B22" s="64">
        <f>VLOOKUP($A22,'Return Data'!$B$7:$R$2292,3,0)</f>
        <v>44609</v>
      </c>
      <c r="C22" s="65">
        <f>VLOOKUP($A22,'Return Data'!$B$7:$R$2292,4,0)</f>
        <v>1247.6460999999999</v>
      </c>
      <c r="D22" s="65">
        <f>VLOOKUP($A22,'Return Data'!$B$7:$R$2292,9,0)</f>
        <v>4.6227999999999998</v>
      </c>
      <c r="E22" s="66">
        <f t="shared" si="0"/>
        <v>16</v>
      </c>
      <c r="F22" s="65">
        <f>VLOOKUP($A22,'Return Data'!$B$7:$R$2292,10,0)</f>
        <v>3.2524000000000002</v>
      </c>
      <c r="G22" s="66">
        <f t="shared" si="1"/>
        <v>7</v>
      </c>
      <c r="H22" s="65">
        <f>VLOOKUP($A22,'Return Data'!$B$7:$R$2292,11,0)</f>
        <v>3.6604000000000001</v>
      </c>
      <c r="I22" s="66">
        <f t="shared" si="2"/>
        <v>17</v>
      </c>
      <c r="J22" s="65">
        <f>VLOOKUP($A22,'Return Data'!$B$7:$R$2292,12,0)</f>
        <v>4.3746</v>
      </c>
      <c r="K22" s="66">
        <f t="shared" si="3"/>
        <v>11</v>
      </c>
      <c r="L22" s="65">
        <f>VLOOKUP($A22,'Return Data'!$B$7:$R$2292,13,0)</f>
        <v>4.9156000000000004</v>
      </c>
      <c r="M22" s="66">
        <f t="shared" si="4"/>
        <v>14</v>
      </c>
      <c r="N22" s="65">
        <f>VLOOKUP($A22,'Return Data'!$B$7:$R$2292,17,0)</f>
        <v>5.3650000000000002</v>
      </c>
      <c r="O22" s="66">
        <f t="shared" si="5"/>
        <v>19</v>
      </c>
      <c r="P22" s="65">
        <f>VLOOKUP($A22,'Return Data'!$B$7:$R$2292,14,0)</f>
        <v>7.0938999999999997</v>
      </c>
      <c r="Q22" s="66">
        <f t="shared" si="7"/>
        <v>20</v>
      </c>
      <c r="R22" s="65">
        <f>VLOOKUP($A22,'Return Data'!$B$7:$R$2292,16,0)</f>
        <v>7.14</v>
      </c>
      <c r="S22" s="67">
        <f t="shared" si="6"/>
        <v>23</v>
      </c>
    </row>
    <row r="23" spans="1:19" x14ac:dyDescent="0.3">
      <c r="A23" s="82" t="s">
        <v>69</v>
      </c>
      <c r="B23" s="64">
        <f>VLOOKUP($A23,'Return Data'!$B$7:$R$2292,3,0)</f>
        <v>44609</v>
      </c>
      <c r="C23" s="65">
        <f>VLOOKUP($A23,'Return Data'!$B$7:$R$2292,4,0)</f>
        <v>35.168500000000002</v>
      </c>
      <c r="D23" s="65">
        <f>VLOOKUP($A23,'Return Data'!$B$7:$R$2292,9,0)</f>
        <v>4.8880999999999997</v>
      </c>
      <c r="E23" s="66">
        <f t="shared" si="0"/>
        <v>14</v>
      </c>
      <c r="F23" s="65">
        <f>VLOOKUP($A23,'Return Data'!$B$7:$R$2292,10,0)</f>
        <v>3.2414000000000001</v>
      </c>
      <c r="G23" s="66">
        <f t="shared" si="1"/>
        <v>8</v>
      </c>
      <c r="H23" s="65">
        <f>VLOOKUP($A23,'Return Data'!$B$7:$R$2292,11,0)</f>
        <v>3.7517999999999998</v>
      </c>
      <c r="I23" s="66">
        <f t="shared" si="2"/>
        <v>16</v>
      </c>
      <c r="J23" s="65">
        <f>VLOOKUP($A23,'Return Data'!$B$7:$R$2292,12,0)</f>
        <v>3.8986999999999998</v>
      </c>
      <c r="K23" s="66">
        <f t="shared" si="3"/>
        <v>14</v>
      </c>
      <c r="L23" s="65">
        <f>VLOOKUP($A23,'Return Data'!$B$7:$R$2292,13,0)</f>
        <v>4.5884999999999998</v>
      </c>
      <c r="M23" s="66">
        <f t="shared" si="4"/>
        <v>17</v>
      </c>
      <c r="N23" s="65">
        <f>VLOOKUP($A23,'Return Data'!$B$7:$R$2292,17,0)</f>
        <v>5.4764999999999997</v>
      </c>
      <c r="O23" s="66">
        <f t="shared" si="5"/>
        <v>17</v>
      </c>
      <c r="P23" s="65">
        <f>VLOOKUP($A23,'Return Data'!$B$7:$R$2292,14,0)</f>
        <v>6.0228000000000002</v>
      </c>
      <c r="Q23" s="66">
        <f t="shared" si="7"/>
        <v>22</v>
      </c>
      <c r="R23" s="65">
        <f>VLOOKUP($A23,'Return Data'!$B$7:$R$2292,16,0)</f>
        <v>7.8468999999999998</v>
      </c>
      <c r="S23" s="67">
        <f t="shared" si="6"/>
        <v>16</v>
      </c>
    </row>
    <row r="24" spans="1:19" x14ac:dyDescent="0.3">
      <c r="A24" s="82" t="s">
        <v>70</v>
      </c>
      <c r="B24" s="64">
        <f>VLOOKUP($A24,'Return Data'!$B$7:$R$2292,3,0)</f>
        <v>44609</v>
      </c>
      <c r="C24" s="65">
        <f>VLOOKUP($A24,'Return Data'!$B$7:$R$2292,4,0)</f>
        <v>32.086500000000001</v>
      </c>
      <c r="D24" s="65">
        <f>VLOOKUP($A24,'Return Data'!$B$7:$R$2292,9,0)</f>
        <v>7.2066999999999997</v>
      </c>
      <c r="E24" s="66">
        <f t="shared" si="0"/>
        <v>10</v>
      </c>
      <c r="F24" s="65">
        <f>VLOOKUP($A24,'Return Data'!$B$7:$R$2292,10,0)</f>
        <v>2.0306999999999999</v>
      </c>
      <c r="G24" s="66">
        <f t="shared" si="1"/>
        <v>13</v>
      </c>
      <c r="H24" s="65">
        <f>VLOOKUP($A24,'Return Data'!$B$7:$R$2292,11,0)</f>
        <v>5.2819000000000003</v>
      </c>
      <c r="I24" s="66">
        <f t="shared" si="2"/>
        <v>4</v>
      </c>
      <c r="J24" s="65">
        <f>VLOOKUP($A24,'Return Data'!$B$7:$R$2292,12,0)</f>
        <v>5.2938999999999998</v>
      </c>
      <c r="K24" s="66">
        <f t="shared" si="3"/>
        <v>5</v>
      </c>
      <c r="L24" s="65">
        <f>VLOOKUP($A24,'Return Data'!$B$7:$R$2292,13,0)</f>
        <v>5.7899000000000003</v>
      </c>
      <c r="M24" s="66">
        <f t="shared" si="4"/>
        <v>7</v>
      </c>
      <c r="N24" s="65">
        <f>VLOOKUP($A24,'Return Data'!$B$7:$R$2292,17,0)</f>
        <v>6.9706000000000001</v>
      </c>
      <c r="O24" s="66">
        <f t="shared" si="5"/>
        <v>7</v>
      </c>
      <c r="P24" s="65">
        <f>VLOOKUP($A24,'Return Data'!$B$7:$R$2292,14,0)</f>
        <v>9.0394000000000005</v>
      </c>
      <c r="Q24" s="66">
        <f t="shared" si="7"/>
        <v>4</v>
      </c>
      <c r="R24" s="65">
        <f>VLOOKUP($A24,'Return Data'!$B$7:$R$2292,16,0)</f>
        <v>9.3397000000000006</v>
      </c>
      <c r="S24" s="67">
        <f t="shared" si="6"/>
        <v>2</v>
      </c>
    </row>
    <row r="25" spans="1:19" x14ac:dyDescent="0.3">
      <c r="A25" s="82" t="s">
        <v>71</v>
      </c>
      <c r="B25" s="64">
        <f>VLOOKUP($A25,'Return Data'!$B$7:$R$2292,3,0)</f>
        <v>44609</v>
      </c>
      <c r="C25" s="65">
        <f>VLOOKUP($A25,'Return Data'!$B$7:$R$2292,4,0)</f>
        <v>25.316199999999998</v>
      </c>
      <c r="D25" s="65">
        <f>VLOOKUP($A25,'Return Data'!$B$7:$R$2292,9,0)</f>
        <v>1.4947999999999999</v>
      </c>
      <c r="E25" s="66">
        <f t="shared" si="0"/>
        <v>23</v>
      </c>
      <c r="F25" s="65">
        <f>VLOOKUP($A25,'Return Data'!$B$7:$R$2292,10,0)</f>
        <v>-3.5999999999999997E-2</v>
      </c>
      <c r="G25" s="66">
        <f t="shared" si="1"/>
        <v>23</v>
      </c>
      <c r="H25" s="65">
        <f>VLOOKUP($A25,'Return Data'!$B$7:$R$2292,11,0)</f>
        <v>2.1120000000000001</v>
      </c>
      <c r="I25" s="66">
        <f t="shared" si="2"/>
        <v>24</v>
      </c>
      <c r="J25" s="65">
        <f>VLOOKUP($A25,'Return Data'!$B$7:$R$2292,12,0)</f>
        <v>2.8424999999999998</v>
      </c>
      <c r="K25" s="66">
        <f t="shared" si="3"/>
        <v>24</v>
      </c>
      <c r="L25" s="65">
        <f>VLOOKUP($A25,'Return Data'!$B$7:$R$2292,13,0)</f>
        <v>3.3984999999999999</v>
      </c>
      <c r="M25" s="66">
        <f t="shared" si="4"/>
        <v>23</v>
      </c>
      <c r="N25" s="65">
        <f>VLOOKUP($A25,'Return Data'!$B$7:$R$2292,17,0)</f>
        <v>5.1592000000000002</v>
      </c>
      <c r="O25" s="66">
        <f t="shared" si="5"/>
        <v>23</v>
      </c>
      <c r="P25" s="65">
        <f>VLOOKUP($A25,'Return Data'!$B$7:$R$2292,14,0)</f>
        <v>7.5162000000000004</v>
      </c>
      <c r="Q25" s="66">
        <f t="shared" si="7"/>
        <v>15</v>
      </c>
      <c r="R25" s="65">
        <f>VLOOKUP($A25,'Return Data'!$B$7:$R$2292,16,0)</f>
        <v>8.4497</v>
      </c>
      <c r="S25" s="67">
        <f t="shared" si="6"/>
        <v>10</v>
      </c>
    </row>
    <row r="26" spans="1:19" x14ac:dyDescent="0.3">
      <c r="A26" s="82" t="s">
        <v>72</v>
      </c>
      <c r="B26" s="64">
        <f>VLOOKUP($A26,'Return Data'!$B$7:$R$2292,3,0)</f>
        <v>44609</v>
      </c>
      <c r="C26" s="65">
        <f>VLOOKUP($A26,'Return Data'!$B$7:$R$2292,4,0)</f>
        <v>14.3863</v>
      </c>
      <c r="D26" s="65">
        <f>VLOOKUP($A26,'Return Data'!$B$7:$R$2292,9,0)</f>
        <v>10.9367</v>
      </c>
      <c r="E26" s="66">
        <f t="shared" si="0"/>
        <v>3</v>
      </c>
      <c r="F26" s="65">
        <f>VLOOKUP($A26,'Return Data'!$B$7:$R$2292,10,0)</f>
        <v>4.0789</v>
      </c>
      <c r="G26" s="66">
        <f t="shared" si="1"/>
        <v>4</v>
      </c>
      <c r="H26" s="65">
        <f>VLOOKUP($A26,'Return Data'!$B$7:$R$2292,11,0)</f>
        <v>3.9045000000000001</v>
      </c>
      <c r="I26" s="66">
        <f t="shared" si="2"/>
        <v>15</v>
      </c>
      <c r="J26" s="65">
        <f>VLOOKUP($A26,'Return Data'!$B$7:$R$2292,12,0)</f>
        <v>3.8405</v>
      </c>
      <c r="K26" s="66">
        <f t="shared" si="3"/>
        <v>17</v>
      </c>
      <c r="L26" s="65">
        <f>VLOOKUP($A26,'Return Data'!$B$7:$R$2292,13,0)</f>
        <v>4.6017999999999999</v>
      </c>
      <c r="M26" s="66">
        <f t="shared" si="4"/>
        <v>16</v>
      </c>
      <c r="N26" s="65">
        <f>VLOOKUP($A26,'Return Data'!$B$7:$R$2292,17,0)</f>
        <v>6.3699000000000003</v>
      </c>
      <c r="O26" s="66">
        <f t="shared" si="5"/>
        <v>13</v>
      </c>
      <c r="P26" s="65">
        <f>VLOOKUP($A26,'Return Data'!$B$7:$R$2292,14,0)</f>
        <v>8.7498000000000005</v>
      </c>
      <c r="Q26" s="66">
        <f t="shared" si="7"/>
        <v>7</v>
      </c>
      <c r="R26" s="65">
        <f>VLOOKUP($A26,'Return Data'!$B$7:$R$2292,16,0)</f>
        <v>7.6935000000000002</v>
      </c>
      <c r="S26" s="67">
        <f t="shared" si="6"/>
        <v>18</v>
      </c>
    </row>
    <row r="27" spans="1:19" x14ac:dyDescent="0.3">
      <c r="A27" s="82" t="s">
        <v>73</v>
      </c>
      <c r="B27" s="64">
        <f>VLOOKUP($A27,'Return Data'!$B$7:$R$2292,3,0)</f>
        <v>44609</v>
      </c>
      <c r="C27" s="65">
        <f>VLOOKUP($A27,'Return Data'!$B$7:$R$2292,4,0)</f>
        <v>31.640499999999999</v>
      </c>
      <c r="D27" s="65">
        <f>VLOOKUP($A27,'Return Data'!$B$7:$R$2292,9,0)</f>
        <v>10.629899999999999</v>
      </c>
      <c r="E27" s="66">
        <f t="shared" si="0"/>
        <v>4</v>
      </c>
      <c r="F27" s="65">
        <f>VLOOKUP($A27,'Return Data'!$B$7:$R$2292,10,0)</f>
        <v>1.8873</v>
      </c>
      <c r="G27" s="66">
        <f t="shared" si="1"/>
        <v>16</v>
      </c>
      <c r="H27" s="65">
        <f>VLOOKUP($A27,'Return Data'!$B$7:$R$2292,11,0)</f>
        <v>4.9183000000000003</v>
      </c>
      <c r="I27" s="66">
        <f t="shared" si="2"/>
        <v>8</v>
      </c>
      <c r="J27" s="65">
        <f>VLOOKUP($A27,'Return Data'!$B$7:$R$2292,12,0)</f>
        <v>3.8953000000000002</v>
      </c>
      <c r="K27" s="66">
        <f t="shared" si="3"/>
        <v>15</v>
      </c>
      <c r="L27" s="65">
        <f>VLOOKUP($A27,'Return Data'!$B$7:$R$2292,13,0)</f>
        <v>5.4009</v>
      </c>
      <c r="M27" s="66">
        <f t="shared" si="4"/>
        <v>10</v>
      </c>
      <c r="N27" s="65">
        <f>VLOOKUP($A27,'Return Data'!$B$7:$R$2292,17,0)</f>
        <v>6.3460000000000001</v>
      </c>
      <c r="O27" s="66">
        <f t="shared" si="5"/>
        <v>14</v>
      </c>
      <c r="P27" s="65">
        <f>VLOOKUP($A27,'Return Data'!$B$7:$R$2292,14,0)</f>
        <v>8.0495999999999999</v>
      </c>
      <c r="Q27" s="66">
        <f t="shared" si="7"/>
        <v>8</v>
      </c>
      <c r="R27" s="65">
        <f>VLOOKUP($A27,'Return Data'!$B$7:$R$2292,16,0)</f>
        <v>8.2088999999999999</v>
      </c>
      <c r="S27" s="67">
        <f t="shared" si="6"/>
        <v>13</v>
      </c>
    </row>
    <row r="28" spans="1:19" x14ac:dyDescent="0.3">
      <c r="A28" s="82" t="s">
        <v>74</v>
      </c>
      <c r="B28" s="64">
        <f>VLOOKUP($A28,'Return Data'!$B$7:$R$2292,3,0)</f>
        <v>44609</v>
      </c>
      <c r="C28" s="65">
        <f>VLOOKUP($A28,'Return Data'!$B$7:$R$2292,4,0)</f>
        <v>2326.5799000000002</v>
      </c>
      <c r="D28" s="65">
        <f>VLOOKUP($A28,'Return Data'!$B$7:$R$2292,9,0)</f>
        <v>2.3999000000000001</v>
      </c>
      <c r="E28" s="66">
        <f t="shared" si="0"/>
        <v>21</v>
      </c>
      <c r="F28" s="65">
        <f>VLOOKUP($A28,'Return Data'!$B$7:$R$2292,10,0)</f>
        <v>0.81079999999999997</v>
      </c>
      <c r="G28" s="66">
        <f t="shared" si="1"/>
        <v>19</v>
      </c>
      <c r="H28" s="65">
        <f>VLOOKUP($A28,'Return Data'!$B$7:$R$2292,11,0)</f>
        <v>3.1673</v>
      </c>
      <c r="I28" s="66">
        <f t="shared" si="2"/>
        <v>21</v>
      </c>
      <c r="J28" s="65">
        <f>VLOOKUP($A28,'Return Data'!$B$7:$R$2292,12,0)</f>
        <v>3.3380000000000001</v>
      </c>
      <c r="K28" s="66">
        <f t="shared" si="3"/>
        <v>20</v>
      </c>
      <c r="L28" s="65">
        <f>VLOOKUP($A28,'Return Data'!$B$7:$R$2292,13,0)</f>
        <v>4.5251000000000001</v>
      </c>
      <c r="M28" s="66">
        <f t="shared" si="4"/>
        <v>18</v>
      </c>
      <c r="N28" s="65">
        <f>VLOOKUP($A28,'Return Data'!$B$7:$R$2292,17,0)</f>
        <v>5.1859000000000002</v>
      </c>
      <c r="O28" s="66">
        <f t="shared" si="5"/>
        <v>22</v>
      </c>
      <c r="P28" s="65">
        <f>VLOOKUP($A28,'Return Data'!$B$7:$R$2292,14,0)</f>
        <v>8.0488</v>
      </c>
      <c r="Q28" s="66">
        <f t="shared" si="7"/>
        <v>9</v>
      </c>
      <c r="R28" s="65">
        <f>VLOOKUP($A28,'Return Data'!$B$7:$R$2292,16,0)</f>
        <v>8.6073000000000004</v>
      </c>
      <c r="S28" s="67">
        <f t="shared" si="6"/>
        <v>7</v>
      </c>
    </row>
    <row r="29" spans="1:19" x14ac:dyDescent="0.3">
      <c r="A29" s="82" t="s">
        <v>77</v>
      </c>
      <c r="B29" s="64">
        <f>VLOOKUP($A29,'Return Data'!$B$7:$R$2292,3,0)</f>
        <v>44609</v>
      </c>
      <c r="C29" s="65">
        <f>VLOOKUP($A29,'Return Data'!$B$7:$R$2292,4,0)</f>
        <v>16.967199999999998</v>
      </c>
      <c r="D29" s="65">
        <f>VLOOKUP($A29,'Return Data'!$B$7:$R$2292,9,0)</f>
        <v>8.7385999999999999</v>
      </c>
      <c r="E29" s="66">
        <f t="shared" si="0"/>
        <v>6</v>
      </c>
      <c r="F29" s="65">
        <f>VLOOKUP($A29,'Return Data'!$B$7:$R$2292,10,0)</f>
        <v>2.4066000000000001</v>
      </c>
      <c r="G29" s="66">
        <f t="shared" si="1"/>
        <v>11</v>
      </c>
      <c r="H29" s="65">
        <f>VLOOKUP($A29,'Return Data'!$B$7:$R$2292,11,0)</f>
        <v>4.0880000000000001</v>
      </c>
      <c r="I29" s="66">
        <f t="shared" si="2"/>
        <v>13</v>
      </c>
      <c r="J29" s="65">
        <f>VLOOKUP($A29,'Return Data'!$B$7:$R$2292,12,0)</f>
        <v>3.5183</v>
      </c>
      <c r="K29" s="66">
        <f t="shared" si="3"/>
        <v>18</v>
      </c>
      <c r="L29" s="65">
        <f>VLOOKUP($A29,'Return Data'!$B$7:$R$2292,13,0)</f>
        <v>4.1981000000000002</v>
      </c>
      <c r="M29" s="66">
        <f t="shared" si="4"/>
        <v>19</v>
      </c>
      <c r="N29" s="65">
        <f>VLOOKUP($A29,'Return Data'!$B$7:$R$2292,17,0)</f>
        <v>5.3066000000000004</v>
      </c>
      <c r="O29" s="66">
        <f t="shared" si="5"/>
        <v>20</v>
      </c>
      <c r="P29" s="65">
        <f>VLOOKUP($A29,'Return Data'!$B$7:$R$2292,14,0)</f>
        <v>7.8619000000000003</v>
      </c>
      <c r="Q29" s="66">
        <f t="shared" si="7"/>
        <v>10</v>
      </c>
      <c r="R29" s="65">
        <f>VLOOKUP($A29,'Return Data'!$B$7:$R$2292,16,0)</f>
        <v>8.1396999999999995</v>
      </c>
      <c r="S29" s="67">
        <f t="shared" si="6"/>
        <v>14</v>
      </c>
    </row>
    <row r="30" spans="1:19" x14ac:dyDescent="0.3">
      <c r="A30" s="82" t="s">
        <v>78</v>
      </c>
      <c r="B30" s="64">
        <f>VLOOKUP($A30,'Return Data'!$B$7:$R$2292,3,0)</f>
        <v>44609</v>
      </c>
      <c r="C30" s="65">
        <f>VLOOKUP($A30,'Return Data'!$B$7:$R$2292,4,0)</f>
        <v>30.139800000000001</v>
      </c>
      <c r="D30" s="65">
        <f>VLOOKUP($A30,'Return Data'!$B$7:$R$2292,9,0)</f>
        <v>2.0583999999999998</v>
      </c>
      <c r="E30" s="66">
        <f t="shared" si="0"/>
        <v>22</v>
      </c>
      <c r="F30" s="65">
        <f>VLOOKUP($A30,'Return Data'!$B$7:$R$2292,10,0)</f>
        <v>1.9019999999999999</v>
      </c>
      <c r="G30" s="66">
        <f t="shared" si="1"/>
        <v>15</v>
      </c>
      <c r="H30" s="65">
        <f>VLOOKUP($A30,'Return Data'!$B$7:$R$2292,11,0)</f>
        <v>3.23</v>
      </c>
      <c r="I30" s="66">
        <f t="shared" si="2"/>
        <v>20</v>
      </c>
      <c r="J30" s="65">
        <f>VLOOKUP($A30,'Return Data'!$B$7:$R$2292,12,0)</f>
        <v>3.2130000000000001</v>
      </c>
      <c r="K30" s="66">
        <f t="shared" si="3"/>
        <v>22</v>
      </c>
      <c r="L30" s="65">
        <f>VLOOKUP($A30,'Return Data'!$B$7:$R$2292,13,0)</f>
        <v>3.7574999999999998</v>
      </c>
      <c r="M30" s="66">
        <f t="shared" si="4"/>
        <v>22</v>
      </c>
      <c r="N30" s="65">
        <f>VLOOKUP($A30,'Return Data'!$B$7:$R$2292,17,0)</f>
        <v>5.5082000000000004</v>
      </c>
      <c r="O30" s="66">
        <f t="shared" si="5"/>
        <v>16</v>
      </c>
      <c r="P30" s="65">
        <f>VLOOKUP($A30,'Return Data'!$B$7:$R$2292,14,0)</f>
        <v>8.9344999999999999</v>
      </c>
      <c r="Q30" s="66">
        <f t="shared" si="7"/>
        <v>5</v>
      </c>
      <c r="R30" s="65">
        <f>VLOOKUP($A30,'Return Data'!$B$7:$R$2292,16,0)</f>
        <v>8.4506999999999994</v>
      </c>
      <c r="S30" s="67">
        <f t="shared" si="6"/>
        <v>9</v>
      </c>
    </row>
    <row r="31" spans="1:19" x14ac:dyDescent="0.3">
      <c r="A31" s="82" t="s">
        <v>79</v>
      </c>
      <c r="B31" s="64">
        <f>VLOOKUP($A31,'Return Data'!$B$7:$R$2292,3,0)</f>
        <v>44609</v>
      </c>
      <c r="C31" s="65">
        <f>VLOOKUP($A31,'Return Data'!$B$7:$R$2292,4,0)</f>
        <v>36.688200000000002</v>
      </c>
      <c r="D31" s="65">
        <f>VLOOKUP($A31,'Return Data'!$B$7:$R$2292,9,0)</f>
        <v>5.3257000000000003</v>
      </c>
      <c r="E31" s="66">
        <f t="shared" si="0"/>
        <v>12</v>
      </c>
      <c r="F31" s="65">
        <f>VLOOKUP($A31,'Return Data'!$B$7:$R$2292,10,0)</f>
        <v>4.1776999999999997</v>
      </c>
      <c r="G31" s="66">
        <f t="shared" si="1"/>
        <v>2</v>
      </c>
      <c r="H31" s="65">
        <f>VLOOKUP($A31,'Return Data'!$B$7:$R$2292,11,0)</f>
        <v>3.9338000000000002</v>
      </c>
      <c r="I31" s="66">
        <f t="shared" si="2"/>
        <v>14</v>
      </c>
      <c r="J31" s="65">
        <f>VLOOKUP($A31,'Return Data'!$B$7:$R$2292,12,0)</f>
        <v>4.8895</v>
      </c>
      <c r="K31" s="66">
        <f t="shared" si="3"/>
        <v>7</v>
      </c>
      <c r="L31" s="65">
        <f>VLOOKUP($A31,'Return Data'!$B$7:$R$2292,13,0)</f>
        <v>5.6075999999999997</v>
      </c>
      <c r="M31" s="66">
        <f t="shared" si="4"/>
        <v>8</v>
      </c>
      <c r="N31" s="65">
        <f>VLOOKUP($A31,'Return Data'!$B$7:$R$2292,17,0)</f>
        <v>6.7012</v>
      </c>
      <c r="O31" s="66">
        <f t="shared" si="5"/>
        <v>10</v>
      </c>
      <c r="P31" s="65">
        <f>VLOOKUP($A31,'Return Data'!$B$7:$R$2292,14,0)</f>
        <v>7.7337999999999996</v>
      </c>
      <c r="Q31" s="66">
        <f t="shared" si="7"/>
        <v>12</v>
      </c>
      <c r="R31" s="65">
        <f>VLOOKUP($A31,'Return Data'!$B$7:$R$2292,16,0)</f>
        <v>8.8707999999999991</v>
      </c>
      <c r="S31" s="67">
        <f t="shared" si="6"/>
        <v>5</v>
      </c>
    </row>
    <row r="32" spans="1:19" x14ac:dyDescent="0.3">
      <c r="A32" s="82" t="s">
        <v>80</v>
      </c>
      <c r="B32" s="64">
        <f>VLOOKUP($A32,'Return Data'!$B$7:$R$2292,3,0)</f>
        <v>44609</v>
      </c>
      <c r="C32" s="65">
        <f>VLOOKUP($A32,'Return Data'!$B$7:$R$2292,4,0)</f>
        <v>20.093299999999999</v>
      </c>
      <c r="D32" s="65">
        <f>VLOOKUP($A32,'Return Data'!$B$7:$R$2292,9,0)</f>
        <v>-2.6368</v>
      </c>
      <c r="E32" s="66">
        <f t="shared" si="0"/>
        <v>27</v>
      </c>
      <c r="F32" s="65">
        <f>VLOOKUP($A32,'Return Data'!$B$7:$R$2292,10,0)</f>
        <v>-3.3925000000000001</v>
      </c>
      <c r="G32" s="66">
        <f t="shared" si="1"/>
        <v>27</v>
      </c>
      <c r="H32" s="65">
        <f>VLOOKUP($A32,'Return Data'!$B$7:$R$2292,11,0)</f>
        <v>1.4770000000000001</v>
      </c>
      <c r="I32" s="66">
        <f t="shared" si="2"/>
        <v>25</v>
      </c>
      <c r="J32" s="65">
        <f>VLOOKUP($A32,'Return Data'!$B$7:$R$2292,12,0)</f>
        <v>1.7918000000000001</v>
      </c>
      <c r="K32" s="66">
        <f t="shared" si="3"/>
        <v>25</v>
      </c>
      <c r="L32" s="65">
        <f>VLOOKUP($A32,'Return Data'!$B$7:$R$2292,13,0)</f>
        <v>3.0377999999999998</v>
      </c>
      <c r="M32" s="66">
        <f t="shared" si="4"/>
        <v>25</v>
      </c>
      <c r="N32" s="65">
        <f>VLOOKUP($A32,'Return Data'!$B$7:$R$2292,17,0)</f>
        <v>4.6928999999999998</v>
      </c>
      <c r="O32" s="66">
        <f t="shared" si="5"/>
        <v>25</v>
      </c>
      <c r="P32" s="65">
        <f>VLOOKUP($A32,'Return Data'!$B$7:$R$2292,14,0)</f>
        <v>7.4161000000000001</v>
      </c>
      <c r="Q32" s="66">
        <f t="shared" si="7"/>
        <v>17</v>
      </c>
      <c r="R32" s="65">
        <f>VLOOKUP($A32,'Return Data'!$B$7:$R$2292,16,0)</f>
        <v>7.0018000000000002</v>
      </c>
      <c r="S32" s="67">
        <f t="shared" si="6"/>
        <v>24</v>
      </c>
    </row>
    <row r="33" spans="1:19" x14ac:dyDescent="0.3">
      <c r="A33" s="82" t="s">
        <v>363</v>
      </c>
      <c r="B33" s="64">
        <f>VLOOKUP($A33,'Return Data'!$B$7:$R$2292,3,0)</f>
        <v>0</v>
      </c>
      <c r="C33" s="65">
        <f>VLOOKUP($A33,'Return Data'!$B$7:$R$2292,4,0)</f>
        <v>0</v>
      </c>
      <c r="D33" s="65">
        <f>VLOOKUP($A33,'Return Data'!$B$7:$R$2292,9,0)</f>
        <v>0</v>
      </c>
      <c r="E33" s="66">
        <f t="shared" si="0"/>
        <v>25</v>
      </c>
      <c r="F33" s="65">
        <f>VLOOKUP($A33,'Return Data'!$B$7:$R$2292,10,0)</f>
        <v>0</v>
      </c>
      <c r="G33" s="66">
        <f t="shared" si="1"/>
        <v>21</v>
      </c>
      <c r="H33" s="65">
        <f>VLOOKUP($A33,'Return Data'!$B$7:$R$2292,11,0)</f>
        <v>0</v>
      </c>
      <c r="I33" s="66">
        <f t="shared" si="2"/>
        <v>26</v>
      </c>
      <c r="J33" s="65">
        <f>VLOOKUP($A33,'Return Data'!$B$7:$R$2292,12,0)</f>
        <v>0</v>
      </c>
      <c r="K33" s="66">
        <f t="shared" si="3"/>
        <v>26</v>
      </c>
      <c r="L33" s="65">
        <f>VLOOKUP($A33,'Return Data'!$B$7:$R$2292,13,0)</f>
        <v>0</v>
      </c>
      <c r="M33" s="66">
        <f t="shared" si="4"/>
        <v>26</v>
      </c>
      <c r="N33" s="65"/>
      <c r="O33" s="66"/>
      <c r="P33" s="65"/>
      <c r="Q33" s="66"/>
      <c r="R33" s="65">
        <f>VLOOKUP($A33,'Return Data'!$B$7:$R$2292,16,0)</f>
        <v>0</v>
      </c>
      <c r="S33" s="67">
        <f t="shared" si="6"/>
        <v>26</v>
      </c>
    </row>
    <row r="34" spans="1:19" x14ac:dyDescent="0.3">
      <c r="A34" s="82" t="s">
        <v>81</v>
      </c>
      <c r="B34" s="64">
        <f>VLOOKUP($A34,'Return Data'!$B$7:$R$2292,3,0)</f>
        <v>44609</v>
      </c>
      <c r="C34" s="65">
        <f>VLOOKUP($A34,'Return Data'!$B$7:$R$2292,4,0)</f>
        <v>24.681999999999999</v>
      </c>
      <c r="D34" s="65">
        <f>VLOOKUP($A34,'Return Data'!$B$7:$R$2292,9,0)</f>
        <v>6.2E-2</v>
      </c>
      <c r="E34" s="66">
        <f t="shared" si="0"/>
        <v>24</v>
      </c>
      <c r="F34" s="65">
        <f>VLOOKUP($A34,'Return Data'!$B$7:$R$2292,10,0)</f>
        <v>-0.84689999999999999</v>
      </c>
      <c r="G34" s="66">
        <f t="shared" si="1"/>
        <v>26</v>
      </c>
      <c r="H34" s="65">
        <f>VLOOKUP($A34,'Return Data'!$B$7:$R$2292,11,0)</f>
        <v>19.480499999999999</v>
      </c>
      <c r="I34" s="66">
        <f t="shared" si="2"/>
        <v>1</v>
      </c>
      <c r="J34" s="65">
        <f>VLOOKUP($A34,'Return Data'!$B$7:$R$2292,12,0)</f>
        <v>14.173299999999999</v>
      </c>
      <c r="K34" s="66">
        <f t="shared" si="3"/>
        <v>1</v>
      </c>
      <c r="L34" s="65">
        <f>VLOOKUP($A34,'Return Data'!$B$7:$R$2292,13,0)</f>
        <v>11.6433</v>
      </c>
      <c r="M34" s="66">
        <f t="shared" si="4"/>
        <v>2</v>
      </c>
      <c r="N34" s="65">
        <f>VLOOKUP($A34,'Return Data'!$B$7:$R$2292,17,0)</f>
        <v>9.6948000000000008</v>
      </c>
      <c r="O34" s="66">
        <f>RANK(N34,N$8:N$34,0)</f>
        <v>1</v>
      </c>
      <c r="P34" s="65">
        <f>VLOOKUP($A34,'Return Data'!$B$7:$R$2292,14,0)</f>
        <v>5.3319000000000001</v>
      </c>
      <c r="Q34" s="66">
        <f>RANK(P34,P$8:P$34,0)</f>
        <v>24</v>
      </c>
      <c r="R34" s="65">
        <f>VLOOKUP($A34,'Return Data'!$B$7:$R$2292,16,0)</f>
        <v>7.7058</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5.3386444444444452</v>
      </c>
      <c r="E36" s="88"/>
      <c r="F36" s="89">
        <f>AVERAGE(F8:F34)</f>
        <v>1.8322370370370373</v>
      </c>
      <c r="G36" s="88"/>
      <c r="H36" s="89">
        <f>AVERAGE(H8:H34)</f>
        <v>4.7080148148148151</v>
      </c>
      <c r="I36" s="88"/>
      <c r="J36" s="89">
        <f>AVERAGE(J8:J34)</f>
        <v>4.5801962962962959</v>
      </c>
      <c r="K36" s="88"/>
      <c r="L36" s="89">
        <f>AVERAGE(L8:L34)</f>
        <v>5.1875999999999989</v>
      </c>
      <c r="M36" s="88"/>
      <c r="N36" s="89">
        <f>AVERAGE(N8:N34)</f>
        <v>5.5559769230769227</v>
      </c>
      <c r="O36" s="88"/>
      <c r="P36" s="89">
        <f>AVERAGE(P8:P34)</f>
        <v>7.5902280000000006</v>
      </c>
      <c r="Q36" s="88"/>
      <c r="R36" s="89">
        <f>AVERAGE(R8:R34)</f>
        <v>7.1400444444444462</v>
      </c>
      <c r="S36" s="90"/>
    </row>
    <row r="37" spans="1:19" x14ac:dyDescent="0.3">
      <c r="A37" s="87" t="s">
        <v>28</v>
      </c>
      <c r="B37" s="88"/>
      <c r="C37" s="88"/>
      <c r="D37" s="89">
        <f>MIN(D8:D34)</f>
        <v>-2.6368</v>
      </c>
      <c r="E37" s="88"/>
      <c r="F37" s="89">
        <f>MIN(F8:F34)</f>
        <v>-3.3925000000000001</v>
      </c>
      <c r="G37" s="88"/>
      <c r="H37" s="89">
        <f>MIN(H8:H34)</f>
        <v>0</v>
      </c>
      <c r="I37" s="88"/>
      <c r="J37" s="89">
        <f>MIN(J8:J34)</f>
        <v>0</v>
      </c>
      <c r="K37" s="88"/>
      <c r="L37" s="89">
        <f>MIN(L8:L34)</f>
        <v>0</v>
      </c>
      <c r="M37" s="88"/>
      <c r="N37" s="89">
        <f>MIN(N8:N34)</f>
        <v>-13.6936</v>
      </c>
      <c r="O37" s="88"/>
      <c r="P37" s="89">
        <f>MIN(P8:P34)</f>
        <v>3.5686</v>
      </c>
      <c r="Q37" s="88"/>
      <c r="R37" s="89">
        <f>MIN(R8:R34)</f>
        <v>-11.533899999999999</v>
      </c>
      <c r="S37" s="90"/>
    </row>
    <row r="38" spans="1:19" ht="15" thickBot="1" x14ac:dyDescent="0.35">
      <c r="A38" s="91" t="s">
        <v>29</v>
      </c>
      <c r="B38" s="92"/>
      <c r="C38" s="92"/>
      <c r="D38" s="93">
        <f>MAX(D8:D34)</f>
        <v>12.9414</v>
      </c>
      <c r="E38" s="92"/>
      <c r="F38" s="93">
        <f>MAX(F8:F34)</f>
        <v>5.4621000000000004</v>
      </c>
      <c r="G38" s="92"/>
      <c r="H38" s="93">
        <f>MAX(H8:H34)</f>
        <v>19.480499999999999</v>
      </c>
      <c r="I38" s="92"/>
      <c r="J38" s="93">
        <f>MAX(J8:J34)</f>
        <v>14.173299999999999</v>
      </c>
      <c r="K38" s="92"/>
      <c r="L38" s="93">
        <f>MAX(L8:L34)</f>
        <v>13.2462</v>
      </c>
      <c r="M38" s="92"/>
      <c r="N38" s="93">
        <f>MAX(N8:N34)</f>
        <v>9.6948000000000008</v>
      </c>
      <c r="O38" s="92"/>
      <c r="P38" s="93">
        <f>MAX(P8:P34)</f>
        <v>9.6716999999999995</v>
      </c>
      <c r="Q38" s="92"/>
      <c r="R38" s="93">
        <f>MAX(R8:R34)</f>
        <v>10.304399999999999</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44609</v>
      </c>
      <c r="C8" s="65">
        <f>VLOOKUP($A8,'Return Data'!$B$7:$R$2292,4,0)</f>
        <v>24.914899999999999</v>
      </c>
      <c r="D8" s="65">
        <f>VLOOKUP($A8,'Return Data'!$B$7:$R$2292,9,0)</f>
        <v>4.1924999999999999</v>
      </c>
      <c r="E8" s="66">
        <f t="shared" ref="E8:E38" si="0">RANK(D8,D$8:D$38,0)</f>
        <v>16</v>
      </c>
      <c r="F8" s="65">
        <f>VLOOKUP($A8,'Return Data'!$B$7:$R$2292,10,0)</f>
        <v>2.4643000000000002</v>
      </c>
      <c r="G8" s="66">
        <f t="shared" ref="G8:G38" si="1">RANK(F8,F$8:F$38,0)</f>
        <v>10</v>
      </c>
      <c r="H8" s="65">
        <f>VLOOKUP($A8,'Return Data'!$B$7:$R$2292,11,0)</f>
        <v>3.8753000000000002</v>
      </c>
      <c r="I8" s="66">
        <f t="shared" ref="I8:I38" si="2">RANK(H8,H$8:H$38,0)</f>
        <v>11</v>
      </c>
      <c r="J8" s="65">
        <f>VLOOKUP($A8,'Return Data'!$B$7:$R$2292,12,0)</f>
        <v>4.3933999999999997</v>
      </c>
      <c r="K8" s="66">
        <f t="shared" ref="K8:K38" si="3">RANK(J8,J$8:J$38,0)</f>
        <v>10</v>
      </c>
      <c r="L8" s="65">
        <f>VLOOKUP($A8,'Return Data'!$B$7:$R$2292,13,0)</f>
        <v>5.5045999999999999</v>
      </c>
      <c r="M8" s="66">
        <f t="shared" ref="M8:M38" si="4">RANK(L8,L$8:L$38,0)</f>
        <v>9</v>
      </c>
      <c r="N8" s="65">
        <f>VLOOKUP($A8,'Return Data'!$B$7:$R$2292,17,0)</f>
        <v>6.1264000000000003</v>
      </c>
      <c r="O8" s="66">
        <f t="shared" ref="O8:O36" si="5">RANK(N8,N$8:N$38,0)</f>
        <v>11</v>
      </c>
      <c r="P8" s="65">
        <f>VLOOKUP($A8,'Return Data'!$B$7:$R$2292,14,0)</f>
        <v>4.9721000000000002</v>
      </c>
      <c r="Q8" s="66">
        <f>RANK(P8,P$8:P$38,0)</f>
        <v>26</v>
      </c>
      <c r="R8" s="65">
        <f>VLOOKUP($A8,'Return Data'!$B$7:$R$2292,16,0)</f>
        <v>7.35</v>
      </c>
      <c r="S8" s="67">
        <f t="shared" ref="S8:S38" si="6">RANK(R8,R$8:R$38,0)</f>
        <v>15</v>
      </c>
    </row>
    <row r="9" spans="1:19" x14ac:dyDescent="0.3">
      <c r="A9" s="82" t="s">
        <v>83</v>
      </c>
      <c r="B9" s="64">
        <f>VLOOKUP($A9,'Return Data'!$B$7:$R$2292,3,0)</f>
        <v>44609</v>
      </c>
      <c r="C9" s="65">
        <f>VLOOKUP($A9,'Return Data'!$B$7:$R$2292,4,0)</f>
        <v>36.024700000000003</v>
      </c>
      <c r="D9" s="65">
        <f>VLOOKUP($A9,'Return Data'!$B$7:$R$2292,9,0)</f>
        <v>4.2016999999999998</v>
      </c>
      <c r="E9" s="66">
        <f t="shared" si="0"/>
        <v>15</v>
      </c>
      <c r="F9" s="65">
        <f>VLOOKUP($A9,'Return Data'!$B$7:$R$2292,10,0)</f>
        <v>2.4666999999999999</v>
      </c>
      <c r="G9" s="66">
        <f t="shared" si="1"/>
        <v>9</v>
      </c>
      <c r="H9" s="65">
        <f>VLOOKUP($A9,'Return Data'!$B$7:$R$2292,11,0)</f>
        <v>3.8828</v>
      </c>
      <c r="I9" s="66">
        <f t="shared" si="2"/>
        <v>10</v>
      </c>
      <c r="J9" s="65">
        <f>VLOOKUP($A9,'Return Data'!$B$7:$R$2292,12,0)</f>
        <v>4.4012000000000002</v>
      </c>
      <c r="K9" s="66">
        <f t="shared" si="3"/>
        <v>9</v>
      </c>
      <c r="L9" s="65">
        <f>VLOOKUP($A9,'Return Data'!$B$7:$R$2292,13,0)</f>
        <v>5.5130999999999997</v>
      </c>
      <c r="M9" s="66">
        <f t="shared" si="4"/>
        <v>8</v>
      </c>
      <c r="N9" s="65">
        <f>VLOOKUP($A9,'Return Data'!$B$7:$R$2292,17,0)</f>
        <v>6.1364999999999998</v>
      </c>
      <c r="O9" s="66">
        <f t="shared" si="5"/>
        <v>10</v>
      </c>
      <c r="P9" s="65">
        <f>VLOOKUP($A9,'Return Data'!$B$7:$R$2292,14,0)</f>
        <v>4.9789000000000003</v>
      </c>
      <c r="Q9" s="66">
        <f>RANK(P9,P$8:P$38,0)</f>
        <v>25</v>
      </c>
      <c r="R9" s="65">
        <f>VLOOKUP($A9,'Return Data'!$B$7:$R$2292,16,0)</f>
        <v>7.6424000000000003</v>
      </c>
      <c r="S9" s="67">
        <f t="shared" si="6"/>
        <v>13</v>
      </c>
    </row>
    <row r="10" spans="1:19" x14ac:dyDescent="0.3">
      <c r="A10" s="82" t="s">
        <v>84</v>
      </c>
      <c r="B10" s="64">
        <f>VLOOKUP($A10,'Return Data'!$B$7:$R$2292,3,0)</f>
        <v>44609</v>
      </c>
      <c r="C10" s="65">
        <f>VLOOKUP($A10,'Return Data'!$B$7:$R$2292,4,0)</f>
        <v>0.96740000000000004</v>
      </c>
      <c r="D10" s="65">
        <f>VLOOKUP($A10,'Return Data'!$B$7:$R$2292,9,0)</f>
        <v>0</v>
      </c>
      <c r="E10" s="66">
        <f t="shared" si="0"/>
        <v>27</v>
      </c>
      <c r="F10" s="65">
        <f>VLOOKUP($A10,'Return Data'!$B$7:$R$2292,10,0)</f>
        <v>0</v>
      </c>
      <c r="G10" s="66">
        <f t="shared" si="1"/>
        <v>21</v>
      </c>
      <c r="H10" s="65">
        <f>VLOOKUP($A10,'Return Data'!$B$7:$R$2292,11,0)</f>
        <v>0</v>
      </c>
      <c r="I10" s="66">
        <f t="shared" si="2"/>
        <v>29</v>
      </c>
      <c r="J10" s="65">
        <f>VLOOKUP($A10,'Return Data'!$B$7:$R$2292,12,0)</f>
        <v>0</v>
      </c>
      <c r="K10" s="66">
        <f t="shared" si="3"/>
        <v>29</v>
      </c>
      <c r="L10" s="65">
        <f>VLOOKUP($A10,'Return Data'!$B$7:$R$2292,13,0)</f>
        <v>0</v>
      </c>
      <c r="M10" s="66">
        <f t="shared" si="4"/>
        <v>29</v>
      </c>
      <c r="N10" s="65">
        <f>VLOOKUP($A10,'Return Data'!$B$7:$R$2292,17,0)</f>
        <v>-13.691700000000001</v>
      </c>
      <c r="O10" s="66">
        <f t="shared" si="5"/>
        <v>30</v>
      </c>
      <c r="P10" s="65"/>
      <c r="Q10" s="66"/>
      <c r="R10" s="65">
        <f>VLOOKUP($A10,'Return Data'!$B$7:$R$2292,16,0)</f>
        <v>-11.5314</v>
      </c>
      <c r="S10" s="67">
        <f t="shared" si="6"/>
        <v>30</v>
      </c>
    </row>
    <row r="11" spans="1:19" x14ac:dyDescent="0.3">
      <c r="A11" s="82" t="s">
        <v>85</v>
      </c>
      <c r="B11" s="64">
        <f>VLOOKUP($A11,'Return Data'!$B$7:$R$2292,3,0)</f>
        <v>44609</v>
      </c>
      <c r="C11" s="65">
        <f>VLOOKUP($A11,'Return Data'!$B$7:$R$2292,4,0)</f>
        <v>1.3985000000000001</v>
      </c>
      <c r="D11" s="65">
        <f>VLOOKUP($A11,'Return Data'!$B$7:$R$2292,9,0)</f>
        <v>0</v>
      </c>
      <c r="E11" s="66">
        <f t="shared" si="0"/>
        <v>27</v>
      </c>
      <c r="F11" s="65">
        <f>VLOOKUP($A11,'Return Data'!$B$7:$R$2292,10,0)</f>
        <v>0</v>
      </c>
      <c r="G11" s="66">
        <f t="shared" si="1"/>
        <v>21</v>
      </c>
      <c r="H11" s="65">
        <f>VLOOKUP($A11,'Return Data'!$B$7:$R$2292,11,0)</f>
        <v>0</v>
      </c>
      <c r="I11" s="66">
        <f t="shared" si="2"/>
        <v>29</v>
      </c>
      <c r="J11" s="65">
        <f>VLOOKUP($A11,'Return Data'!$B$7:$R$2292,12,0)</f>
        <v>0</v>
      </c>
      <c r="K11" s="66">
        <f t="shared" si="3"/>
        <v>29</v>
      </c>
      <c r="L11" s="65">
        <f>VLOOKUP($A11,'Return Data'!$B$7:$R$2292,13,0)</f>
        <v>0</v>
      </c>
      <c r="M11" s="66">
        <f t="shared" si="4"/>
        <v>29</v>
      </c>
      <c r="N11" s="65">
        <f>VLOOKUP($A11,'Return Data'!$B$7:$R$2292,17,0)</f>
        <v>-13.690300000000001</v>
      </c>
      <c r="O11" s="66">
        <f t="shared" si="5"/>
        <v>29</v>
      </c>
      <c r="P11" s="65"/>
      <c r="Q11" s="66"/>
      <c r="R11" s="65">
        <f>VLOOKUP($A11,'Return Data'!$B$7:$R$2292,16,0)</f>
        <v>-11.532500000000001</v>
      </c>
      <c r="S11" s="67">
        <f t="shared" si="6"/>
        <v>31</v>
      </c>
    </row>
    <row r="12" spans="1:19" x14ac:dyDescent="0.3">
      <c r="A12" s="82" t="s">
        <v>86</v>
      </c>
      <c r="B12" s="64">
        <f>VLOOKUP($A12,'Return Data'!$B$7:$R$2292,3,0)</f>
        <v>44609</v>
      </c>
      <c r="C12" s="65">
        <f>VLOOKUP($A12,'Return Data'!$B$7:$R$2292,4,0)</f>
        <v>23.9375</v>
      </c>
      <c r="D12" s="65">
        <f>VLOOKUP($A12,'Return Data'!$B$7:$R$2292,9,0)</f>
        <v>8.2969000000000008</v>
      </c>
      <c r="E12" s="66">
        <f t="shared" si="0"/>
        <v>7</v>
      </c>
      <c r="F12" s="65">
        <f>VLOOKUP($A12,'Return Data'!$B$7:$R$2292,10,0)</f>
        <v>1.7814000000000001</v>
      </c>
      <c r="G12" s="66">
        <f t="shared" si="1"/>
        <v>12</v>
      </c>
      <c r="H12" s="65">
        <f>VLOOKUP($A12,'Return Data'!$B$7:$R$2292,11,0)</f>
        <v>4.6025</v>
      </c>
      <c r="I12" s="66">
        <f t="shared" si="2"/>
        <v>4</v>
      </c>
      <c r="J12" s="65">
        <f>VLOOKUP($A12,'Return Data'!$B$7:$R$2292,12,0)</f>
        <v>3.8262</v>
      </c>
      <c r="K12" s="66">
        <f t="shared" si="3"/>
        <v>13</v>
      </c>
      <c r="L12" s="65">
        <f>VLOOKUP($A12,'Return Data'!$B$7:$R$2292,13,0)</f>
        <v>5.7137000000000002</v>
      </c>
      <c r="M12" s="66">
        <f t="shared" si="4"/>
        <v>7</v>
      </c>
      <c r="N12" s="65">
        <f>VLOOKUP($A12,'Return Data'!$B$7:$R$2292,17,0)</f>
        <v>6.2972000000000001</v>
      </c>
      <c r="O12" s="66">
        <f t="shared" si="5"/>
        <v>8</v>
      </c>
      <c r="P12" s="65">
        <f>VLOOKUP($A12,'Return Data'!$B$7:$R$2292,14,0)</f>
        <v>8.8497000000000003</v>
      </c>
      <c r="Q12" s="66">
        <f t="shared" ref="Q12:Q36" si="7">RANK(P12,P$8:P$38,0)</f>
        <v>1</v>
      </c>
      <c r="R12" s="65">
        <f>VLOOKUP($A12,'Return Data'!$B$7:$R$2292,16,0)</f>
        <v>8.4021000000000008</v>
      </c>
      <c r="S12" s="67">
        <f t="shared" si="6"/>
        <v>3</v>
      </c>
    </row>
    <row r="13" spans="1:19" x14ac:dyDescent="0.3">
      <c r="A13" s="82" t="s">
        <v>87</v>
      </c>
      <c r="B13" s="64">
        <f>VLOOKUP($A13,'Return Data'!$B$7:$R$2292,3,0)</f>
        <v>44609</v>
      </c>
      <c r="C13" s="65">
        <f>VLOOKUP($A13,'Return Data'!$B$7:$R$2292,4,0)</f>
        <v>18.8782</v>
      </c>
      <c r="D13" s="65">
        <f>VLOOKUP($A13,'Return Data'!$B$7:$R$2292,9,0)</f>
        <v>4.8158000000000003</v>
      </c>
      <c r="E13" s="66">
        <f t="shared" si="0"/>
        <v>13</v>
      </c>
      <c r="F13" s="65">
        <f>VLOOKUP($A13,'Return Data'!$B$7:$R$2292,10,0)</f>
        <v>5.6800000000000003E-2</v>
      </c>
      <c r="G13" s="66">
        <f t="shared" si="1"/>
        <v>20</v>
      </c>
      <c r="H13" s="65">
        <f>VLOOKUP($A13,'Return Data'!$B$7:$R$2292,11,0)</f>
        <v>2.4228999999999998</v>
      </c>
      <c r="I13" s="66">
        <f t="shared" si="2"/>
        <v>21</v>
      </c>
      <c r="J13" s="65">
        <f>VLOOKUP($A13,'Return Data'!$B$7:$R$2292,12,0)</f>
        <v>2.9784000000000002</v>
      </c>
      <c r="K13" s="66">
        <f t="shared" si="3"/>
        <v>20</v>
      </c>
      <c r="L13" s="65">
        <f>VLOOKUP($A13,'Return Data'!$B$7:$R$2292,13,0)</f>
        <v>3.6659999999999999</v>
      </c>
      <c r="M13" s="66">
        <f t="shared" si="4"/>
        <v>20</v>
      </c>
      <c r="N13" s="65">
        <f>VLOOKUP($A13,'Return Data'!$B$7:$R$2292,17,0)</f>
        <v>5.5235000000000003</v>
      </c>
      <c r="O13" s="66">
        <f t="shared" si="5"/>
        <v>17</v>
      </c>
      <c r="P13" s="65">
        <f>VLOOKUP($A13,'Return Data'!$B$7:$R$2292,14,0)</f>
        <v>3.1802999999999999</v>
      </c>
      <c r="Q13" s="66">
        <f t="shared" si="7"/>
        <v>28</v>
      </c>
      <c r="R13" s="65">
        <f>VLOOKUP($A13,'Return Data'!$B$7:$R$2292,16,0)</f>
        <v>6.8128000000000002</v>
      </c>
      <c r="S13" s="67">
        <f t="shared" si="6"/>
        <v>19</v>
      </c>
    </row>
    <row r="14" spans="1:19" x14ac:dyDescent="0.3">
      <c r="A14" s="82" t="s">
        <v>88</v>
      </c>
      <c r="B14" s="64">
        <f>VLOOKUP($A14,'Return Data'!$B$7:$R$2292,3,0)</f>
        <v>44609</v>
      </c>
      <c r="C14" s="65">
        <f>VLOOKUP($A14,'Return Data'!$B$7:$R$2292,4,0)</f>
        <v>36.959000000000003</v>
      </c>
      <c r="D14" s="65">
        <f>VLOOKUP($A14,'Return Data'!$B$7:$R$2292,9,0)</f>
        <v>11.750400000000001</v>
      </c>
      <c r="E14" s="66">
        <f t="shared" si="0"/>
        <v>2</v>
      </c>
      <c r="F14" s="65">
        <f>VLOOKUP($A14,'Return Data'!$B$7:$R$2292,10,0)</f>
        <v>2.8576000000000001</v>
      </c>
      <c r="G14" s="66">
        <f t="shared" si="1"/>
        <v>6</v>
      </c>
      <c r="H14" s="65">
        <f>VLOOKUP($A14,'Return Data'!$B$7:$R$2292,11,0)</f>
        <v>3.9300999999999999</v>
      </c>
      <c r="I14" s="66">
        <f t="shared" si="2"/>
        <v>9</v>
      </c>
      <c r="J14" s="65">
        <f>VLOOKUP($A14,'Return Data'!$B$7:$R$2292,12,0)</f>
        <v>2.6472000000000002</v>
      </c>
      <c r="K14" s="66">
        <f t="shared" si="3"/>
        <v>22</v>
      </c>
      <c r="L14" s="65">
        <f>VLOOKUP($A14,'Return Data'!$B$7:$R$2292,13,0)</f>
        <v>3.4321999999999999</v>
      </c>
      <c r="M14" s="66">
        <f t="shared" si="4"/>
        <v>22</v>
      </c>
      <c r="N14" s="65">
        <f>VLOOKUP($A14,'Return Data'!$B$7:$R$2292,17,0)</f>
        <v>4.0875000000000004</v>
      </c>
      <c r="O14" s="66">
        <f t="shared" si="5"/>
        <v>27</v>
      </c>
      <c r="P14" s="65">
        <f>VLOOKUP($A14,'Return Data'!$B$7:$R$2292,14,0)</f>
        <v>6.1148999999999996</v>
      </c>
      <c r="Q14" s="66">
        <f t="shared" si="7"/>
        <v>22</v>
      </c>
      <c r="R14" s="65">
        <f>VLOOKUP($A14,'Return Data'!$B$7:$R$2292,16,0)</f>
        <v>7.7957999999999998</v>
      </c>
      <c r="S14" s="67">
        <f t="shared" si="6"/>
        <v>11</v>
      </c>
    </row>
    <row r="15" spans="1:19" x14ac:dyDescent="0.3">
      <c r="A15" s="82" t="s">
        <v>89</v>
      </c>
      <c r="B15" s="64">
        <f>VLOOKUP($A15,'Return Data'!$B$7:$R$2292,3,0)</f>
        <v>44609</v>
      </c>
      <c r="C15" s="65">
        <f>VLOOKUP($A15,'Return Data'!$B$7:$R$2292,4,0)</f>
        <v>24.364899999999999</v>
      </c>
      <c r="D15" s="65">
        <f>VLOOKUP($A15,'Return Data'!$B$7:$R$2292,9,0)</f>
        <v>3.0038</v>
      </c>
      <c r="E15" s="66">
        <f t="shared" si="0"/>
        <v>19</v>
      </c>
      <c r="F15" s="65">
        <f>VLOOKUP($A15,'Return Data'!$B$7:$R$2292,10,0)</f>
        <v>1.4873000000000001</v>
      </c>
      <c r="G15" s="66">
        <f t="shared" si="1"/>
        <v>13</v>
      </c>
      <c r="H15" s="65">
        <f>VLOOKUP($A15,'Return Data'!$B$7:$R$2292,11,0)</f>
        <v>2.2303999999999999</v>
      </c>
      <c r="I15" s="66">
        <f t="shared" si="2"/>
        <v>22</v>
      </c>
      <c r="J15" s="65">
        <f>VLOOKUP($A15,'Return Data'!$B$7:$R$2292,12,0)</f>
        <v>2.1181999999999999</v>
      </c>
      <c r="K15" s="66">
        <f t="shared" si="3"/>
        <v>26</v>
      </c>
      <c r="L15" s="65">
        <f>VLOOKUP($A15,'Return Data'!$B$7:$R$2292,13,0)</f>
        <v>2.2288000000000001</v>
      </c>
      <c r="M15" s="66">
        <f t="shared" si="4"/>
        <v>28</v>
      </c>
      <c r="N15" s="65">
        <f>VLOOKUP($A15,'Return Data'!$B$7:$R$2292,17,0)</f>
        <v>4.3592000000000004</v>
      </c>
      <c r="O15" s="66">
        <f t="shared" si="5"/>
        <v>25</v>
      </c>
      <c r="P15" s="65">
        <f>VLOOKUP($A15,'Return Data'!$B$7:$R$2292,14,0)</f>
        <v>6.4720000000000004</v>
      </c>
      <c r="Q15" s="66">
        <f t="shared" si="7"/>
        <v>20</v>
      </c>
      <c r="R15" s="65">
        <f>VLOOKUP($A15,'Return Data'!$B$7:$R$2292,16,0)</f>
        <v>7.2454000000000001</v>
      </c>
      <c r="S15" s="67">
        <f t="shared" si="6"/>
        <v>16</v>
      </c>
    </row>
    <row r="16" spans="1:19" x14ac:dyDescent="0.3">
      <c r="A16" s="82" t="s">
        <v>90</v>
      </c>
      <c r="B16" s="64">
        <f>VLOOKUP($A16,'Return Data'!$B$7:$R$2292,3,0)</f>
        <v>44609</v>
      </c>
      <c r="C16" s="65">
        <f>VLOOKUP($A16,'Return Data'!$B$7:$R$2292,4,0)</f>
        <v>2702.1233000000002</v>
      </c>
      <c r="D16" s="65">
        <f>VLOOKUP($A16,'Return Data'!$B$7:$R$2292,9,0)</f>
        <v>3.81</v>
      </c>
      <c r="E16" s="66">
        <f t="shared" si="0"/>
        <v>18</v>
      </c>
      <c r="F16" s="65">
        <f>VLOOKUP($A16,'Return Data'!$B$7:$R$2292,10,0)</f>
        <v>1.3765000000000001</v>
      </c>
      <c r="G16" s="66">
        <f t="shared" si="1"/>
        <v>15</v>
      </c>
      <c r="H16" s="65">
        <f>VLOOKUP($A16,'Return Data'!$B$7:$R$2292,11,0)</f>
        <v>3.6928000000000001</v>
      </c>
      <c r="I16" s="66">
        <f t="shared" si="2"/>
        <v>13</v>
      </c>
      <c r="J16" s="65">
        <f>VLOOKUP($A16,'Return Data'!$B$7:$R$2292,12,0)</f>
        <v>3.2389000000000001</v>
      </c>
      <c r="K16" s="66">
        <f t="shared" si="3"/>
        <v>18</v>
      </c>
      <c r="L16" s="65">
        <f>VLOOKUP($A16,'Return Data'!$B$7:$R$2292,13,0)</f>
        <v>4.4066000000000001</v>
      </c>
      <c r="M16" s="66">
        <f t="shared" si="4"/>
        <v>14</v>
      </c>
      <c r="N16" s="65">
        <f>VLOOKUP($A16,'Return Data'!$B$7:$R$2292,17,0)</f>
        <v>5.7691999999999997</v>
      </c>
      <c r="O16" s="66">
        <f t="shared" si="5"/>
        <v>16</v>
      </c>
      <c r="P16" s="65">
        <f>VLOOKUP($A16,'Return Data'!$B$7:$R$2292,14,0)</f>
        <v>8.1898</v>
      </c>
      <c r="Q16" s="66">
        <f t="shared" si="7"/>
        <v>6</v>
      </c>
      <c r="R16" s="65">
        <f>VLOOKUP($A16,'Return Data'!$B$7:$R$2292,16,0)</f>
        <v>6.9524999999999997</v>
      </c>
      <c r="S16" s="67">
        <f t="shared" si="6"/>
        <v>18</v>
      </c>
    </row>
    <row r="17" spans="1:19" x14ac:dyDescent="0.3">
      <c r="A17" s="82" t="s">
        <v>92</v>
      </c>
      <c r="B17" s="64">
        <f>VLOOKUP($A17,'Return Data'!$B$7:$R$2292,3,0)</f>
        <v>44609</v>
      </c>
      <c r="C17" s="65">
        <f>VLOOKUP($A17,'Return Data'!$B$7:$R$2292,4,0)</f>
        <v>78.271799999999999</v>
      </c>
      <c r="D17" s="65">
        <f>VLOOKUP($A17,'Return Data'!$B$7:$R$2292,9,0)</f>
        <v>6.7079000000000004</v>
      </c>
      <c r="E17" s="66">
        <f t="shared" si="0"/>
        <v>9</v>
      </c>
      <c r="F17" s="65">
        <f>VLOOKUP($A17,'Return Data'!$B$7:$R$2292,10,0)</f>
        <v>4.0983999999999998</v>
      </c>
      <c r="G17" s="66">
        <f t="shared" si="1"/>
        <v>2</v>
      </c>
      <c r="H17" s="65">
        <f>VLOOKUP($A17,'Return Data'!$B$7:$R$2292,11,0)</f>
        <v>16.993400000000001</v>
      </c>
      <c r="I17" s="66">
        <f t="shared" si="2"/>
        <v>2</v>
      </c>
      <c r="J17" s="65">
        <f>VLOOKUP($A17,'Return Data'!$B$7:$R$2292,12,0)</f>
        <v>11.480600000000001</v>
      </c>
      <c r="K17" s="66">
        <f t="shared" si="3"/>
        <v>2</v>
      </c>
      <c r="L17" s="65">
        <f>VLOOKUP($A17,'Return Data'!$B$7:$R$2292,13,0)</f>
        <v>13.1892</v>
      </c>
      <c r="M17" s="66">
        <f t="shared" si="4"/>
        <v>1</v>
      </c>
      <c r="N17" s="65">
        <f>VLOOKUP($A17,'Return Data'!$B$7:$R$2292,17,0)</f>
        <v>7.3867000000000003</v>
      </c>
      <c r="O17" s="66">
        <f t="shared" si="5"/>
        <v>2</v>
      </c>
      <c r="P17" s="65">
        <f>VLOOKUP($A17,'Return Data'!$B$7:$R$2292,14,0)</f>
        <v>5.9291</v>
      </c>
      <c r="Q17" s="66">
        <f t="shared" si="7"/>
        <v>23</v>
      </c>
      <c r="R17" s="65">
        <f>VLOOKUP($A17,'Return Data'!$B$7:$R$2292,16,0)</f>
        <v>8.5884</v>
      </c>
      <c r="S17" s="67">
        <f t="shared" si="6"/>
        <v>2</v>
      </c>
    </row>
    <row r="18" spans="1:19" x14ac:dyDescent="0.3">
      <c r="A18" s="82" t="s">
        <v>93</v>
      </c>
      <c r="B18" s="64">
        <f>VLOOKUP($A18,'Return Data'!$B$7:$R$2292,3,0)</f>
        <v>44609</v>
      </c>
      <c r="C18" s="65">
        <f>VLOOKUP($A18,'Return Data'!$B$7:$R$2292,4,0)</f>
        <v>73.051199999999994</v>
      </c>
      <c r="D18" s="65">
        <f>VLOOKUP($A18,'Return Data'!$B$7:$R$2292,9,0)</f>
        <v>1.2827999999999999</v>
      </c>
      <c r="E18" s="66">
        <f t="shared" si="0"/>
        <v>22</v>
      </c>
      <c r="F18" s="65">
        <f>VLOOKUP($A18,'Return Data'!$B$7:$R$2292,10,0)</f>
        <v>-1.4948999999999999</v>
      </c>
      <c r="G18" s="66">
        <f t="shared" si="1"/>
        <v>28</v>
      </c>
      <c r="H18" s="65">
        <f>VLOOKUP($A18,'Return Data'!$B$7:$R$2292,11,0)</f>
        <v>1.2887</v>
      </c>
      <c r="I18" s="66">
        <f t="shared" si="2"/>
        <v>25</v>
      </c>
      <c r="J18" s="65">
        <f>VLOOKUP($A18,'Return Data'!$B$7:$R$2292,12,0)</f>
        <v>9.1058000000000003</v>
      </c>
      <c r="K18" s="66">
        <f t="shared" si="3"/>
        <v>3</v>
      </c>
      <c r="L18" s="65">
        <f>VLOOKUP($A18,'Return Data'!$B$7:$R$2292,13,0)</f>
        <v>7.8064999999999998</v>
      </c>
      <c r="M18" s="66">
        <f t="shared" si="4"/>
        <v>3</v>
      </c>
      <c r="N18" s="65">
        <f>VLOOKUP($A18,'Return Data'!$B$7:$R$2292,17,0)</f>
        <v>7.0448000000000004</v>
      </c>
      <c r="O18" s="66">
        <f t="shared" si="5"/>
        <v>3</v>
      </c>
      <c r="P18" s="65">
        <f>VLOOKUP($A18,'Return Data'!$B$7:$R$2292,14,0)</f>
        <v>7.0727000000000002</v>
      </c>
      <c r="Q18" s="66">
        <f t="shared" si="7"/>
        <v>12</v>
      </c>
      <c r="R18" s="65">
        <f>VLOOKUP($A18,'Return Data'!$B$7:$R$2292,16,0)</f>
        <v>8.3400999999999996</v>
      </c>
      <c r="S18" s="67">
        <f t="shared" si="6"/>
        <v>5</v>
      </c>
    </row>
    <row r="19" spans="1:19" x14ac:dyDescent="0.3">
      <c r="A19" s="82" t="s">
        <v>94</v>
      </c>
      <c r="B19" s="64">
        <f>VLOOKUP($A19,'Return Data'!$B$7:$R$2292,3,0)</f>
        <v>44609</v>
      </c>
      <c r="C19" s="65">
        <f>VLOOKUP($A19,'Return Data'!$B$7:$R$2292,4,0)</f>
        <v>73.051199999999994</v>
      </c>
      <c r="D19" s="65">
        <f>VLOOKUP($A19,'Return Data'!$B$7:$R$2292,9,0)</f>
        <v>1.2827999999999999</v>
      </c>
      <c r="E19" s="66">
        <f t="shared" si="0"/>
        <v>22</v>
      </c>
      <c r="F19" s="65">
        <f>VLOOKUP($A19,'Return Data'!$B$7:$R$2292,10,0)</f>
        <v>-1.4948999999999999</v>
      </c>
      <c r="G19" s="66">
        <f t="shared" si="1"/>
        <v>28</v>
      </c>
      <c r="H19" s="65">
        <f>VLOOKUP($A19,'Return Data'!$B$7:$R$2292,11,0)</f>
        <v>1.2887</v>
      </c>
      <c r="I19" s="66">
        <f t="shared" si="2"/>
        <v>25</v>
      </c>
      <c r="J19" s="65">
        <f>VLOOKUP($A19,'Return Data'!$B$7:$R$2292,12,0)</f>
        <v>9.1058000000000003</v>
      </c>
      <c r="K19" s="66">
        <f t="shared" si="3"/>
        <v>3</v>
      </c>
      <c r="L19" s="65">
        <f>VLOOKUP($A19,'Return Data'!$B$7:$R$2292,13,0)</f>
        <v>7.8064999999999998</v>
      </c>
      <c r="M19" s="66">
        <f t="shared" si="4"/>
        <v>3</v>
      </c>
      <c r="N19" s="65">
        <f>VLOOKUP($A19,'Return Data'!$B$7:$R$2292,17,0)</f>
        <v>7.0448000000000004</v>
      </c>
      <c r="O19" s="66">
        <f t="shared" si="5"/>
        <v>3</v>
      </c>
      <c r="P19" s="65">
        <f>VLOOKUP($A19,'Return Data'!$B$7:$R$2292,14,0)</f>
        <v>7.0727000000000002</v>
      </c>
      <c r="Q19" s="66">
        <f t="shared" si="7"/>
        <v>12</v>
      </c>
      <c r="R19" s="65">
        <f>VLOOKUP($A19,'Return Data'!$B$7:$R$2292,16,0)</f>
        <v>8.3400999999999996</v>
      </c>
      <c r="S19" s="67">
        <f t="shared" si="6"/>
        <v>5</v>
      </c>
    </row>
    <row r="20" spans="1:19" x14ac:dyDescent="0.3">
      <c r="A20" s="82" t="s">
        <v>95</v>
      </c>
      <c r="B20" s="64">
        <f>VLOOKUP($A20,'Return Data'!$B$7:$R$2292,3,0)</f>
        <v>44609</v>
      </c>
      <c r="C20" s="65">
        <f>VLOOKUP($A20,'Return Data'!$B$7:$R$2292,4,0)</f>
        <v>73.051199999999994</v>
      </c>
      <c r="D20" s="65">
        <f>VLOOKUP($A20,'Return Data'!$B$7:$R$2292,9,0)</f>
        <v>1.2827999999999999</v>
      </c>
      <c r="E20" s="66">
        <f t="shared" si="0"/>
        <v>22</v>
      </c>
      <c r="F20" s="65">
        <f>VLOOKUP($A20,'Return Data'!$B$7:$R$2292,10,0)</f>
        <v>-1.4948999999999999</v>
      </c>
      <c r="G20" s="66">
        <f t="shared" si="1"/>
        <v>28</v>
      </c>
      <c r="H20" s="65">
        <f>VLOOKUP($A20,'Return Data'!$B$7:$R$2292,11,0)</f>
        <v>1.2887</v>
      </c>
      <c r="I20" s="66">
        <f t="shared" si="2"/>
        <v>25</v>
      </c>
      <c r="J20" s="65">
        <f>VLOOKUP($A20,'Return Data'!$B$7:$R$2292,12,0)</f>
        <v>9.1058000000000003</v>
      </c>
      <c r="K20" s="66">
        <f t="shared" si="3"/>
        <v>3</v>
      </c>
      <c r="L20" s="65">
        <f>VLOOKUP($A20,'Return Data'!$B$7:$R$2292,13,0)</f>
        <v>7.8064999999999998</v>
      </c>
      <c r="M20" s="66">
        <f t="shared" si="4"/>
        <v>3</v>
      </c>
      <c r="N20" s="65">
        <f>VLOOKUP($A20,'Return Data'!$B$7:$R$2292,17,0)</f>
        <v>7.0448000000000004</v>
      </c>
      <c r="O20" s="66">
        <f t="shared" si="5"/>
        <v>3</v>
      </c>
      <c r="P20" s="65">
        <f>VLOOKUP($A20,'Return Data'!$B$7:$R$2292,14,0)</f>
        <v>7.0727000000000002</v>
      </c>
      <c r="Q20" s="66">
        <f t="shared" si="7"/>
        <v>12</v>
      </c>
      <c r="R20" s="65">
        <f>VLOOKUP($A20,'Return Data'!$B$7:$R$2292,16,0)</f>
        <v>8.3400999999999996</v>
      </c>
      <c r="S20" s="67">
        <f t="shared" si="6"/>
        <v>5</v>
      </c>
    </row>
    <row r="21" spans="1:19" x14ac:dyDescent="0.3">
      <c r="A21" s="82" t="s">
        <v>96</v>
      </c>
      <c r="B21" s="64">
        <f>VLOOKUP($A21,'Return Data'!$B$7:$R$2292,3,0)</f>
        <v>44609</v>
      </c>
      <c r="C21" s="65">
        <f>VLOOKUP($A21,'Return Data'!$B$7:$R$2292,4,0)</f>
        <v>28.9054</v>
      </c>
      <c r="D21" s="65">
        <f>VLOOKUP($A21,'Return Data'!$B$7:$R$2292,9,0)</f>
        <v>6.8048999999999999</v>
      </c>
      <c r="E21" s="66">
        <f t="shared" si="0"/>
        <v>8</v>
      </c>
      <c r="F21" s="65">
        <f>VLOOKUP($A21,'Return Data'!$B$7:$R$2292,10,0)</f>
        <v>0.57320000000000004</v>
      </c>
      <c r="G21" s="66">
        <f t="shared" si="1"/>
        <v>19</v>
      </c>
      <c r="H21" s="65">
        <f>VLOOKUP($A21,'Return Data'!$B$7:$R$2292,11,0)</f>
        <v>2.8182</v>
      </c>
      <c r="I21" s="66">
        <f t="shared" si="2"/>
        <v>19</v>
      </c>
      <c r="J21" s="65">
        <f>VLOOKUP($A21,'Return Data'!$B$7:$R$2292,12,0)</f>
        <v>2.2393000000000001</v>
      </c>
      <c r="K21" s="66">
        <f t="shared" si="3"/>
        <v>24</v>
      </c>
      <c r="L21" s="65">
        <f>VLOOKUP($A21,'Return Data'!$B$7:$R$2292,13,0)</f>
        <v>3.2052</v>
      </c>
      <c r="M21" s="66">
        <f t="shared" si="4"/>
        <v>24</v>
      </c>
      <c r="N21" s="65">
        <f>VLOOKUP($A21,'Return Data'!$B$7:$R$2292,17,0)</f>
        <v>4.1311999999999998</v>
      </c>
      <c r="O21" s="66">
        <f t="shared" si="5"/>
        <v>26</v>
      </c>
      <c r="P21" s="65">
        <f>VLOOKUP($A21,'Return Data'!$B$7:$R$2292,14,0)</f>
        <v>6.6829000000000001</v>
      </c>
      <c r="Q21" s="66">
        <f t="shared" si="7"/>
        <v>18</v>
      </c>
      <c r="R21" s="65">
        <f>VLOOKUP($A21,'Return Data'!$B$7:$R$2292,16,0)</f>
        <v>7.6601999999999997</v>
      </c>
      <c r="S21" s="67">
        <f t="shared" si="6"/>
        <v>12</v>
      </c>
    </row>
    <row r="22" spans="1:19" x14ac:dyDescent="0.3">
      <c r="A22" s="82" t="s">
        <v>97</v>
      </c>
      <c r="B22" s="64">
        <f>VLOOKUP($A22,'Return Data'!$B$7:$R$2292,3,0)</f>
        <v>44609</v>
      </c>
      <c r="C22" s="65">
        <f>VLOOKUP($A22,'Return Data'!$B$7:$R$2292,4,0)</f>
        <v>29.097300000000001</v>
      </c>
      <c r="D22" s="65">
        <f>VLOOKUP($A22,'Return Data'!$B$7:$R$2292,9,0)</f>
        <v>6.5593000000000004</v>
      </c>
      <c r="E22" s="66">
        <f t="shared" si="0"/>
        <v>10</v>
      </c>
      <c r="F22" s="65">
        <f>VLOOKUP($A22,'Return Data'!$B$7:$R$2292,10,0)</f>
        <v>1.0486</v>
      </c>
      <c r="G22" s="66">
        <f t="shared" si="1"/>
        <v>18</v>
      </c>
      <c r="H22" s="65">
        <f>VLOOKUP($A22,'Return Data'!$B$7:$R$2292,11,0)</f>
        <v>3.7715999999999998</v>
      </c>
      <c r="I22" s="66">
        <f t="shared" si="2"/>
        <v>12</v>
      </c>
      <c r="J22" s="65">
        <f>VLOOKUP($A22,'Return Data'!$B$7:$R$2292,12,0)</f>
        <v>3.6787000000000001</v>
      </c>
      <c r="K22" s="66">
        <f t="shared" si="3"/>
        <v>15</v>
      </c>
      <c r="L22" s="65">
        <f>VLOOKUP($A22,'Return Data'!$B$7:$R$2292,13,0)</f>
        <v>4.6296999999999997</v>
      </c>
      <c r="M22" s="66">
        <f t="shared" si="4"/>
        <v>13</v>
      </c>
      <c r="N22" s="65">
        <f>VLOOKUP($A22,'Return Data'!$B$7:$R$2292,17,0)</f>
        <v>6.7065999999999999</v>
      </c>
      <c r="O22" s="66">
        <f t="shared" si="5"/>
        <v>6</v>
      </c>
      <c r="P22" s="65">
        <f>VLOOKUP($A22,'Return Data'!$B$7:$R$2292,14,0)</f>
        <v>8.6138999999999992</v>
      </c>
      <c r="Q22" s="66">
        <f t="shared" si="7"/>
        <v>3</v>
      </c>
      <c r="R22" s="65">
        <f>VLOOKUP($A22,'Return Data'!$B$7:$R$2292,16,0)</f>
        <v>9.2402999999999995</v>
      </c>
      <c r="S22" s="67">
        <f t="shared" si="6"/>
        <v>1</v>
      </c>
    </row>
    <row r="23" spans="1:19" x14ac:dyDescent="0.3">
      <c r="A23" s="82" t="s">
        <v>98</v>
      </c>
      <c r="B23" s="64">
        <f>VLOOKUP($A23,'Return Data'!$B$7:$R$2292,3,0)</f>
        <v>44609</v>
      </c>
      <c r="C23" s="65">
        <f>VLOOKUP($A23,'Return Data'!$B$7:$R$2292,4,0)</f>
        <v>17.9559</v>
      </c>
      <c r="D23" s="65">
        <f>VLOOKUP($A23,'Return Data'!$B$7:$R$2292,9,0)</f>
        <v>1.76</v>
      </c>
      <c r="E23" s="66">
        <f t="shared" si="0"/>
        <v>20</v>
      </c>
      <c r="F23" s="65">
        <f>VLOOKUP($A23,'Return Data'!$B$7:$R$2292,10,0)</f>
        <v>-1.4091</v>
      </c>
      <c r="G23" s="66">
        <f t="shared" si="1"/>
        <v>27</v>
      </c>
      <c r="H23" s="65">
        <f>VLOOKUP($A23,'Return Data'!$B$7:$R$2292,11,0)</f>
        <v>4.3361000000000001</v>
      </c>
      <c r="I23" s="66">
        <f t="shared" si="2"/>
        <v>7</v>
      </c>
      <c r="J23" s="65">
        <f>VLOOKUP($A23,'Return Data'!$B$7:$R$2292,12,0)</f>
        <v>3.9346999999999999</v>
      </c>
      <c r="K23" s="66">
        <f t="shared" si="3"/>
        <v>11</v>
      </c>
      <c r="L23" s="65">
        <f>VLOOKUP($A23,'Return Data'!$B$7:$R$2292,13,0)</f>
        <v>4.3699000000000003</v>
      </c>
      <c r="M23" s="66">
        <f t="shared" si="4"/>
        <v>15</v>
      </c>
      <c r="N23" s="65">
        <f>VLOOKUP($A23,'Return Data'!$B$7:$R$2292,17,0)</f>
        <v>5.8837000000000002</v>
      </c>
      <c r="O23" s="66">
        <f t="shared" si="5"/>
        <v>13</v>
      </c>
      <c r="P23" s="65">
        <f>VLOOKUP($A23,'Return Data'!$B$7:$R$2292,14,0)</f>
        <v>6.2988999999999997</v>
      </c>
      <c r="Q23" s="66">
        <f t="shared" si="7"/>
        <v>21</v>
      </c>
      <c r="R23" s="65">
        <f>VLOOKUP($A23,'Return Data'!$B$7:$R$2292,16,0)</f>
        <v>6.0297000000000001</v>
      </c>
      <c r="S23" s="67">
        <f t="shared" si="6"/>
        <v>26</v>
      </c>
    </row>
    <row r="24" spans="1:19" x14ac:dyDescent="0.3">
      <c r="A24" s="82" t="s">
        <v>99</v>
      </c>
      <c r="B24" s="64">
        <f>VLOOKUP($A24,'Return Data'!$B$7:$R$2292,3,0)</f>
        <v>44609</v>
      </c>
      <c r="C24" s="65">
        <f>VLOOKUP($A24,'Return Data'!$B$7:$R$2292,4,0)</f>
        <v>28.0471</v>
      </c>
      <c r="D24" s="65">
        <f>VLOOKUP($A24,'Return Data'!$B$7:$R$2292,9,0)</f>
        <v>11.8301</v>
      </c>
      <c r="E24" s="66">
        <f t="shared" si="0"/>
        <v>1</v>
      </c>
      <c r="F24" s="65">
        <f>VLOOKUP($A24,'Return Data'!$B$7:$R$2292,10,0)</f>
        <v>2.9039000000000001</v>
      </c>
      <c r="G24" s="66">
        <f t="shared" si="1"/>
        <v>5</v>
      </c>
      <c r="H24" s="65">
        <f>VLOOKUP($A24,'Return Data'!$B$7:$R$2292,11,0)</f>
        <v>3.6101000000000001</v>
      </c>
      <c r="I24" s="66">
        <f t="shared" si="2"/>
        <v>14</v>
      </c>
      <c r="J24" s="65">
        <f>VLOOKUP($A24,'Return Data'!$B$7:$R$2292,12,0)</f>
        <v>3.6993</v>
      </c>
      <c r="K24" s="66">
        <f t="shared" si="3"/>
        <v>14</v>
      </c>
      <c r="L24" s="65">
        <f>VLOOKUP($A24,'Return Data'!$B$7:$R$2292,13,0)</f>
        <v>4.2580999999999998</v>
      </c>
      <c r="M24" s="66">
        <f t="shared" si="4"/>
        <v>17</v>
      </c>
      <c r="N24" s="65">
        <f>VLOOKUP($A24,'Return Data'!$B$7:$R$2292,17,0)</f>
        <v>6.0769000000000002</v>
      </c>
      <c r="O24" s="66">
        <f t="shared" si="5"/>
        <v>12</v>
      </c>
      <c r="P24" s="65">
        <f>VLOOKUP($A24,'Return Data'!$B$7:$R$2292,14,0)</f>
        <v>8.7901000000000007</v>
      </c>
      <c r="Q24" s="66">
        <f t="shared" si="7"/>
        <v>2</v>
      </c>
      <c r="R24" s="65">
        <f>VLOOKUP($A24,'Return Data'!$B$7:$R$2292,16,0)</f>
        <v>8.1121999999999996</v>
      </c>
      <c r="S24" s="67">
        <f t="shared" si="6"/>
        <v>8</v>
      </c>
    </row>
    <row r="25" spans="1:19" x14ac:dyDescent="0.3">
      <c r="A25" s="82" t="s">
        <v>100</v>
      </c>
      <c r="B25" s="64">
        <f>VLOOKUP($A25,'Return Data'!$B$7:$R$2292,3,0)</f>
        <v>44609</v>
      </c>
      <c r="C25" s="65">
        <f>VLOOKUP($A25,'Return Data'!$B$7:$R$2292,4,0)</f>
        <v>17.927499999999998</v>
      </c>
      <c r="D25" s="65">
        <f>VLOOKUP($A25,'Return Data'!$B$7:$R$2292,9,0)</f>
        <v>8.6402999999999999</v>
      </c>
      <c r="E25" s="66">
        <f t="shared" si="0"/>
        <v>5</v>
      </c>
      <c r="F25" s="65">
        <f>VLOOKUP($A25,'Return Data'!$B$7:$R$2292,10,0)</f>
        <v>5.2083000000000004</v>
      </c>
      <c r="G25" s="66">
        <f t="shared" si="1"/>
        <v>1</v>
      </c>
      <c r="H25" s="65">
        <f>VLOOKUP($A25,'Return Data'!$B$7:$R$2292,11,0)</f>
        <v>5.5321999999999996</v>
      </c>
      <c r="I25" s="66">
        <f t="shared" si="2"/>
        <v>3</v>
      </c>
      <c r="J25" s="65">
        <f>VLOOKUP($A25,'Return Data'!$B$7:$R$2292,12,0)</f>
        <v>6.2595000000000001</v>
      </c>
      <c r="K25" s="66">
        <f t="shared" si="3"/>
        <v>6</v>
      </c>
      <c r="L25" s="65">
        <f>VLOOKUP($A25,'Return Data'!$B$7:$R$2292,13,0)</f>
        <v>7.1802000000000001</v>
      </c>
      <c r="M25" s="66">
        <f t="shared" si="4"/>
        <v>6</v>
      </c>
      <c r="N25" s="65">
        <f>VLOOKUP($A25,'Return Data'!$B$7:$R$2292,17,0)</f>
        <v>6.6825999999999999</v>
      </c>
      <c r="O25" s="66">
        <f t="shared" si="5"/>
        <v>7</v>
      </c>
      <c r="P25" s="65">
        <f>VLOOKUP($A25,'Return Data'!$B$7:$R$2292,14,0)</f>
        <v>7.1870000000000003</v>
      </c>
      <c r="Q25" s="66">
        <f t="shared" si="7"/>
        <v>10</v>
      </c>
      <c r="R25" s="65">
        <f>VLOOKUP($A25,'Return Data'!$B$7:$R$2292,16,0)</f>
        <v>6.9752000000000001</v>
      </c>
      <c r="S25" s="67">
        <f t="shared" si="6"/>
        <v>17</v>
      </c>
    </row>
    <row r="26" spans="1:19" x14ac:dyDescent="0.3">
      <c r="A26" s="82" t="s">
        <v>101</v>
      </c>
      <c r="B26" s="64">
        <f>VLOOKUP($A26,'Return Data'!$B$7:$R$2292,3,0)</f>
        <v>44609</v>
      </c>
      <c r="C26" s="65">
        <f>VLOOKUP($A26,'Return Data'!$B$7:$R$2292,4,0)</f>
        <v>1227.0597</v>
      </c>
      <c r="D26" s="65">
        <f>VLOOKUP($A26,'Return Data'!$B$7:$R$2292,9,0)</f>
        <v>4.1009000000000002</v>
      </c>
      <c r="E26" s="66">
        <f t="shared" si="0"/>
        <v>17</v>
      </c>
      <c r="F26" s="65">
        <f>VLOOKUP($A26,'Return Data'!$B$7:$R$2292,10,0)</f>
        <v>2.7454000000000001</v>
      </c>
      <c r="G26" s="66">
        <f t="shared" si="1"/>
        <v>7</v>
      </c>
      <c r="H26" s="65">
        <f>VLOOKUP($A26,'Return Data'!$B$7:$R$2292,11,0)</f>
        <v>3.1238000000000001</v>
      </c>
      <c r="I26" s="66">
        <f t="shared" si="2"/>
        <v>16</v>
      </c>
      <c r="J26" s="65">
        <f>VLOOKUP($A26,'Return Data'!$B$7:$R$2292,12,0)</f>
        <v>3.8334000000000001</v>
      </c>
      <c r="K26" s="66">
        <f t="shared" si="3"/>
        <v>12</v>
      </c>
      <c r="L26" s="65">
        <f>VLOOKUP($A26,'Return Data'!$B$7:$R$2292,13,0)</f>
        <v>4.3681999999999999</v>
      </c>
      <c r="M26" s="66">
        <f t="shared" si="4"/>
        <v>16</v>
      </c>
      <c r="N26" s="65">
        <f>VLOOKUP($A26,'Return Data'!$B$7:$R$2292,17,0)</f>
        <v>4.8164999999999996</v>
      </c>
      <c r="O26" s="66">
        <f t="shared" si="5"/>
        <v>20</v>
      </c>
      <c r="P26" s="65">
        <f>VLOOKUP($A26,'Return Data'!$B$7:$R$2292,14,0)</f>
        <v>6.5403000000000002</v>
      </c>
      <c r="Q26" s="66">
        <f t="shared" si="7"/>
        <v>19</v>
      </c>
      <c r="R26" s="65">
        <f>VLOOKUP($A26,'Return Data'!$B$7:$R$2292,16,0)</f>
        <v>6.5857999999999999</v>
      </c>
      <c r="S26" s="67">
        <f t="shared" si="6"/>
        <v>23</v>
      </c>
    </row>
    <row r="27" spans="1:19" x14ac:dyDescent="0.3">
      <c r="A27" s="82" t="s">
        <v>102</v>
      </c>
      <c r="B27" s="64">
        <f>VLOOKUP($A27,'Return Data'!$B$7:$R$2292,3,0)</f>
        <v>44609</v>
      </c>
      <c r="C27" s="65">
        <f>VLOOKUP($A27,'Return Data'!$B$7:$R$2292,4,0)</f>
        <v>33.404699999999998</v>
      </c>
      <c r="D27" s="65">
        <f>VLOOKUP($A27,'Return Data'!$B$7:$R$2292,9,0)</f>
        <v>4.4898999999999996</v>
      </c>
      <c r="E27" s="66">
        <f t="shared" si="0"/>
        <v>14</v>
      </c>
      <c r="F27" s="65">
        <f>VLOOKUP($A27,'Return Data'!$B$7:$R$2292,10,0)</f>
        <v>2.6976</v>
      </c>
      <c r="G27" s="66">
        <f t="shared" si="1"/>
        <v>8</v>
      </c>
      <c r="H27" s="65">
        <f>VLOOKUP($A27,'Return Data'!$B$7:$R$2292,11,0)</f>
        <v>3.1061000000000001</v>
      </c>
      <c r="I27" s="66">
        <f t="shared" si="2"/>
        <v>17</v>
      </c>
      <c r="J27" s="65">
        <f>VLOOKUP($A27,'Return Data'!$B$7:$R$2292,12,0)</f>
        <v>3.2141000000000002</v>
      </c>
      <c r="K27" s="66">
        <f t="shared" si="3"/>
        <v>19</v>
      </c>
      <c r="L27" s="65">
        <f>VLOOKUP($A27,'Return Data'!$B$7:$R$2292,13,0)</f>
        <v>3.8778000000000001</v>
      </c>
      <c r="M27" s="66">
        <f t="shared" si="4"/>
        <v>19</v>
      </c>
      <c r="N27" s="65">
        <f>VLOOKUP($A27,'Return Data'!$B$7:$R$2292,17,0)</f>
        <v>4.7344999999999997</v>
      </c>
      <c r="O27" s="66">
        <f t="shared" si="5"/>
        <v>21</v>
      </c>
      <c r="P27" s="65">
        <f>VLOOKUP($A27,'Return Data'!$B$7:$R$2292,14,0)</f>
        <v>5.3487999999999998</v>
      </c>
      <c r="Q27" s="66">
        <f t="shared" si="7"/>
        <v>24</v>
      </c>
      <c r="R27" s="65">
        <f>VLOOKUP($A27,'Return Data'!$B$7:$R$2292,16,0)</f>
        <v>6.6760000000000002</v>
      </c>
      <c r="S27" s="67">
        <f t="shared" si="6"/>
        <v>22</v>
      </c>
    </row>
    <row r="28" spans="1:19" x14ac:dyDescent="0.3">
      <c r="A28" s="82" t="s">
        <v>103</v>
      </c>
      <c r="B28" s="64">
        <f>VLOOKUP($A28,'Return Data'!$B$7:$R$2292,3,0)</f>
        <v>44609</v>
      </c>
      <c r="C28" s="65">
        <f>VLOOKUP($A28,'Return Data'!$B$7:$R$2292,4,0)</f>
        <v>30.277100000000001</v>
      </c>
      <c r="D28" s="65">
        <f>VLOOKUP($A28,'Return Data'!$B$7:$R$2292,9,0)</f>
        <v>6.2393999999999998</v>
      </c>
      <c r="E28" s="66">
        <f t="shared" si="0"/>
        <v>11</v>
      </c>
      <c r="F28" s="65">
        <f>VLOOKUP($A28,'Return Data'!$B$7:$R$2292,10,0)</f>
        <v>1.2039</v>
      </c>
      <c r="G28" s="66">
        <f t="shared" si="1"/>
        <v>16</v>
      </c>
      <c r="H28" s="65">
        <f>VLOOKUP($A28,'Return Data'!$B$7:$R$2292,11,0)</f>
        <v>4.4863</v>
      </c>
      <c r="I28" s="66">
        <f t="shared" si="2"/>
        <v>6</v>
      </c>
      <c r="J28" s="65">
        <f>VLOOKUP($A28,'Return Data'!$B$7:$R$2292,12,0)</f>
        <v>4.5021000000000004</v>
      </c>
      <c r="K28" s="66">
        <f t="shared" si="3"/>
        <v>7</v>
      </c>
      <c r="L28" s="65">
        <f>VLOOKUP($A28,'Return Data'!$B$7:$R$2292,13,0)</f>
        <v>4.9916999999999998</v>
      </c>
      <c r="M28" s="66">
        <f t="shared" si="4"/>
        <v>11</v>
      </c>
      <c r="N28" s="65">
        <f>VLOOKUP($A28,'Return Data'!$B$7:$R$2292,17,0)</f>
        <v>6.2077</v>
      </c>
      <c r="O28" s="66">
        <f t="shared" si="5"/>
        <v>9</v>
      </c>
      <c r="P28" s="65">
        <f>VLOOKUP($A28,'Return Data'!$B$7:$R$2292,14,0)</f>
        <v>8.2815999999999992</v>
      </c>
      <c r="Q28" s="66">
        <f t="shared" si="7"/>
        <v>4</v>
      </c>
      <c r="R28" s="65">
        <f>VLOOKUP($A28,'Return Data'!$B$7:$R$2292,16,0)</f>
        <v>8.3984000000000005</v>
      </c>
      <c r="S28" s="67">
        <f t="shared" si="6"/>
        <v>4</v>
      </c>
    </row>
    <row r="29" spans="1:19" x14ac:dyDescent="0.3">
      <c r="A29" s="82" t="s">
        <v>104</v>
      </c>
      <c r="B29" s="64">
        <f>VLOOKUP($A29,'Return Data'!$B$7:$R$2292,3,0)</f>
        <v>44609</v>
      </c>
      <c r="C29" s="65">
        <f>VLOOKUP($A29,'Return Data'!$B$7:$R$2292,4,0)</f>
        <v>23.833200000000001</v>
      </c>
      <c r="D29" s="65">
        <f>VLOOKUP($A29,'Return Data'!$B$7:$R$2292,9,0)</f>
        <v>0.77610000000000001</v>
      </c>
      <c r="E29" s="66">
        <f t="shared" si="0"/>
        <v>26</v>
      </c>
      <c r="F29" s="65">
        <f>VLOOKUP($A29,'Return Data'!$B$7:$R$2292,10,0)</f>
        <v>-0.75429999999999997</v>
      </c>
      <c r="G29" s="66">
        <f t="shared" si="1"/>
        <v>25</v>
      </c>
      <c r="H29" s="65">
        <f>VLOOKUP($A29,'Return Data'!$B$7:$R$2292,11,0)</f>
        <v>1.3854</v>
      </c>
      <c r="I29" s="66">
        <f t="shared" si="2"/>
        <v>24</v>
      </c>
      <c r="J29" s="65">
        <f>VLOOKUP($A29,'Return Data'!$B$7:$R$2292,12,0)</f>
        <v>2.1089000000000002</v>
      </c>
      <c r="K29" s="66">
        <f t="shared" si="3"/>
        <v>27</v>
      </c>
      <c r="L29" s="65">
        <f>VLOOKUP($A29,'Return Data'!$B$7:$R$2292,13,0)</f>
        <v>2.6566999999999998</v>
      </c>
      <c r="M29" s="66">
        <f t="shared" si="4"/>
        <v>27</v>
      </c>
      <c r="N29" s="65">
        <f>VLOOKUP($A29,'Return Data'!$B$7:$R$2292,17,0)</f>
        <v>4.4307999999999996</v>
      </c>
      <c r="O29" s="66">
        <f t="shared" si="5"/>
        <v>24</v>
      </c>
      <c r="P29" s="65">
        <f>VLOOKUP($A29,'Return Data'!$B$7:$R$2292,14,0)</f>
        <v>6.7687999999999997</v>
      </c>
      <c r="Q29" s="66">
        <f t="shared" si="7"/>
        <v>16</v>
      </c>
      <c r="R29" s="65">
        <f>VLOOKUP($A29,'Return Data'!$B$7:$R$2292,16,0)</f>
        <v>5.7709999999999999</v>
      </c>
      <c r="S29" s="67">
        <f t="shared" si="6"/>
        <v>28</v>
      </c>
    </row>
    <row r="30" spans="1:19" x14ac:dyDescent="0.3">
      <c r="A30" s="82" t="s">
        <v>105</v>
      </c>
      <c r="B30" s="64">
        <f>VLOOKUP($A30,'Return Data'!$B$7:$R$2292,3,0)</f>
        <v>44609</v>
      </c>
      <c r="C30" s="65">
        <f>VLOOKUP($A30,'Return Data'!$B$7:$R$2292,4,0)</f>
        <v>13.571099999999999</v>
      </c>
      <c r="D30" s="65">
        <f>VLOOKUP($A30,'Return Data'!$B$7:$R$2292,9,0)</f>
        <v>9.9655000000000005</v>
      </c>
      <c r="E30" s="66">
        <f t="shared" si="0"/>
        <v>4</v>
      </c>
      <c r="F30" s="65">
        <f>VLOOKUP($A30,'Return Data'!$B$7:$R$2292,10,0)</f>
        <v>3.1232000000000002</v>
      </c>
      <c r="G30" s="66">
        <f t="shared" si="1"/>
        <v>4</v>
      </c>
      <c r="H30" s="65">
        <f>VLOOKUP($A30,'Return Data'!$B$7:$R$2292,11,0)</f>
        <v>2.9355000000000002</v>
      </c>
      <c r="I30" s="66">
        <f t="shared" si="2"/>
        <v>18</v>
      </c>
      <c r="J30" s="65">
        <f>VLOOKUP($A30,'Return Data'!$B$7:$R$2292,12,0)</f>
        <v>2.8633000000000002</v>
      </c>
      <c r="K30" s="66">
        <f t="shared" si="3"/>
        <v>21</v>
      </c>
      <c r="L30" s="65">
        <f>VLOOKUP($A30,'Return Data'!$B$7:$R$2292,13,0)</f>
        <v>3.6065</v>
      </c>
      <c r="M30" s="66">
        <f t="shared" si="4"/>
        <v>21</v>
      </c>
      <c r="N30" s="65">
        <f>VLOOKUP($A30,'Return Data'!$B$7:$R$2292,17,0)</f>
        <v>5.3848000000000003</v>
      </c>
      <c r="O30" s="66">
        <f t="shared" si="5"/>
        <v>18</v>
      </c>
      <c r="P30" s="65">
        <f>VLOOKUP($A30,'Return Data'!$B$7:$R$2292,14,0)</f>
        <v>7.6576000000000004</v>
      </c>
      <c r="Q30" s="66">
        <f t="shared" si="7"/>
        <v>8</v>
      </c>
      <c r="R30" s="65">
        <f>VLOOKUP($A30,'Return Data'!$B$7:$R$2292,16,0)</f>
        <v>6.4207999999999998</v>
      </c>
      <c r="S30" s="67">
        <f t="shared" si="6"/>
        <v>25</v>
      </c>
    </row>
    <row r="31" spans="1:19" x14ac:dyDescent="0.3">
      <c r="A31" s="82" t="s">
        <v>106</v>
      </c>
      <c r="B31" s="64">
        <f>VLOOKUP($A31,'Return Data'!$B$7:$R$2292,3,0)</f>
        <v>44609</v>
      </c>
      <c r="C31" s="65">
        <f>VLOOKUP($A31,'Return Data'!$B$7:$R$2292,4,0)</f>
        <v>29.892800000000001</v>
      </c>
      <c r="D31" s="65">
        <f>VLOOKUP($A31,'Return Data'!$B$7:$R$2292,9,0)</f>
        <v>10.218500000000001</v>
      </c>
      <c r="E31" s="66">
        <f t="shared" si="0"/>
        <v>3</v>
      </c>
      <c r="F31" s="65">
        <f>VLOOKUP($A31,'Return Data'!$B$7:$R$2292,10,0)</f>
        <v>1.476</v>
      </c>
      <c r="G31" s="66">
        <f t="shared" si="1"/>
        <v>14</v>
      </c>
      <c r="H31" s="65">
        <f>VLOOKUP($A31,'Return Data'!$B$7:$R$2292,11,0)</f>
        <v>4.4995000000000003</v>
      </c>
      <c r="I31" s="66">
        <f t="shared" si="2"/>
        <v>5</v>
      </c>
      <c r="J31" s="65">
        <f>VLOOKUP($A31,'Return Data'!$B$7:$R$2292,12,0)</f>
        <v>3.4750999999999999</v>
      </c>
      <c r="K31" s="66">
        <f t="shared" si="3"/>
        <v>16</v>
      </c>
      <c r="L31" s="65">
        <f>VLOOKUP($A31,'Return Data'!$B$7:$R$2292,13,0)</f>
        <v>4.9691999999999998</v>
      </c>
      <c r="M31" s="66">
        <f t="shared" si="4"/>
        <v>12</v>
      </c>
      <c r="N31" s="65">
        <f>VLOOKUP($A31,'Return Data'!$B$7:$R$2292,17,0)</f>
        <v>5.8738000000000001</v>
      </c>
      <c r="O31" s="66">
        <f t="shared" si="5"/>
        <v>14</v>
      </c>
      <c r="P31" s="65">
        <f>VLOOKUP($A31,'Return Data'!$B$7:$R$2292,14,0)</f>
        <v>7.4760999999999997</v>
      </c>
      <c r="Q31" s="66">
        <f t="shared" si="7"/>
        <v>9</v>
      </c>
      <c r="R31" s="65">
        <f>VLOOKUP($A31,'Return Data'!$B$7:$R$2292,16,0)</f>
        <v>6.5465999999999998</v>
      </c>
      <c r="S31" s="67">
        <f t="shared" si="6"/>
        <v>24</v>
      </c>
    </row>
    <row r="32" spans="1:19" x14ac:dyDescent="0.3">
      <c r="A32" s="82" t="s">
        <v>107</v>
      </c>
      <c r="B32" s="64">
        <f>VLOOKUP($A32,'Return Data'!$B$7:$R$2292,3,0)</f>
        <v>44609</v>
      </c>
      <c r="C32" s="65">
        <f>VLOOKUP($A32,'Return Data'!$B$7:$R$2292,4,0)</f>
        <v>2137.1889000000001</v>
      </c>
      <c r="D32" s="65">
        <f>VLOOKUP($A32,'Return Data'!$B$7:$R$2292,9,0)</f>
        <v>1.1795</v>
      </c>
      <c r="E32" s="66">
        <f t="shared" si="0"/>
        <v>25</v>
      </c>
      <c r="F32" s="65">
        <f>VLOOKUP($A32,'Return Data'!$B$7:$R$2292,10,0)</f>
        <v>-0.40810000000000002</v>
      </c>
      <c r="G32" s="66">
        <f t="shared" si="1"/>
        <v>24</v>
      </c>
      <c r="H32" s="65">
        <f>VLOOKUP($A32,'Return Data'!$B$7:$R$2292,11,0)</f>
        <v>1.9530000000000001</v>
      </c>
      <c r="I32" s="66">
        <f t="shared" si="2"/>
        <v>23</v>
      </c>
      <c r="J32" s="65">
        <f>VLOOKUP($A32,'Return Data'!$B$7:$R$2292,12,0)</f>
        <v>2.1339000000000001</v>
      </c>
      <c r="K32" s="66">
        <f t="shared" si="3"/>
        <v>25</v>
      </c>
      <c r="L32" s="65">
        <f>VLOOKUP($A32,'Return Data'!$B$7:$R$2292,13,0)</f>
        <v>3.2915999999999999</v>
      </c>
      <c r="M32" s="66">
        <f t="shared" si="4"/>
        <v>23</v>
      </c>
      <c r="N32" s="65">
        <f>VLOOKUP($A32,'Return Data'!$B$7:$R$2292,17,0)</f>
        <v>4.0548999999999999</v>
      </c>
      <c r="O32" s="66">
        <f t="shared" si="5"/>
        <v>28</v>
      </c>
      <c r="P32" s="65">
        <f>VLOOKUP($A32,'Return Data'!$B$7:$R$2292,14,0)</f>
        <v>7.0183999999999997</v>
      </c>
      <c r="Q32" s="66">
        <f t="shared" si="7"/>
        <v>15</v>
      </c>
      <c r="R32" s="65">
        <f>VLOOKUP($A32,'Return Data'!$B$7:$R$2292,16,0)</f>
        <v>7.8041999999999998</v>
      </c>
      <c r="S32" s="67">
        <f t="shared" si="6"/>
        <v>10</v>
      </c>
    </row>
    <row r="33" spans="1:19" x14ac:dyDescent="0.3">
      <c r="A33" s="82" t="s">
        <v>110</v>
      </c>
      <c r="B33" s="64">
        <f>VLOOKUP($A33,'Return Data'!$B$7:$R$2292,3,0)</f>
        <v>44609</v>
      </c>
      <c r="C33" s="65">
        <f>VLOOKUP($A33,'Return Data'!$B$7:$R$2292,4,0)</f>
        <v>16.873999999999999</v>
      </c>
      <c r="D33" s="65">
        <f>VLOOKUP($A33,'Return Data'!$B$7:$R$2292,9,0)</f>
        <v>8.6173000000000002</v>
      </c>
      <c r="E33" s="66">
        <f t="shared" si="0"/>
        <v>6</v>
      </c>
      <c r="F33" s="65">
        <f>VLOOKUP($A33,'Return Data'!$B$7:$R$2292,10,0)</f>
        <v>2.2867000000000002</v>
      </c>
      <c r="G33" s="66">
        <f t="shared" si="1"/>
        <v>11</v>
      </c>
      <c r="H33" s="65">
        <f>VLOOKUP($A33,'Return Data'!$B$7:$R$2292,11,0)</f>
        <v>3.9653999999999998</v>
      </c>
      <c r="I33" s="66">
        <f t="shared" si="2"/>
        <v>8</v>
      </c>
      <c r="J33" s="65">
        <f>VLOOKUP($A33,'Return Data'!$B$7:$R$2292,12,0)</f>
        <v>3.3955000000000002</v>
      </c>
      <c r="K33" s="66">
        <f t="shared" si="3"/>
        <v>17</v>
      </c>
      <c r="L33" s="65">
        <f>VLOOKUP($A33,'Return Data'!$B$7:$R$2292,13,0)</f>
        <v>4.0738000000000003</v>
      </c>
      <c r="M33" s="66">
        <f t="shared" si="4"/>
        <v>18</v>
      </c>
      <c r="N33" s="65">
        <f>VLOOKUP($A33,'Return Data'!$B$7:$R$2292,17,0)</f>
        <v>5.1753999999999998</v>
      </c>
      <c r="O33" s="66">
        <f t="shared" si="5"/>
        <v>19</v>
      </c>
      <c r="P33" s="65">
        <f>VLOOKUP($A33,'Return Data'!$B$7:$R$2292,14,0)</f>
        <v>7.7298</v>
      </c>
      <c r="Q33" s="66">
        <f t="shared" si="7"/>
        <v>7</v>
      </c>
      <c r="R33" s="65">
        <f>VLOOKUP($A33,'Return Data'!$B$7:$R$2292,16,0)</f>
        <v>8.0216999999999992</v>
      </c>
      <c r="S33" s="67">
        <f t="shared" si="6"/>
        <v>9</v>
      </c>
    </row>
    <row r="34" spans="1:19" x14ac:dyDescent="0.3">
      <c r="A34" s="82" t="s">
        <v>111</v>
      </c>
      <c r="B34" s="64">
        <f>VLOOKUP($A34,'Return Data'!$B$7:$R$2292,3,0)</f>
        <v>44609</v>
      </c>
      <c r="C34" s="65">
        <f>VLOOKUP($A34,'Return Data'!$B$7:$R$2292,4,0)</f>
        <v>28.2974</v>
      </c>
      <c r="D34" s="65">
        <f>VLOOKUP($A34,'Return Data'!$B$7:$R$2292,9,0)</f>
        <v>1.2870999999999999</v>
      </c>
      <c r="E34" s="66">
        <f t="shared" si="0"/>
        <v>21</v>
      </c>
      <c r="F34" s="65">
        <f>VLOOKUP($A34,'Return Data'!$B$7:$R$2292,10,0)</f>
        <v>1.1275999999999999</v>
      </c>
      <c r="G34" s="66">
        <f t="shared" si="1"/>
        <v>17</v>
      </c>
      <c r="H34" s="65">
        <f>VLOOKUP($A34,'Return Data'!$B$7:$R$2292,11,0)</f>
        <v>2.4491000000000001</v>
      </c>
      <c r="I34" s="66">
        <f t="shared" si="2"/>
        <v>20</v>
      </c>
      <c r="J34" s="65">
        <f>VLOOKUP($A34,'Return Data'!$B$7:$R$2292,12,0)</f>
        <v>2.4266999999999999</v>
      </c>
      <c r="K34" s="66">
        <f t="shared" si="3"/>
        <v>23</v>
      </c>
      <c r="L34" s="65">
        <f>VLOOKUP($A34,'Return Data'!$B$7:$R$2292,13,0)</f>
        <v>2.9618000000000002</v>
      </c>
      <c r="M34" s="66">
        <f t="shared" si="4"/>
        <v>25</v>
      </c>
      <c r="N34" s="65">
        <f>VLOOKUP($A34,'Return Data'!$B$7:$R$2292,17,0)</f>
        <v>4.7314999999999996</v>
      </c>
      <c r="O34" s="66">
        <f t="shared" si="5"/>
        <v>22</v>
      </c>
      <c r="P34" s="65">
        <f>VLOOKUP($A34,'Return Data'!$B$7:$R$2292,14,0)</f>
        <v>8.1928999999999998</v>
      </c>
      <c r="Q34" s="66">
        <f t="shared" si="7"/>
        <v>5</v>
      </c>
      <c r="R34" s="65">
        <f>VLOOKUP($A34,'Return Data'!$B$7:$R$2292,16,0)</f>
        <v>5.9119999999999999</v>
      </c>
      <c r="S34" s="67">
        <f t="shared" si="6"/>
        <v>27</v>
      </c>
    </row>
    <row r="35" spans="1:19" x14ac:dyDescent="0.3">
      <c r="A35" s="82" t="s">
        <v>112</v>
      </c>
      <c r="B35" s="64">
        <f>VLOOKUP($A35,'Return Data'!$B$7:$R$2292,3,0)</f>
        <v>44609</v>
      </c>
      <c r="C35" s="65">
        <f>VLOOKUP($A35,'Return Data'!$B$7:$R$2292,4,0)</f>
        <v>33.557299999999998</v>
      </c>
      <c r="D35" s="65">
        <f>VLOOKUP($A35,'Return Data'!$B$7:$R$2292,9,0)</f>
        <v>4.8796999999999997</v>
      </c>
      <c r="E35" s="66">
        <f t="shared" si="0"/>
        <v>12</v>
      </c>
      <c r="F35" s="65">
        <f>VLOOKUP($A35,'Return Data'!$B$7:$R$2292,10,0)</f>
        <v>3.7221000000000002</v>
      </c>
      <c r="G35" s="66">
        <f t="shared" si="1"/>
        <v>3</v>
      </c>
      <c r="H35" s="65">
        <f>VLOOKUP($A35,'Return Data'!$B$7:$R$2292,11,0)</f>
        <v>3.4643999999999999</v>
      </c>
      <c r="I35" s="66">
        <f t="shared" si="2"/>
        <v>15</v>
      </c>
      <c r="J35" s="65">
        <f>VLOOKUP($A35,'Return Data'!$B$7:$R$2292,12,0)</f>
        <v>4.4234</v>
      </c>
      <c r="K35" s="66">
        <f t="shared" si="3"/>
        <v>8</v>
      </c>
      <c r="L35" s="65">
        <f>VLOOKUP($A35,'Return Data'!$B$7:$R$2292,13,0)</f>
        <v>5.0856000000000003</v>
      </c>
      <c r="M35" s="66">
        <f t="shared" si="4"/>
        <v>10</v>
      </c>
      <c r="N35" s="65">
        <f>VLOOKUP($A35,'Return Data'!$B$7:$R$2292,17,0)</f>
        <v>5.7977999999999996</v>
      </c>
      <c r="O35" s="66">
        <f t="shared" si="5"/>
        <v>15</v>
      </c>
      <c r="P35" s="65">
        <f>VLOOKUP($A35,'Return Data'!$B$7:$R$2292,14,0)</f>
        <v>6.758</v>
      </c>
      <c r="Q35" s="66">
        <f t="shared" si="7"/>
        <v>17</v>
      </c>
      <c r="R35" s="65">
        <f>VLOOKUP($A35,'Return Data'!$B$7:$R$2292,16,0)</f>
        <v>6.7739000000000003</v>
      </c>
      <c r="S35" s="67">
        <f t="shared" si="6"/>
        <v>20</v>
      </c>
    </row>
    <row r="36" spans="1:19" x14ac:dyDescent="0.3">
      <c r="A36" s="82" t="s">
        <v>113</v>
      </c>
      <c r="B36" s="64">
        <f>VLOOKUP($A36,'Return Data'!$B$7:$R$2292,3,0)</f>
        <v>44609</v>
      </c>
      <c r="C36" s="65">
        <f>VLOOKUP($A36,'Return Data'!$B$7:$R$2292,4,0)</f>
        <v>19.183700000000002</v>
      </c>
      <c r="D36" s="65">
        <f>VLOOKUP($A36,'Return Data'!$B$7:$R$2292,9,0)</f>
        <v>-2.9020999999999999</v>
      </c>
      <c r="E36" s="66">
        <f t="shared" si="0"/>
        <v>31</v>
      </c>
      <c r="F36" s="65">
        <f>VLOOKUP($A36,'Return Data'!$B$7:$R$2292,10,0)</f>
        <v>-3.6393</v>
      </c>
      <c r="G36" s="66">
        <f t="shared" si="1"/>
        <v>31</v>
      </c>
      <c r="H36" s="65">
        <f>VLOOKUP($A36,'Return Data'!$B$7:$R$2292,11,0)</f>
        <v>1.2518</v>
      </c>
      <c r="I36" s="66">
        <f t="shared" si="2"/>
        <v>28</v>
      </c>
      <c r="J36" s="65">
        <f>VLOOKUP($A36,'Return Data'!$B$7:$R$2292,12,0)</f>
        <v>1.5222</v>
      </c>
      <c r="K36" s="66">
        <f t="shared" si="3"/>
        <v>28</v>
      </c>
      <c r="L36" s="65">
        <f>VLOOKUP($A36,'Return Data'!$B$7:$R$2292,13,0)</f>
        <v>2.7728999999999999</v>
      </c>
      <c r="M36" s="66">
        <f t="shared" si="4"/>
        <v>26</v>
      </c>
      <c r="N36" s="65">
        <f>VLOOKUP($A36,'Return Data'!$B$7:$R$2292,17,0)</f>
        <v>4.4375999999999998</v>
      </c>
      <c r="O36" s="66">
        <f t="shared" si="5"/>
        <v>23</v>
      </c>
      <c r="P36" s="65">
        <f>VLOOKUP($A36,'Return Data'!$B$7:$R$2292,14,0)</f>
        <v>7.1410999999999998</v>
      </c>
      <c r="Q36" s="66">
        <f t="shared" si="7"/>
        <v>11</v>
      </c>
      <c r="R36" s="65">
        <f>VLOOKUP($A36,'Return Data'!$B$7:$R$2292,16,0)</f>
        <v>6.7183000000000002</v>
      </c>
      <c r="S36" s="67">
        <f t="shared" si="6"/>
        <v>21</v>
      </c>
    </row>
    <row r="37" spans="1:19" x14ac:dyDescent="0.3">
      <c r="A37" s="82" t="s">
        <v>367</v>
      </c>
      <c r="B37" s="64">
        <f>VLOOKUP($A37,'Return Data'!$B$7:$R$2292,3,0)</f>
        <v>0</v>
      </c>
      <c r="C37" s="65">
        <f>VLOOKUP($A37,'Return Data'!$B$7:$R$2292,4,0)</f>
        <v>0</v>
      </c>
      <c r="D37" s="65">
        <f>VLOOKUP($A37,'Return Data'!$B$7:$R$2292,9,0)</f>
        <v>0</v>
      </c>
      <c r="E37" s="66">
        <f t="shared" si="0"/>
        <v>27</v>
      </c>
      <c r="F37" s="65">
        <f>VLOOKUP($A37,'Return Data'!$B$7:$R$2292,10,0)</f>
        <v>0</v>
      </c>
      <c r="G37" s="66">
        <f t="shared" si="1"/>
        <v>21</v>
      </c>
      <c r="H37" s="65">
        <f>VLOOKUP($A37,'Return Data'!$B$7:$R$2292,11,0)</f>
        <v>0</v>
      </c>
      <c r="I37" s="66">
        <f t="shared" si="2"/>
        <v>29</v>
      </c>
      <c r="J37" s="65">
        <f>VLOOKUP($A37,'Return Data'!$B$7:$R$2292,12,0)</f>
        <v>0</v>
      </c>
      <c r="K37" s="66">
        <f t="shared" si="3"/>
        <v>29</v>
      </c>
      <c r="L37" s="65">
        <f>VLOOKUP($A37,'Return Data'!$B$7:$R$2292,13,0)</f>
        <v>0</v>
      </c>
      <c r="M37" s="66">
        <f t="shared" si="4"/>
        <v>29</v>
      </c>
      <c r="N37" s="65"/>
      <c r="O37" s="66"/>
      <c r="P37" s="65"/>
      <c r="Q37" s="66"/>
      <c r="R37" s="65">
        <f>VLOOKUP($A37,'Return Data'!$B$7:$R$2292,16,0)</f>
        <v>0</v>
      </c>
      <c r="S37" s="67">
        <f t="shared" si="6"/>
        <v>29</v>
      </c>
    </row>
    <row r="38" spans="1:19" x14ac:dyDescent="0.3">
      <c r="A38" s="82" t="s">
        <v>114</v>
      </c>
      <c r="B38" s="64">
        <f>VLOOKUP($A38,'Return Data'!$B$7:$R$2292,3,0)</f>
        <v>44609</v>
      </c>
      <c r="C38" s="65">
        <f>VLOOKUP($A38,'Return Data'!$B$7:$R$2292,4,0)</f>
        <v>23.3249</v>
      </c>
      <c r="D38" s="65">
        <f>VLOOKUP($A38,'Return Data'!$B$7:$R$2292,9,0)</f>
        <v>-0.4894</v>
      </c>
      <c r="E38" s="66">
        <f t="shared" si="0"/>
        <v>30</v>
      </c>
      <c r="F38" s="65">
        <f>VLOOKUP($A38,'Return Data'!$B$7:$R$2292,10,0)</f>
        <v>-1.3358000000000001</v>
      </c>
      <c r="G38" s="66">
        <f t="shared" si="1"/>
        <v>26</v>
      </c>
      <c r="H38" s="65">
        <f>VLOOKUP($A38,'Return Data'!$B$7:$R$2292,11,0)</f>
        <v>18.942799999999998</v>
      </c>
      <c r="I38" s="66">
        <f t="shared" si="2"/>
        <v>1</v>
      </c>
      <c r="J38" s="65">
        <f>VLOOKUP($A38,'Return Data'!$B$7:$R$2292,12,0)</f>
        <v>13.610900000000001</v>
      </c>
      <c r="K38" s="66">
        <f t="shared" si="3"/>
        <v>1</v>
      </c>
      <c r="L38" s="65">
        <f>VLOOKUP($A38,'Return Data'!$B$7:$R$2292,13,0)</f>
        <v>11.061400000000001</v>
      </c>
      <c r="M38" s="66">
        <f t="shared" si="4"/>
        <v>2</v>
      </c>
      <c r="N38" s="65">
        <f>VLOOKUP($A38,'Return Data'!$B$7:$R$2292,17,0)</f>
        <v>9.0907</v>
      </c>
      <c r="O38" s="66">
        <f>RANK(N38,N$8:N$38,0)</f>
        <v>1</v>
      </c>
      <c r="P38" s="65">
        <f>VLOOKUP($A38,'Return Data'!$B$7:$R$2292,14,0)</f>
        <v>4.7202999999999999</v>
      </c>
      <c r="Q38" s="66">
        <f>RANK(P38,P$8:P$38,0)</f>
        <v>27</v>
      </c>
      <c r="R38" s="65">
        <f>VLOOKUP($A38,'Return Data'!$B$7:$R$2292,16,0)</f>
        <v>7.5319000000000003</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4.3414322580645175</v>
      </c>
      <c r="E40" s="88"/>
      <c r="F40" s="89">
        <f>AVERAGE(F8:F38)</f>
        <v>1.0540064516129035</v>
      </c>
      <c r="G40" s="88"/>
      <c r="H40" s="89">
        <f>AVERAGE(H8:H38)</f>
        <v>3.778309677419355</v>
      </c>
      <c r="I40" s="88"/>
      <c r="J40" s="89">
        <f>AVERAGE(J8:J38)</f>
        <v>4.1845967741935493</v>
      </c>
      <c r="K40" s="88"/>
      <c r="L40" s="89">
        <f>AVERAGE(L8:L38)</f>
        <v>4.6591612903225803</v>
      </c>
      <c r="M40" s="88"/>
      <c r="N40" s="89">
        <f>AVERAGE(N8:N38)</f>
        <v>4.4551866666666671</v>
      </c>
      <c r="O40" s="88"/>
      <c r="P40" s="89">
        <f>AVERAGE(P8:P38)</f>
        <v>6.8254071428571441</v>
      </c>
      <c r="Q40" s="88"/>
      <c r="R40" s="89">
        <f>AVERAGE(R8:R38)</f>
        <v>5.9330322580645181</v>
      </c>
      <c r="S40" s="90"/>
    </row>
    <row r="41" spans="1:19" x14ac:dyDescent="0.3">
      <c r="A41" s="87" t="s">
        <v>28</v>
      </c>
      <c r="B41" s="88"/>
      <c r="C41" s="88"/>
      <c r="D41" s="89">
        <f>MIN(D8:D38)</f>
        <v>-2.9020999999999999</v>
      </c>
      <c r="E41" s="88"/>
      <c r="F41" s="89">
        <f>MIN(F8:F38)</f>
        <v>-3.6393</v>
      </c>
      <c r="G41" s="88"/>
      <c r="H41" s="89">
        <f>MIN(H8:H38)</f>
        <v>0</v>
      </c>
      <c r="I41" s="88"/>
      <c r="J41" s="89">
        <f>MIN(J8:J38)</f>
        <v>0</v>
      </c>
      <c r="K41" s="88"/>
      <c r="L41" s="89">
        <f>MIN(L8:L38)</f>
        <v>0</v>
      </c>
      <c r="M41" s="88"/>
      <c r="N41" s="89">
        <f>MIN(N8:N38)</f>
        <v>-13.691700000000001</v>
      </c>
      <c r="O41" s="88"/>
      <c r="P41" s="89">
        <f>MIN(P8:P38)</f>
        <v>3.1802999999999999</v>
      </c>
      <c r="Q41" s="88"/>
      <c r="R41" s="89">
        <f>MIN(R8:R38)</f>
        <v>-11.532500000000001</v>
      </c>
      <c r="S41" s="90"/>
    </row>
    <row r="42" spans="1:19" ht="15" thickBot="1" x14ac:dyDescent="0.35">
      <c r="A42" s="91" t="s">
        <v>29</v>
      </c>
      <c r="B42" s="92"/>
      <c r="C42" s="92"/>
      <c r="D42" s="93">
        <f>MAX(D8:D38)</f>
        <v>11.8301</v>
      </c>
      <c r="E42" s="92"/>
      <c r="F42" s="93">
        <f>MAX(F8:F38)</f>
        <v>5.2083000000000004</v>
      </c>
      <c r="G42" s="92"/>
      <c r="H42" s="93">
        <f>MAX(H8:H38)</f>
        <v>18.942799999999998</v>
      </c>
      <c r="I42" s="92"/>
      <c r="J42" s="93">
        <f>MAX(J8:J38)</f>
        <v>13.610900000000001</v>
      </c>
      <c r="K42" s="92"/>
      <c r="L42" s="93">
        <f>MAX(L8:L38)</f>
        <v>13.1892</v>
      </c>
      <c r="M42" s="92"/>
      <c r="N42" s="93">
        <f>MAX(N8:N38)</f>
        <v>9.0907</v>
      </c>
      <c r="O42" s="92"/>
      <c r="P42" s="93">
        <f>MAX(P8:P38)</f>
        <v>8.8497000000000003</v>
      </c>
      <c r="Q42" s="92"/>
      <c r="R42" s="93">
        <f>MAX(R8:R38)</f>
        <v>9.2402999999999995</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1539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1256</v>
      </c>
      <c r="B8" s="64">
        <f>VLOOKUP($A8,'Return Data'!$B$7:$R$2292,3,0)</f>
        <v>44609</v>
      </c>
      <c r="C8" s="65">
        <f>VLOOKUP($A8,'Return Data'!$B$7:$R$2292,4,0)</f>
        <v>1145.3017</v>
      </c>
      <c r="D8" s="65">
        <f>VLOOKUP($A8,'Return Data'!$B$7:$R$2292,5,0)</f>
        <v>3.2094999999999998</v>
      </c>
      <c r="E8" s="66">
        <f t="shared" ref="E8:E37" si="0">RANK(D8,D$8:D$37,0)</f>
        <v>7</v>
      </c>
      <c r="F8" s="65">
        <f>VLOOKUP($A8,'Return Data'!$B$7:$R$2292,6,0)</f>
        <v>3.2218</v>
      </c>
      <c r="G8" s="66">
        <f t="shared" ref="G8:G37" si="1">RANK(F8,F$8:F$37,0)</f>
        <v>8</v>
      </c>
      <c r="H8" s="65">
        <f>VLOOKUP($A8,'Return Data'!$B$7:$R$2292,7,0)</f>
        <v>3.2422</v>
      </c>
      <c r="I8" s="66">
        <f t="shared" ref="I8:I37" si="2">RANK(H8,H$8:H$37,0)</f>
        <v>12</v>
      </c>
      <c r="J8" s="65">
        <f>VLOOKUP($A8,'Return Data'!$B$7:$R$2292,8,0)</f>
        <v>3.286</v>
      </c>
      <c r="K8" s="66">
        <f t="shared" ref="K8:K37" si="3">RANK(J8,J$8:J$37,0)</f>
        <v>10</v>
      </c>
      <c r="L8" s="65">
        <f>VLOOKUP($A8,'Return Data'!$B$7:$R$2292,9,0)</f>
        <v>3.5308999999999999</v>
      </c>
      <c r="M8" s="66">
        <f t="shared" ref="M8:M37" si="4">RANK(L8,L$8:L$37,0)</f>
        <v>9</v>
      </c>
      <c r="N8" s="65">
        <f>VLOOKUP($A8,'Return Data'!$B$7:$R$2292,10,0)</f>
        <v>3.4474999999999998</v>
      </c>
      <c r="O8" s="66">
        <f t="shared" ref="O8:O37" si="5">RANK(N8,N$8:N$37,0)</f>
        <v>8</v>
      </c>
      <c r="P8" s="65">
        <f>VLOOKUP($A8,'Return Data'!$B$7:$R$2292,11,0)</f>
        <v>3.3147000000000002</v>
      </c>
      <c r="Q8" s="66">
        <f>RANK(P8,P$8:P$37,0)</f>
        <v>10</v>
      </c>
      <c r="R8" s="65">
        <f>VLOOKUP($A8,'Return Data'!$B$7:$R$2292,12,0)</f>
        <v>3.2837999999999998</v>
      </c>
      <c r="S8" s="66">
        <f t="shared" ref="S8:S35" si="6">RANK(R8,R$8:R$37,0)</f>
        <v>8</v>
      </c>
      <c r="T8" s="65">
        <f>VLOOKUP($A8,'Return Data'!$B$7:$R$2292,13,0)</f>
        <v>3.2715000000000001</v>
      </c>
      <c r="U8" s="66">
        <f t="shared" ref="U8:U35" si="7">RANK(T8,T$8:T$37,0)</f>
        <v>9</v>
      </c>
      <c r="V8" s="65">
        <f>VLOOKUP($A8,'Return Data'!$B$7:$R$2292,17,0)</f>
        <v>3.2130999999999998</v>
      </c>
      <c r="W8" s="66">
        <f t="shared" ref="W8:W35" si="8">RANK(V8,V$8:V$37,0)</f>
        <v>15</v>
      </c>
      <c r="X8" s="65">
        <f>VLOOKUP($A8,'Return Data'!$B$7:$R$2292,14,0)</f>
        <v>3.9685000000000001</v>
      </c>
      <c r="Y8" s="66">
        <f t="shared" ref="Y8:Y32" si="9">RANK(X8,X$8:X$37,0)</f>
        <v>4</v>
      </c>
      <c r="Z8" s="65">
        <f>VLOOKUP($A8,'Return Data'!$B$7:$R$2292,16,0)</f>
        <v>4.1985999999999999</v>
      </c>
      <c r="AA8" s="67">
        <f t="shared" ref="AA8:AA35" si="10">RANK(Z8,Z$8:Z$37,0)</f>
        <v>5</v>
      </c>
    </row>
    <row r="9" spans="1:27" x14ac:dyDescent="0.3">
      <c r="A9" s="63" t="s">
        <v>1258</v>
      </c>
      <c r="B9" s="64">
        <f>VLOOKUP($A9,'Return Data'!$B$7:$R$2292,3,0)</f>
        <v>44609</v>
      </c>
      <c r="C9" s="65">
        <f>VLOOKUP($A9,'Return Data'!$B$7:$R$2292,4,0)</f>
        <v>1119.5227</v>
      </c>
      <c r="D9" s="65">
        <f>VLOOKUP($A9,'Return Data'!$B$7:$R$2292,5,0)</f>
        <v>3.2606000000000002</v>
      </c>
      <c r="E9" s="66">
        <f t="shared" si="0"/>
        <v>4</v>
      </c>
      <c r="F9" s="65">
        <f>VLOOKUP($A9,'Return Data'!$B$7:$R$2292,6,0)</f>
        <v>3.2416</v>
      </c>
      <c r="G9" s="66">
        <f t="shared" si="1"/>
        <v>3</v>
      </c>
      <c r="H9" s="65">
        <f>VLOOKUP($A9,'Return Data'!$B$7:$R$2292,7,0)</f>
        <v>3.2646999999999999</v>
      </c>
      <c r="I9" s="66">
        <f t="shared" si="2"/>
        <v>8</v>
      </c>
      <c r="J9" s="65">
        <f>VLOOKUP($A9,'Return Data'!$B$7:$R$2292,8,0)</f>
        <v>3.2978000000000001</v>
      </c>
      <c r="K9" s="66">
        <f t="shared" si="3"/>
        <v>7</v>
      </c>
      <c r="L9" s="65">
        <f>VLOOKUP($A9,'Return Data'!$B$7:$R$2292,9,0)</f>
        <v>3.5468999999999999</v>
      </c>
      <c r="M9" s="66">
        <f t="shared" si="4"/>
        <v>6</v>
      </c>
      <c r="N9" s="65">
        <f>VLOOKUP($A9,'Return Data'!$B$7:$R$2292,10,0)</f>
        <v>3.4517000000000002</v>
      </c>
      <c r="O9" s="66">
        <f t="shared" si="5"/>
        <v>7</v>
      </c>
      <c r="P9" s="65">
        <f>VLOOKUP($A9,'Return Data'!$B$7:$R$2292,11,0)</f>
        <v>3.323</v>
      </c>
      <c r="Q9" s="66">
        <f>RANK(P9,P$8:P$37,0)</f>
        <v>7</v>
      </c>
      <c r="R9" s="65">
        <f>VLOOKUP($A9,'Return Data'!$B$7:$R$2292,12,0)</f>
        <v>3.2892999999999999</v>
      </c>
      <c r="S9" s="66">
        <f t="shared" si="6"/>
        <v>7</v>
      </c>
      <c r="T9" s="65">
        <f>VLOOKUP($A9,'Return Data'!$B$7:$R$2292,13,0)</f>
        <v>3.2725</v>
      </c>
      <c r="U9" s="66">
        <f t="shared" si="7"/>
        <v>8</v>
      </c>
      <c r="V9" s="65">
        <f>VLOOKUP($A9,'Return Data'!$B$7:$R$2292,17,0)</f>
        <v>3.2262</v>
      </c>
      <c r="W9" s="66">
        <f t="shared" si="8"/>
        <v>9</v>
      </c>
      <c r="X9" s="65"/>
      <c r="Y9" s="66"/>
      <c r="Z9" s="65">
        <f>VLOOKUP($A9,'Return Data'!$B$7:$R$2292,16,0)</f>
        <v>3.9264999999999999</v>
      </c>
      <c r="AA9" s="67">
        <f t="shared" si="10"/>
        <v>12</v>
      </c>
    </row>
    <row r="10" spans="1:27" x14ac:dyDescent="0.3">
      <c r="A10" s="63" t="s">
        <v>1260</v>
      </c>
      <c r="B10" s="64">
        <f>VLOOKUP($A10,'Return Data'!$B$7:$R$2292,3,0)</f>
        <v>44609</v>
      </c>
      <c r="C10" s="65">
        <f>VLOOKUP($A10,'Return Data'!$B$7:$R$2292,4,0)</f>
        <v>1112.1314</v>
      </c>
      <c r="D10" s="65">
        <f>VLOOKUP($A10,'Return Data'!$B$7:$R$2292,5,0)</f>
        <v>3.1345999999999998</v>
      </c>
      <c r="E10" s="66">
        <f t="shared" si="0"/>
        <v>19</v>
      </c>
      <c r="F10" s="65">
        <f>VLOOKUP($A10,'Return Data'!$B$7:$R$2292,6,0)</f>
        <v>3.1930999999999998</v>
      </c>
      <c r="G10" s="66">
        <f t="shared" si="1"/>
        <v>12</v>
      </c>
      <c r="H10" s="65">
        <f>VLOOKUP($A10,'Return Data'!$B$7:$R$2292,7,0)</f>
        <v>3.2850000000000001</v>
      </c>
      <c r="I10" s="66">
        <f t="shared" si="2"/>
        <v>5</v>
      </c>
      <c r="J10" s="65">
        <f>VLOOKUP($A10,'Return Data'!$B$7:$R$2292,8,0)</f>
        <v>3.2845</v>
      </c>
      <c r="K10" s="66">
        <f t="shared" si="3"/>
        <v>11</v>
      </c>
      <c r="L10" s="65">
        <f>VLOOKUP($A10,'Return Data'!$B$7:$R$2292,9,0)</f>
        <v>3.5259</v>
      </c>
      <c r="M10" s="66">
        <f t="shared" si="4"/>
        <v>12</v>
      </c>
      <c r="N10" s="65">
        <f>VLOOKUP($A10,'Return Data'!$B$7:$R$2292,10,0)</f>
        <v>3.3986999999999998</v>
      </c>
      <c r="O10" s="66">
        <f t="shared" si="5"/>
        <v>20</v>
      </c>
      <c r="P10" s="65">
        <f>VLOOKUP($A10,'Return Data'!$B$7:$R$2292,11,0)</f>
        <v>3.2848000000000002</v>
      </c>
      <c r="Q10" s="66">
        <f>RANK(P10,P$8:P$37,0)</f>
        <v>20</v>
      </c>
      <c r="R10" s="65">
        <f>VLOOKUP($A10,'Return Data'!$B$7:$R$2292,12,0)</f>
        <v>3.2650000000000001</v>
      </c>
      <c r="S10" s="66">
        <f t="shared" si="6"/>
        <v>15</v>
      </c>
      <c r="T10" s="65">
        <f>VLOOKUP($A10,'Return Data'!$B$7:$R$2292,13,0)</f>
        <v>3.2523</v>
      </c>
      <c r="U10" s="66">
        <f t="shared" si="7"/>
        <v>12</v>
      </c>
      <c r="V10" s="65">
        <f>VLOOKUP($A10,'Return Data'!$B$7:$R$2292,17,0)</f>
        <v>3.2362000000000002</v>
      </c>
      <c r="W10" s="66">
        <f t="shared" si="8"/>
        <v>7</v>
      </c>
      <c r="X10" s="65"/>
      <c r="Y10" s="66"/>
      <c r="Z10" s="65">
        <f>VLOOKUP($A10,'Return Data'!$B$7:$R$2292,16,0)</f>
        <v>3.8355000000000001</v>
      </c>
      <c r="AA10" s="67">
        <f t="shared" si="10"/>
        <v>15</v>
      </c>
    </row>
    <row r="11" spans="1:27" x14ac:dyDescent="0.3">
      <c r="A11" s="63" t="s">
        <v>1262</v>
      </c>
      <c r="B11" s="64">
        <f>VLOOKUP($A11,'Return Data'!$B$7:$R$2292,3,0)</f>
        <v>44609</v>
      </c>
      <c r="C11" s="65">
        <f>VLOOKUP($A11,'Return Data'!$B$7:$R$2292,4,0)</f>
        <v>1114.4353000000001</v>
      </c>
      <c r="D11" s="65">
        <f>VLOOKUP($A11,'Return Data'!$B$7:$R$2292,5,0)</f>
        <v>3.0952999999999999</v>
      </c>
      <c r="E11" s="66">
        <f t="shared" si="0"/>
        <v>24</v>
      </c>
      <c r="F11" s="65">
        <f>VLOOKUP($A11,'Return Data'!$B$7:$R$2292,6,0)</f>
        <v>3.1614</v>
      </c>
      <c r="G11" s="66">
        <f t="shared" si="1"/>
        <v>21</v>
      </c>
      <c r="H11" s="65">
        <f>VLOOKUP($A11,'Return Data'!$B$7:$R$2292,7,0)</f>
        <v>3.1793999999999998</v>
      </c>
      <c r="I11" s="66">
        <f t="shared" si="2"/>
        <v>25</v>
      </c>
      <c r="J11" s="65">
        <f>VLOOKUP($A11,'Return Data'!$B$7:$R$2292,8,0)</f>
        <v>3.2305000000000001</v>
      </c>
      <c r="K11" s="66">
        <f t="shared" si="3"/>
        <v>24</v>
      </c>
      <c r="L11" s="65">
        <f>VLOOKUP($A11,'Return Data'!$B$7:$R$2292,9,0)</f>
        <v>3.4983</v>
      </c>
      <c r="M11" s="66">
        <f t="shared" si="4"/>
        <v>19</v>
      </c>
      <c r="N11" s="65">
        <f>VLOOKUP($A11,'Return Data'!$B$7:$R$2292,10,0)</f>
        <v>3.3990999999999998</v>
      </c>
      <c r="O11" s="66">
        <f t="shared" si="5"/>
        <v>19</v>
      </c>
      <c r="P11" s="65">
        <f>VLOOKUP($A11,'Return Data'!$B$7:$R$2292,11,0)</f>
        <v>3.2890000000000001</v>
      </c>
      <c r="Q11" s="66">
        <f>RANK(P11,P$8:P$37,0)</f>
        <v>17</v>
      </c>
      <c r="R11" s="65">
        <f>VLOOKUP($A11,'Return Data'!$B$7:$R$2292,12,0)</f>
        <v>3.2593999999999999</v>
      </c>
      <c r="S11" s="66">
        <f t="shared" si="6"/>
        <v>17</v>
      </c>
      <c r="T11" s="65">
        <f>VLOOKUP($A11,'Return Data'!$B$7:$R$2292,13,0)</f>
        <v>3.2416</v>
      </c>
      <c r="U11" s="66">
        <f t="shared" si="7"/>
        <v>17</v>
      </c>
      <c r="V11" s="65">
        <f>VLOOKUP($A11,'Return Data'!$B$7:$R$2292,17,0)</f>
        <v>3.2252000000000001</v>
      </c>
      <c r="W11" s="66">
        <f t="shared" si="8"/>
        <v>10</v>
      </c>
      <c r="X11" s="65"/>
      <c r="Y11" s="66"/>
      <c r="Z11" s="65">
        <f>VLOOKUP($A11,'Return Data'!$B$7:$R$2292,16,0)</f>
        <v>3.8603000000000001</v>
      </c>
      <c r="AA11" s="67">
        <f t="shared" si="10"/>
        <v>14</v>
      </c>
    </row>
    <row r="12" spans="1:27" x14ac:dyDescent="0.3">
      <c r="A12" s="63" t="s">
        <v>1264</v>
      </c>
      <c r="B12" s="64">
        <f>VLOOKUP($A12,'Return Data'!$B$7:$R$2292,3,0)</f>
        <v>44609</v>
      </c>
      <c r="C12" s="65">
        <f>VLOOKUP($A12,'Return Data'!$B$7:$R$2292,4,0)</f>
        <v>1071.8354999999999</v>
      </c>
      <c r="D12" s="65">
        <f>VLOOKUP($A12,'Return Data'!$B$7:$R$2292,5,0)</f>
        <v>3.3136999999999999</v>
      </c>
      <c r="E12" s="66">
        <f t="shared" si="0"/>
        <v>1</v>
      </c>
      <c r="F12" s="65">
        <f>VLOOKUP($A12,'Return Data'!$B$7:$R$2292,6,0)</f>
        <v>3.3041</v>
      </c>
      <c r="G12" s="66">
        <f t="shared" si="1"/>
        <v>1</v>
      </c>
      <c r="H12" s="65">
        <f>VLOOKUP($A12,'Return Data'!$B$7:$R$2292,7,0)</f>
        <v>3.3613</v>
      </c>
      <c r="I12" s="66">
        <f t="shared" si="2"/>
        <v>1</v>
      </c>
      <c r="J12" s="65">
        <f>VLOOKUP($A12,'Return Data'!$B$7:$R$2292,8,0)</f>
        <v>3.3713000000000002</v>
      </c>
      <c r="K12" s="66">
        <f t="shared" si="3"/>
        <v>1</v>
      </c>
      <c r="L12" s="65">
        <f>VLOOKUP($A12,'Return Data'!$B$7:$R$2292,9,0)</f>
        <v>3.6991999999999998</v>
      </c>
      <c r="M12" s="66">
        <f t="shared" si="4"/>
        <v>1</v>
      </c>
      <c r="N12" s="65">
        <f>VLOOKUP($A12,'Return Data'!$B$7:$R$2292,10,0)</f>
        <v>3.5933000000000002</v>
      </c>
      <c r="O12" s="66">
        <f t="shared" si="5"/>
        <v>1</v>
      </c>
      <c r="P12" s="65">
        <f>VLOOKUP($A12,'Return Data'!$B$7:$R$2292,11,0)</f>
        <v>3.4327000000000001</v>
      </c>
      <c r="Q12" s="66">
        <f t="shared" ref="Q12:Q37" si="11">RANK(P12,P$8:P$37,0)</f>
        <v>1</v>
      </c>
      <c r="R12" s="65">
        <f>VLOOKUP($A12,'Return Data'!$B$7:$R$2292,12,0)</f>
        <v>3.3761000000000001</v>
      </c>
      <c r="S12" s="66">
        <f t="shared" si="6"/>
        <v>1</v>
      </c>
      <c r="T12" s="65">
        <f>VLOOKUP($A12,'Return Data'!$B$7:$R$2292,13,0)</f>
        <v>3.3456000000000001</v>
      </c>
      <c r="U12" s="66">
        <f t="shared" si="7"/>
        <v>1</v>
      </c>
      <c r="V12" s="65"/>
      <c r="W12" s="66"/>
      <c r="X12" s="65"/>
      <c r="Y12" s="66"/>
      <c r="Z12" s="65">
        <f>VLOOKUP($A12,'Return Data'!$B$7:$R$2292,16,0)</f>
        <v>3.4226999999999999</v>
      </c>
      <c r="AA12" s="67">
        <f t="shared" si="10"/>
        <v>27</v>
      </c>
    </row>
    <row r="13" spans="1:27" x14ac:dyDescent="0.3">
      <c r="A13" s="63" t="s">
        <v>1266</v>
      </c>
      <c r="B13" s="64">
        <f>VLOOKUP($A13,'Return Data'!$B$7:$R$2292,3,0)</f>
        <v>44609</v>
      </c>
      <c r="C13" s="65">
        <f>VLOOKUP($A13,'Return Data'!$B$7:$R$2292,4,0)</f>
        <v>1096.2719999999999</v>
      </c>
      <c r="D13" s="65">
        <f>VLOOKUP($A13,'Return Data'!$B$7:$R$2292,5,0)</f>
        <v>3.1</v>
      </c>
      <c r="E13" s="66">
        <f t="shared" si="0"/>
        <v>23</v>
      </c>
      <c r="F13" s="65">
        <f>VLOOKUP($A13,'Return Data'!$B$7:$R$2292,6,0)</f>
        <v>3.1572</v>
      </c>
      <c r="G13" s="66">
        <f t="shared" si="1"/>
        <v>23</v>
      </c>
      <c r="H13" s="65">
        <f>VLOOKUP($A13,'Return Data'!$B$7:$R$2292,7,0)</f>
        <v>3.2040000000000002</v>
      </c>
      <c r="I13" s="66">
        <f t="shared" si="2"/>
        <v>21</v>
      </c>
      <c r="J13" s="65">
        <f>VLOOKUP($A13,'Return Data'!$B$7:$R$2292,8,0)</f>
        <v>3.2519</v>
      </c>
      <c r="K13" s="66">
        <f t="shared" si="3"/>
        <v>21</v>
      </c>
      <c r="L13" s="65">
        <f>VLOOKUP($A13,'Return Data'!$B$7:$R$2292,9,0)</f>
        <v>3.4937</v>
      </c>
      <c r="M13" s="66">
        <f t="shared" si="4"/>
        <v>22</v>
      </c>
      <c r="N13" s="65">
        <f>VLOOKUP($A13,'Return Data'!$B$7:$R$2292,10,0)</f>
        <v>3.3919000000000001</v>
      </c>
      <c r="O13" s="66">
        <f t="shared" si="5"/>
        <v>23</v>
      </c>
      <c r="P13" s="65">
        <f>VLOOKUP($A13,'Return Data'!$B$7:$R$2292,11,0)</f>
        <v>3.2743000000000002</v>
      </c>
      <c r="Q13" s="66">
        <f t="shared" si="11"/>
        <v>23</v>
      </c>
      <c r="R13" s="65">
        <f>VLOOKUP($A13,'Return Data'!$B$7:$R$2292,12,0)</f>
        <v>3.2431000000000001</v>
      </c>
      <c r="S13" s="66">
        <f t="shared" si="6"/>
        <v>23</v>
      </c>
      <c r="T13" s="65">
        <f>VLOOKUP($A13,'Return Data'!$B$7:$R$2292,13,0)</f>
        <v>3.2222</v>
      </c>
      <c r="U13" s="66">
        <f t="shared" si="7"/>
        <v>23</v>
      </c>
      <c r="V13" s="65">
        <f>VLOOKUP($A13,'Return Data'!$B$7:$R$2292,17,0)</f>
        <v>3.2223000000000002</v>
      </c>
      <c r="W13" s="66">
        <f t="shared" si="8"/>
        <v>11</v>
      </c>
      <c r="X13" s="65"/>
      <c r="Y13" s="66"/>
      <c r="Z13" s="65">
        <f>VLOOKUP($A13,'Return Data'!$B$7:$R$2292,16,0)</f>
        <v>3.6295000000000002</v>
      </c>
      <c r="AA13" s="67">
        <f t="shared" si="10"/>
        <v>22</v>
      </c>
    </row>
    <row r="14" spans="1:27" x14ac:dyDescent="0.3">
      <c r="A14" s="63" t="s">
        <v>1268</v>
      </c>
      <c r="B14" s="64">
        <f>VLOOKUP($A14,'Return Data'!$B$7:$R$2292,3,0)</f>
        <v>44609</v>
      </c>
      <c r="C14" s="65">
        <f>VLOOKUP($A14,'Return Data'!$B$7:$R$2292,4,0)</f>
        <v>1134.0332000000001</v>
      </c>
      <c r="D14" s="65">
        <f>VLOOKUP($A14,'Return Data'!$B$7:$R$2292,5,0)</f>
        <v>3.1996000000000002</v>
      </c>
      <c r="E14" s="66">
        <f t="shared" si="0"/>
        <v>8</v>
      </c>
      <c r="F14" s="65">
        <f>VLOOKUP($A14,'Return Data'!$B$7:$R$2292,6,0)</f>
        <v>3.2130000000000001</v>
      </c>
      <c r="G14" s="66">
        <f t="shared" si="1"/>
        <v>10</v>
      </c>
      <c r="H14" s="65">
        <f>VLOOKUP($A14,'Return Data'!$B$7:$R$2292,7,0)</f>
        <v>3.2441</v>
      </c>
      <c r="I14" s="66">
        <f t="shared" si="2"/>
        <v>11</v>
      </c>
      <c r="J14" s="65">
        <f>VLOOKUP($A14,'Return Data'!$B$7:$R$2292,8,0)</f>
        <v>3.2818000000000001</v>
      </c>
      <c r="K14" s="66">
        <f t="shared" si="3"/>
        <v>12</v>
      </c>
      <c r="L14" s="65">
        <f>VLOOKUP($A14,'Return Data'!$B$7:$R$2292,9,0)</f>
        <v>3.5291999999999999</v>
      </c>
      <c r="M14" s="66">
        <f t="shared" si="4"/>
        <v>11</v>
      </c>
      <c r="N14" s="65">
        <f>VLOOKUP($A14,'Return Data'!$B$7:$R$2292,10,0)</f>
        <v>3.4256000000000002</v>
      </c>
      <c r="O14" s="66">
        <f t="shared" si="5"/>
        <v>12</v>
      </c>
      <c r="P14" s="65">
        <f>VLOOKUP($A14,'Return Data'!$B$7:$R$2292,11,0)</f>
        <v>3.3083999999999998</v>
      </c>
      <c r="Q14" s="66">
        <f t="shared" si="11"/>
        <v>11</v>
      </c>
      <c r="R14" s="65">
        <f>VLOOKUP($A14,'Return Data'!$B$7:$R$2292,12,0)</f>
        <v>3.2736999999999998</v>
      </c>
      <c r="S14" s="66">
        <f t="shared" si="6"/>
        <v>11</v>
      </c>
      <c r="T14" s="65">
        <f>VLOOKUP($A14,'Return Data'!$B$7:$R$2292,13,0)</f>
        <v>3.2461000000000002</v>
      </c>
      <c r="U14" s="66">
        <f t="shared" si="7"/>
        <v>15</v>
      </c>
      <c r="V14" s="65">
        <f>VLOOKUP($A14,'Return Data'!$B$7:$R$2292,17,0)</f>
        <v>3.2713000000000001</v>
      </c>
      <c r="W14" s="66">
        <f t="shared" si="8"/>
        <v>3</v>
      </c>
      <c r="X14" s="65">
        <f>VLOOKUP($A14,'Return Data'!$B$7:$R$2292,14,0)</f>
        <v>4.0343</v>
      </c>
      <c r="Y14" s="66">
        <f t="shared" si="9"/>
        <v>1</v>
      </c>
      <c r="Z14" s="65">
        <f>VLOOKUP($A14,'Return Data'!$B$7:$R$2292,16,0)</f>
        <v>4.1219000000000001</v>
      </c>
      <c r="AA14" s="67">
        <f t="shared" si="10"/>
        <v>9</v>
      </c>
    </row>
    <row r="15" spans="1:27" x14ac:dyDescent="0.3">
      <c r="A15" s="63" t="s">
        <v>1270</v>
      </c>
      <c r="B15" s="64">
        <f>VLOOKUP($A15,'Return Data'!$B$7:$R$2292,3,0)</f>
        <v>44609</v>
      </c>
      <c r="C15" s="65">
        <f>VLOOKUP($A15,'Return Data'!$B$7:$R$2292,4,0)</f>
        <v>1097.9921999999999</v>
      </c>
      <c r="D15" s="65">
        <f>VLOOKUP($A15,'Return Data'!$B$7:$R$2292,5,0)</f>
        <v>3.0785</v>
      </c>
      <c r="E15" s="66">
        <f t="shared" si="0"/>
        <v>27</v>
      </c>
      <c r="F15" s="65">
        <f>VLOOKUP($A15,'Return Data'!$B$7:$R$2292,6,0)</f>
        <v>3.1133999999999999</v>
      </c>
      <c r="G15" s="66">
        <f t="shared" si="1"/>
        <v>27</v>
      </c>
      <c r="H15" s="65">
        <f>VLOOKUP($A15,'Return Data'!$B$7:$R$2292,7,0)</f>
        <v>3.1366999999999998</v>
      </c>
      <c r="I15" s="66">
        <f t="shared" si="2"/>
        <v>29</v>
      </c>
      <c r="J15" s="65">
        <f>VLOOKUP($A15,'Return Data'!$B$7:$R$2292,8,0)</f>
        <v>3.1888000000000001</v>
      </c>
      <c r="K15" s="66">
        <f t="shared" si="3"/>
        <v>29</v>
      </c>
      <c r="L15" s="65">
        <f>VLOOKUP($A15,'Return Data'!$B$7:$R$2292,9,0)</f>
        <v>3.4407999999999999</v>
      </c>
      <c r="M15" s="66">
        <f t="shared" si="4"/>
        <v>27</v>
      </c>
      <c r="N15" s="65">
        <f>VLOOKUP($A15,'Return Data'!$B$7:$R$2292,10,0)</f>
        <v>3.3546999999999998</v>
      </c>
      <c r="O15" s="66">
        <f t="shared" si="5"/>
        <v>27</v>
      </c>
      <c r="P15" s="65">
        <f>VLOOKUP($A15,'Return Data'!$B$7:$R$2292,11,0)</f>
        <v>3.2448000000000001</v>
      </c>
      <c r="Q15" s="66">
        <f t="shared" si="11"/>
        <v>27</v>
      </c>
      <c r="R15" s="65">
        <f>VLOOKUP($A15,'Return Data'!$B$7:$R$2292,12,0)</f>
        <v>3.2155999999999998</v>
      </c>
      <c r="S15" s="66">
        <f t="shared" si="6"/>
        <v>27</v>
      </c>
      <c r="T15" s="65">
        <f>VLOOKUP($A15,'Return Data'!$B$7:$R$2292,13,0)</f>
        <v>3.1981999999999999</v>
      </c>
      <c r="U15" s="66">
        <f t="shared" si="7"/>
        <v>26</v>
      </c>
      <c r="V15" s="65">
        <f>VLOOKUP($A15,'Return Data'!$B$7:$R$2292,17,0)</f>
        <v>3.2711000000000001</v>
      </c>
      <c r="W15" s="66">
        <f t="shared" si="8"/>
        <v>4</v>
      </c>
      <c r="X15" s="65"/>
      <c r="Y15" s="66"/>
      <c r="Z15" s="65">
        <f>VLOOKUP($A15,'Return Data'!$B$7:$R$2292,16,0)</f>
        <v>3.6943999999999999</v>
      </c>
      <c r="AA15" s="67">
        <f t="shared" si="10"/>
        <v>18</v>
      </c>
    </row>
    <row r="16" spans="1:27" x14ac:dyDescent="0.3">
      <c r="A16" s="63" t="s">
        <v>1273</v>
      </c>
      <c r="B16" s="64">
        <f>VLOOKUP($A16,'Return Data'!$B$7:$R$2292,3,0)</f>
        <v>44609</v>
      </c>
      <c r="C16" s="65">
        <f>VLOOKUP($A16,'Return Data'!$B$7:$R$2292,4,0)</f>
        <v>1106.0994000000001</v>
      </c>
      <c r="D16" s="65">
        <f>VLOOKUP($A16,'Return Data'!$B$7:$R$2292,5,0)</f>
        <v>3.0790999999999999</v>
      </c>
      <c r="E16" s="66">
        <f t="shared" si="0"/>
        <v>26</v>
      </c>
      <c r="F16" s="65">
        <f>VLOOKUP($A16,'Return Data'!$B$7:$R$2292,6,0)</f>
        <v>3.1313</v>
      </c>
      <c r="G16" s="66">
        <f t="shared" si="1"/>
        <v>26</v>
      </c>
      <c r="H16" s="65">
        <f>VLOOKUP($A16,'Return Data'!$B$7:$R$2292,7,0)</f>
        <v>3.1793</v>
      </c>
      <c r="I16" s="66">
        <f t="shared" si="2"/>
        <v>26</v>
      </c>
      <c r="J16" s="65">
        <f>VLOOKUP($A16,'Return Data'!$B$7:$R$2292,8,0)</f>
        <v>3.2256</v>
      </c>
      <c r="K16" s="66">
        <f t="shared" si="3"/>
        <v>25</v>
      </c>
      <c r="L16" s="65">
        <f>VLOOKUP($A16,'Return Data'!$B$7:$R$2292,9,0)</f>
        <v>3.4512</v>
      </c>
      <c r="M16" s="66">
        <f t="shared" si="4"/>
        <v>26</v>
      </c>
      <c r="N16" s="65">
        <f>VLOOKUP($A16,'Return Data'!$B$7:$R$2292,10,0)</f>
        <v>3.3612000000000002</v>
      </c>
      <c r="O16" s="66">
        <f t="shared" si="5"/>
        <v>26</v>
      </c>
      <c r="P16" s="65">
        <f>VLOOKUP($A16,'Return Data'!$B$7:$R$2292,11,0)</f>
        <v>3.2492999999999999</v>
      </c>
      <c r="Q16" s="66">
        <f t="shared" si="11"/>
        <v>26</v>
      </c>
      <c r="R16" s="65">
        <f>VLOOKUP($A16,'Return Data'!$B$7:$R$2292,12,0)</f>
        <v>3.2202999999999999</v>
      </c>
      <c r="S16" s="66">
        <f t="shared" si="6"/>
        <v>26</v>
      </c>
      <c r="T16" s="65">
        <f>VLOOKUP($A16,'Return Data'!$B$7:$R$2292,13,0)</f>
        <v>3.1957</v>
      </c>
      <c r="U16" s="66">
        <f t="shared" si="7"/>
        <v>27</v>
      </c>
      <c r="V16" s="65">
        <f>VLOOKUP($A16,'Return Data'!$B$7:$R$2292,17,0)</f>
        <v>3.1149</v>
      </c>
      <c r="W16" s="66">
        <f t="shared" si="8"/>
        <v>28</v>
      </c>
      <c r="X16" s="65"/>
      <c r="Y16" s="66"/>
      <c r="Z16" s="65">
        <f>VLOOKUP($A16,'Return Data'!$B$7:$R$2292,16,0)</f>
        <v>3.6890999999999998</v>
      </c>
      <c r="AA16" s="67">
        <f t="shared" si="10"/>
        <v>19</v>
      </c>
    </row>
    <row r="17" spans="1:27" x14ac:dyDescent="0.3">
      <c r="A17" s="63" t="s">
        <v>1275</v>
      </c>
      <c r="B17" s="64">
        <f>VLOOKUP($A17,'Return Data'!$B$7:$R$2292,3,0)</f>
        <v>44609</v>
      </c>
      <c r="C17" s="65">
        <f>VLOOKUP($A17,'Return Data'!$B$7:$R$2292,4,0)</f>
        <v>3145.5990999999999</v>
      </c>
      <c r="D17" s="65">
        <f>VLOOKUP($A17,'Return Data'!$B$7:$R$2292,5,0)</f>
        <v>3.1030000000000002</v>
      </c>
      <c r="E17" s="66">
        <f t="shared" si="0"/>
        <v>22</v>
      </c>
      <c r="F17" s="65">
        <f>VLOOKUP($A17,'Return Data'!$B$7:$R$2292,6,0)</f>
        <v>3.1511999999999998</v>
      </c>
      <c r="G17" s="66">
        <f t="shared" si="1"/>
        <v>24</v>
      </c>
      <c r="H17" s="65">
        <f>VLOOKUP($A17,'Return Data'!$B$7:$R$2292,7,0)</f>
        <v>3.1852999999999998</v>
      </c>
      <c r="I17" s="66">
        <f t="shared" si="2"/>
        <v>24</v>
      </c>
      <c r="J17" s="65">
        <f>VLOOKUP($A17,'Return Data'!$B$7:$R$2292,8,0)</f>
        <v>3.2225999999999999</v>
      </c>
      <c r="K17" s="66">
        <f t="shared" si="3"/>
        <v>26</v>
      </c>
      <c r="L17" s="65">
        <f>VLOOKUP($A17,'Return Data'!$B$7:$R$2292,9,0)</f>
        <v>3.4666000000000001</v>
      </c>
      <c r="M17" s="66">
        <f t="shared" si="4"/>
        <v>25</v>
      </c>
      <c r="N17" s="65">
        <f>VLOOKUP($A17,'Return Data'!$B$7:$R$2292,10,0)</f>
        <v>3.3828999999999998</v>
      </c>
      <c r="O17" s="66">
        <f t="shared" si="5"/>
        <v>24</v>
      </c>
      <c r="P17" s="65">
        <f>VLOOKUP($A17,'Return Data'!$B$7:$R$2292,11,0)</f>
        <v>3.2694000000000001</v>
      </c>
      <c r="Q17" s="66">
        <f t="shared" si="11"/>
        <v>24</v>
      </c>
      <c r="R17" s="65">
        <f>VLOOKUP($A17,'Return Data'!$B$7:$R$2292,12,0)</f>
        <v>3.2404999999999999</v>
      </c>
      <c r="S17" s="66">
        <f t="shared" si="6"/>
        <v>24</v>
      </c>
      <c r="T17" s="65">
        <f>VLOOKUP($A17,'Return Data'!$B$7:$R$2292,13,0)</f>
        <v>3.2212000000000001</v>
      </c>
      <c r="U17" s="66">
        <f t="shared" si="7"/>
        <v>24</v>
      </c>
      <c r="V17" s="65">
        <f>VLOOKUP($A17,'Return Data'!$B$7:$R$2292,17,0)</f>
        <v>3.1650999999999998</v>
      </c>
      <c r="W17" s="66">
        <f t="shared" si="8"/>
        <v>25</v>
      </c>
      <c r="X17" s="65">
        <f>VLOOKUP($A17,'Return Data'!$B$7:$R$2292,14,0)</f>
        <v>3.9196</v>
      </c>
      <c r="Y17" s="66">
        <f t="shared" si="9"/>
        <v>10</v>
      </c>
      <c r="Z17" s="65">
        <f>VLOOKUP($A17,'Return Data'!$B$7:$R$2292,16,0)</f>
        <v>6.0164</v>
      </c>
      <c r="AA17" s="67">
        <f t="shared" si="10"/>
        <v>4</v>
      </c>
    </row>
    <row r="18" spans="1:27" x14ac:dyDescent="0.3">
      <c r="A18" s="63" t="s">
        <v>1276</v>
      </c>
      <c r="B18" s="64">
        <f>VLOOKUP($A18,'Return Data'!$B$7:$R$2292,3,0)</f>
        <v>44609</v>
      </c>
      <c r="C18" s="65">
        <f>VLOOKUP($A18,'Return Data'!$B$7:$R$2292,4,0)</f>
        <v>1107.7626</v>
      </c>
      <c r="D18" s="65">
        <f>VLOOKUP($A18,'Return Data'!$B$7:$R$2292,5,0)</f>
        <v>3.2886000000000002</v>
      </c>
      <c r="E18" s="66">
        <f t="shared" si="0"/>
        <v>3</v>
      </c>
      <c r="F18" s="65">
        <f>VLOOKUP($A18,'Return Data'!$B$7:$R$2292,6,0)</f>
        <v>3.2343000000000002</v>
      </c>
      <c r="G18" s="66">
        <f t="shared" si="1"/>
        <v>4</v>
      </c>
      <c r="H18" s="65">
        <f>VLOOKUP($A18,'Return Data'!$B$7:$R$2292,7,0)</f>
        <v>3.2555000000000001</v>
      </c>
      <c r="I18" s="66">
        <f t="shared" si="2"/>
        <v>9</v>
      </c>
      <c r="J18" s="65">
        <f>VLOOKUP($A18,'Return Data'!$B$7:$R$2292,8,0)</f>
        <v>3.3066</v>
      </c>
      <c r="K18" s="66">
        <f t="shared" si="3"/>
        <v>5</v>
      </c>
      <c r="L18" s="65">
        <f>VLOOKUP($A18,'Return Data'!$B$7:$R$2292,9,0)</f>
        <v>3.5865999999999998</v>
      </c>
      <c r="M18" s="66">
        <f t="shared" si="4"/>
        <v>4</v>
      </c>
      <c r="N18" s="65">
        <f>VLOOKUP($A18,'Return Data'!$B$7:$R$2292,10,0)</f>
        <v>3.4799000000000002</v>
      </c>
      <c r="O18" s="66">
        <f t="shared" si="5"/>
        <v>3</v>
      </c>
      <c r="P18" s="65">
        <f>VLOOKUP($A18,'Return Data'!$B$7:$R$2292,11,0)</f>
        <v>3.3607999999999998</v>
      </c>
      <c r="Q18" s="66">
        <f t="shared" si="11"/>
        <v>2</v>
      </c>
      <c r="R18" s="65">
        <f>VLOOKUP($A18,'Return Data'!$B$7:$R$2292,12,0)</f>
        <v>3.3334000000000001</v>
      </c>
      <c r="S18" s="66">
        <f t="shared" si="6"/>
        <v>2</v>
      </c>
      <c r="T18" s="65">
        <f>VLOOKUP($A18,'Return Data'!$B$7:$R$2292,13,0)</f>
        <v>3.3140999999999998</v>
      </c>
      <c r="U18" s="66">
        <f t="shared" si="7"/>
        <v>2</v>
      </c>
      <c r="V18" s="65">
        <f>VLOOKUP($A18,'Return Data'!$B$7:$R$2292,17,0)</f>
        <v>3.2648999999999999</v>
      </c>
      <c r="W18" s="66">
        <f t="shared" si="8"/>
        <v>5</v>
      </c>
      <c r="X18" s="65"/>
      <c r="Y18" s="66"/>
      <c r="Z18" s="65">
        <f>VLOOKUP($A18,'Return Data'!$B$7:$R$2292,16,0)</f>
        <v>3.7923</v>
      </c>
      <c r="AA18" s="67">
        <f t="shared" si="10"/>
        <v>17</v>
      </c>
    </row>
    <row r="19" spans="1:27" x14ac:dyDescent="0.3">
      <c r="A19" s="63" t="s">
        <v>1279</v>
      </c>
      <c r="B19" s="64">
        <f>VLOOKUP($A19,'Return Data'!$B$7:$R$2292,3,0)</f>
        <v>44609</v>
      </c>
      <c r="C19" s="65">
        <f>VLOOKUP($A19,'Return Data'!$B$7:$R$2292,4,0)</f>
        <v>114.1695</v>
      </c>
      <c r="D19" s="65">
        <f>VLOOKUP($A19,'Return Data'!$B$7:$R$2292,5,0)</f>
        <v>3.2932000000000001</v>
      </c>
      <c r="E19" s="66">
        <f t="shared" si="0"/>
        <v>2</v>
      </c>
      <c r="F19" s="65">
        <f>VLOOKUP($A19,'Return Data'!$B$7:$R$2292,6,0)</f>
        <v>3.2511999999999999</v>
      </c>
      <c r="G19" s="66">
        <f t="shared" si="1"/>
        <v>2</v>
      </c>
      <c r="H19" s="65">
        <f>VLOOKUP($A19,'Return Data'!$B$7:$R$2292,7,0)</f>
        <v>3.2172999999999998</v>
      </c>
      <c r="I19" s="66">
        <f t="shared" si="2"/>
        <v>18</v>
      </c>
      <c r="J19" s="65">
        <f>VLOOKUP($A19,'Return Data'!$B$7:$R$2292,8,0)</f>
        <v>3.2536</v>
      </c>
      <c r="K19" s="66">
        <f t="shared" si="3"/>
        <v>20</v>
      </c>
      <c r="L19" s="65">
        <f>VLOOKUP($A19,'Return Data'!$B$7:$R$2292,9,0)</f>
        <v>3.4971999999999999</v>
      </c>
      <c r="M19" s="66">
        <f t="shared" si="4"/>
        <v>20</v>
      </c>
      <c r="N19" s="65">
        <f>VLOOKUP($A19,'Return Data'!$B$7:$R$2292,10,0)</f>
        <v>3.3933</v>
      </c>
      <c r="O19" s="66">
        <f t="shared" si="5"/>
        <v>22</v>
      </c>
      <c r="P19" s="65">
        <f>VLOOKUP($A19,'Return Data'!$B$7:$R$2292,11,0)</f>
        <v>3.2786</v>
      </c>
      <c r="Q19" s="66">
        <f t="shared" si="11"/>
        <v>22</v>
      </c>
      <c r="R19" s="65">
        <f>VLOOKUP($A19,'Return Data'!$B$7:$R$2292,12,0)</f>
        <v>3.2481</v>
      </c>
      <c r="S19" s="66">
        <f t="shared" si="6"/>
        <v>22</v>
      </c>
      <c r="T19" s="65">
        <f>VLOOKUP($A19,'Return Data'!$B$7:$R$2292,13,0)</f>
        <v>3.2345999999999999</v>
      </c>
      <c r="U19" s="66">
        <f t="shared" si="7"/>
        <v>21</v>
      </c>
      <c r="V19" s="65">
        <f>VLOOKUP($A19,'Return Data'!$B$7:$R$2292,17,0)</f>
        <v>3.1791</v>
      </c>
      <c r="W19" s="66">
        <f t="shared" si="8"/>
        <v>21</v>
      </c>
      <c r="X19" s="65">
        <f>VLOOKUP($A19,'Return Data'!$B$7:$R$2292,14,0)</f>
        <v>3.9426000000000001</v>
      </c>
      <c r="Y19" s="66">
        <f t="shared" si="9"/>
        <v>7</v>
      </c>
      <c r="Z19" s="65">
        <f>VLOOKUP($A19,'Return Data'!$B$7:$R$2292,16,0)</f>
        <v>4.1432000000000002</v>
      </c>
      <c r="AA19" s="67">
        <f t="shared" si="10"/>
        <v>6</v>
      </c>
    </row>
    <row r="20" spans="1:27" x14ac:dyDescent="0.3">
      <c r="A20" s="63" t="s">
        <v>1280</v>
      </c>
      <c r="B20" s="64">
        <f>VLOOKUP($A20,'Return Data'!$B$7:$R$2292,3,0)</f>
        <v>44609</v>
      </c>
      <c r="C20" s="65">
        <f>VLOOKUP($A20,'Return Data'!$B$7:$R$2292,4,0)</f>
        <v>1129.4474</v>
      </c>
      <c r="D20" s="65">
        <f>VLOOKUP($A20,'Return Data'!$B$7:$R$2292,5,0)</f>
        <v>3.1478999999999999</v>
      </c>
      <c r="E20" s="66">
        <f t="shared" si="0"/>
        <v>12</v>
      </c>
      <c r="F20" s="65">
        <f>VLOOKUP($A20,'Return Data'!$B$7:$R$2292,6,0)</f>
        <v>3.1808000000000001</v>
      </c>
      <c r="G20" s="66">
        <f t="shared" si="1"/>
        <v>17</v>
      </c>
      <c r="H20" s="65">
        <f>VLOOKUP($A20,'Return Data'!$B$7:$R$2292,7,0)</f>
        <v>3.2471000000000001</v>
      </c>
      <c r="I20" s="66">
        <f t="shared" si="2"/>
        <v>10</v>
      </c>
      <c r="J20" s="65">
        <f>VLOOKUP($A20,'Return Data'!$B$7:$R$2292,8,0)</f>
        <v>3.2932999999999999</v>
      </c>
      <c r="K20" s="66">
        <f t="shared" si="3"/>
        <v>8</v>
      </c>
      <c r="L20" s="65">
        <f>VLOOKUP($A20,'Return Data'!$B$7:$R$2292,9,0)</f>
        <v>3.5333999999999999</v>
      </c>
      <c r="M20" s="66">
        <f t="shared" si="4"/>
        <v>8</v>
      </c>
      <c r="N20" s="65">
        <f>VLOOKUP($A20,'Return Data'!$B$7:$R$2292,10,0)</f>
        <v>3.4175</v>
      </c>
      <c r="O20" s="66">
        <f t="shared" si="5"/>
        <v>15</v>
      </c>
      <c r="P20" s="65">
        <f>VLOOKUP($A20,'Return Data'!$B$7:$R$2292,11,0)</f>
        <v>3.2898999999999998</v>
      </c>
      <c r="Q20" s="66">
        <f t="shared" si="11"/>
        <v>16</v>
      </c>
      <c r="R20" s="65">
        <f>VLOOKUP($A20,'Return Data'!$B$7:$R$2292,12,0)</f>
        <v>3.2561</v>
      </c>
      <c r="S20" s="66">
        <f t="shared" si="6"/>
        <v>18</v>
      </c>
      <c r="T20" s="65">
        <f>VLOOKUP($A20,'Return Data'!$B$7:$R$2292,13,0)</f>
        <v>3.2357999999999998</v>
      </c>
      <c r="U20" s="66">
        <f t="shared" si="7"/>
        <v>19</v>
      </c>
      <c r="V20" s="65">
        <f>VLOOKUP($A20,'Return Data'!$B$7:$R$2292,17,0)</f>
        <v>3.1762000000000001</v>
      </c>
      <c r="W20" s="66">
        <f t="shared" si="8"/>
        <v>22</v>
      </c>
      <c r="X20" s="65">
        <f>VLOOKUP($A20,'Return Data'!$B$7:$R$2292,14,0)</f>
        <v>3.9518</v>
      </c>
      <c r="Y20" s="66">
        <f t="shared" si="9"/>
        <v>6</v>
      </c>
      <c r="Z20" s="65">
        <f>VLOOKUP($A20,'Return Data'!$B$7:$R$2292,16,0)</f>
        <v>4.0247999999999999</v>
      </c>
      <c r="AA20" s="67">
        <f t="shared" si="10"/>
        <v>10</v>
      </c>
    </row>
    <row r="21" spans="1:27" x14ac:dyDescent="0.3">
      <c r="A21" s="63" t="s">
        <v>1282</v>
      </c>
      <c r="B21" s="64">
        <f>VLOOKUP($A21,'Return Data'!$B$7:$R$2292,3,0)</f>
        <v>44609</v>
      </c>
      <c r="C21" s="65">
        <f>VLOOKUP($A21,'Return Data'!$B$7:$R$2292,4,0)</f>
        <v>1097.2738999999999</v>
      </c>
      <c r="D21" s="65">
        <f>VLOOKUP($A21,'Return Data'!$B$7:$R$2292,5,0)</f>
        <v>3.0072999999999999</v>
      </c>
      <c r="E21" s="66">
        <f t="shared" si="0"/>
        <v>29</v>
      </c>
      <c r="F21" s="65">
        <f>VLOOKUP($A21,'Return Data'!$B$7:$R$2292,6,0)</f>
        <v>3.0811000000000002</v>
      </c>
      <c r="G21" s="66">
        <f t="shared" si="1"/>
        <v>29</v>
      </c>
      <c r="H21" s="65">
        <f>VLOOKUP($A21,'Return Data'!$B$7:$R$2292,7,0)</f>
        <v>3.1715</v>
      </c>
      <c r="I21" s="66">
        <f t="shared" si="2"/>
        <v>27</v>
      </c>
      <c r="J21" s="65">
        <f>VLOOKUP($A21,'Return Data'!$B$7:$R$2292,8,0)</f>
        <v>3.2000999999999999</v>
      </c>
      <c r="K21" s="66">
        <f t="shared" si="3"/>
        <v>28</v>
      </c>
      <c r="L21" s="65">
        <f>VLOOKUP($A21,'Return Data'!$B$7:$R$2292,9,0)</f>
        <v>3.4222000000000001</v>
      </c>
      <c r="M21" s="66">
        <f t="shared" si="4"/>
        <v>28</v>
      </c>
      <c r="N21" s="65">
        <f>VLOOKUP($A21,'Return Data'!$B$7:$R$2292,10,0)</f>
        <v>3.3323999999999998</v>
      </c>
      <c r="O21" s="66">
        <f t="shared" si="5"/>
        <v>29</v>
      </c>
      <c r="P21" s="65">
        <f>VLOOKUP($A21,'Return Data'!$B$7:$R$2292,11,0)</f>
        <v>3.2145000000000001</v>
      </c>
      <c r="Q21" s="66">
        <f t="shared" si="11"/>
        <v>29</v>
      </c>
      <c r="R21" s="65">
        <f>VLOOKUP($A21,'Return Data'!$B$7:$R$2292,12,0)</f>
        <v>3.1861999999999999</v>
      </c>
      <c r="S21" s="66">
        <f t="shared" si="6"/>
        <v>29</v>
      </c>
      <c r="T21" s="65">
        <f>VLOOKUP($A21,'Return Data'!$B$7:$R$2292,13,0)</f>
        <v>3.1701999999999999</v>
      </c>
      <c r="U21" s="66">
        <f t="shared" si="7"/>
        <v>29</v>
      </c>
      <c r="V21" s="65">
        <f>VLOOKUP($A21,'Return Data'!$B$7:$R$2292,17,0)</f>
        <v>3.129</v>
      </c>
      <c r="W21" s="66">
        <f t="shared" si="8"/>
        <v>27</v>
      </c>
      <c r="X21" s="65"/>
      <c r="Y21" s="66"/>
      <c r="Z21" s="65">
        <f>VLOOKUP($A21,'Return Data'!$B$7:$R$2292,16,0)</f>
        <v>3.6116000000000001</v>
      </c>
      <c r="AA21" s="67">
        <f t="shared" si="10"/>
        <v>24</v>
      </c>
    </row>
    <row r="22" spans="1:27" x14ac:dyDescent="0.3">
      <c r="A22" s="63" t="s">
        <v>1284</v>
      </c>
      <c r="B22" s="64">
        <f>VLOOKUP($A22,'Return Data'!$B$7:$R$2292,3,0)</f>
        <v>44609</v>
      </c>
      <c r="C22" s="65">
        <f>VLOOKUP($A22,'Return Data'!$B$7:$R$2292,4,0)</f>
        <v>1070.3320000000001</v>
      </c>
      <c r="D22" s="65">
        <f>VLOOKUP($A22,'Return Data'!$B$7:$R$2292,5,0)</f>
        <v>3.1444000000000001</v>
      </c>
      <c r="E22" s="66">
        <f t="shared" si="0"/>
        <v>15</v>
      </c>
      <c r="F22" s="65">
        <f>VLOOKUP($A22,'Return Data'!$B$7:$R$2292,6,0)</f>
        <v>3.1631999999999998</v>
      </c>
      <c r="G22" s="66">
        <f t="shared" si="1"/>
        <v>20</v>
      </c>
      <c r="H22" s="65">
        <f>VLOOKUP($A22,'Return Data'!$B$7:$R$2292,7,0)</f>
        <v>3.1934</v>
      </c>
      <c r="I22" s="66">
        <f t="shared" si="2"/>
        <v>23</v>
      </c>
      <c r="J22" s="65">
        <f>VLOOKUP($A22,'Return Data'!$B$7:$R$2292,8,0)</f>
        <v>3.2349000000000001</v>
      </c>
      <c r="K22" s="66">
        <f t="shared" si="3"/>
        <v>23</v>
      </c>
      <c r="L22" s="65">
        <f>VLOOKUP($A22,'Return Data'!$B$7:$R$2292,9,0)</f>
        <v>3.5190999999999999</v>
      </c>
      <c r="M22" s="66">
        <f t="shared" si="4"/>
        <v>15</v>
      </c>
      <c r="N22" s="65">
        <f>VLOOKUP($A22,'Return Data'!$B$7:$R$2292,10,0)</f>
        <v>3.4117999999999999</v>
      </c>
      <c r="O22" s="66">
        <f t="shared" si="5"/>
        <v>17</v>
      </c>
      <c r="P22" s="65">
        <f>VLOOKUP($A22,'Return Data'!$B$7:$R$2292,11,0)</f>
        <v>3.2907999999999999</v>
      </c>
      <c r="Q22" s="66">
        <f t="shared" si="11"/>
        <v>15</v>
      </c>
      <c r="R22" s="65">
        <f>VLOOKUP($A22,'Return Data'!$B$7:$R$2292,12,0)</f>
        <v>3.2536</v>
      </c>
      <c r="S22" s="66">
        <f t="shared" si="6"/>
        <v>21</v>
      </c>
      <c r="T22" s="65">
        <f>VLOOKUP($A22,'Return Data'!$B$7:$R$2292,13,0)</f>
        <v>3.2347999999999999</v>
      </c>
      <c r="U22" s="66">
        <f t="shared" si="7"/>
        <v>20</v>
      </c>
      <c r="V22" s="65">
        <f>VLOOKUP($A22,'Return Data'!$B$7:$R$2292,17,0)</f>
        <v>3.1726999999999999</v>
      </c>
      <c r="W22" s="66">
        <f t="shared" si="8"/>
        <v>24</v>
      </c>
      <c r="X22" s="65"/>
      <c r="Y22" s="66"/>
      <c r="Z22" s="65">
        <f>VLOOKUP($A22,'Return Data'!$B$7:$R$2292,16,0)</f>
        <v>3.2700999999999998</v>
      </c>
      <c r="AA22" s="67">
        <f t="shared" si="10"/>
        <v>30</v>
      </c>
    </row>
    <row r="23" spans="1:27" x14ac:dyDescent="0.3">
      <c r="A23" s="63" t="s">
        <v>1286</v>
      </c>
      <c r="B23" s="64">
        <f>VLOOKUP($A23,'Return Data'!$B$7:$R$2292,3,0)</f>
        <v>44609</v>
      </c>
      <c r="C23" s="65">
        <f>VLOOKUP($A23,'Return Data'!$B$7:$R$2292,4,0)</f>
        <v>1080.3335999999999</v>
      </c>
      <c r="D23" s="65">
        <f>VLOOKUP($A23,'Return Data'!$B$7:$R$2292,5,0)</f>
        <v>3.0510999999999999</v>
      </c>
      <c r="E23" s="66">
        <f t="shared" si="0"/>
        <v>28</v>
      </c>
      <c r="F23" s="65">
        <f>VLOOKUP($A23,'Return Data'!$B$7:$R$2292,6,0)</f>
        <v>3.1080000000000001</v>
      </c>
      <c r="G23" s="66">
        <f t="shared" si="1"/>
        <v>28</v>
      </c>
      <c r="H23" s="65">
        <f>VLOOKUP($A23,'Return Data'!$B$7:$R$2292,7,0)</f>
        <v>3.1459000000000001</v>
      </c>
      <c r="I23" s="66">
        <f t="shared" si="2"/>
        <v>28</v>
      </c>
      <c r="J23" s="65">
        <f>VLOOKUP($A23,'Return Data'!$B$7:$R$2292,8,0)</f>
        <v>3.2027000000000001</v>
      </c>
      <c r="K23" s="66">
        <f t="shared" si="3"/>
        <v>27</v>
      </c>
      <c r="L23" s="65">
        <f>VLOOKUP($A23,'Return Data'!$B$7:$R$2292,9,0)</f>
        <v>3.4209000000000001</v>
      </c>
      <c r="M23" s="66">
        <f t="shared" si="4"/>
        <v>29</v>
      </c>
      <c r="N23" s="65">
        <f>VLOOKUP($A23,'Return Data'!$B$7:$R$2292,10,0)</f>
        <v>3.3616999999999999</v>
      </c>
      <c r="O23" s="66">
        <f t="shared" si="5"/>
        <v>25</v>
      </c>
      <c r="P23" s="65">
        <f>VLOOKUP($A23,'Return Data'!$B$7:$R$2292,11,0)</f>
        <v>3.2404000000000002</v>
      </c>
      <c r="Q23" s="66">
        <f t="shared" si="11"/>
        <v>28</v>
      </c>
      <c r="R23" s="65">
        <f>VLOOKUP($A23,'Return Data'!$B$7:$R$2292,12,0)</f>
        <v>3.2139000000000002</v>
      </c>
      <c r="S23" s="66">
        <f t="shared" si="6"/>
        <v>28</v>
      </c>
      <c r="T23" s="65">
        <f>VLOOKUP($A23,'Return Data'!$B$7:$R$2292,13,0)</f>
        <v>3.1854</v>
      </c>
      <c r="U23" s="66">
        <f t="shared" si="7"/>
        <v>28</v>
      </c>
      <c r="V23" s="65">
        <f>VLOOKUP($A23,'Return Data'!$B$7:$R$2292,17,0)</f>
        <v>3.1429</v>
      </c>
      <c r="W23" s="66">
        <f t="shared" si="8"/>
        <v>26</v>
      </c>
      <c r="X23" s="65"/>
      <c r="Y23" s="66"/>
      <c r="Z23" s="65">
        <f>VLOOKUP($A23,'Return Data'!$B$7:$R$2292,16,0)</f>
        <v>3.3858999999999999</v>
      </c>
      <c r="AA23" s="67">
        <f t="shared" si="10"/>
        <v>28</v>
      </c>
    </row>
    <row r="24" spans="1:27" x14ac:dyDescent="0.3">
      <c r="A24" s="63" t="s">
        <v>1288</v>
      </c>
      <c r="B24" s="64">
        <f>VLOOKUP($A24,'Return Data'!$B$7:$R$2292,3,0)</f>
        <v>44609</v>
      </c>
      <c r="C24" s="65">
        <f>VLOOKUP($A24,'Return Data'!$B$7:$R$2292,4,0)</f>
        <v>1076.3777</v>
      </c>
      <c r="D24" s="65">
        <f>VLOOKUP($A24,'Return Data'!$B$7:$R$2292,5,0)</f>
        <v>3.0929000000000002</v>
      </c>
      <c r="E24" s="66">
        <f t="shared" si="0"/>
        <v>25</v>
      </c>
      <c r="F24" s="65">
        <f>VLOOKUP($A24,'Return Data'!$B$7:$R$2292,6,0)</f>
        <v>3.1465000000000001</v>
      </c>
      <c r="G24" s="66">
        <f t="shared" si="1"/>
        <v>25</v>
      </c>
      <c r="H24" s="65">
        <f>VLOOKUP($A24,'Return Data'!$B$7:$R$2292,7,0)</f>
        <v>3.2128000000000001</v>
      </c>
      <c r="I24" s="66">
        <f t="shared" si="2"/>
        <v>20</v>
      </c>
      <c r="J24" s="65">
        <f>VLOOKUP($A24,'Return Data'!$B$7:$R$2292,8,0)</f>
        <v>3.2509000000000001</v>
      </c>
      <c r="K24" s="66">
        <f t="shared" si="3"/>
        <v>22</v>
      </c>
      <c r="L24" s="65">
        <f>VLOOKUP($A24,'Return Data'!$B$7:$R$2292,9,0)</f>
        <v>3.524</v>
      </c>
      <c r="M24" s="66">
        <f t="shared" si="4"/>
        <v>13</v>
      </c>
      <c r="N24" s="65">
        <f>VLOOKUP($A24,'Return Data'!$B$7:$R$2292,10,0)</f>
        <v>3.4380999999999999</v>
      </c>
      <c r="O24" s="66">
        <f t="shared" si="5"/>
        <v>11</v>
      </c>
      <c r="P24" s="65">
        <f>VLOOKUP($A24,'Return Data'!$B$7:$R$2292,11,0)</f>
        <v>3.3165</v>
      </c>
      <c r="Q24" s="66">
        <f t="shared" si="11"/>
        <v>8</v>
      </c>
      <c r="R24" s="65">
        <f>VLOOKUP($A24,'Return Data'!$B$7:$R$2292,12,0)</f>
        <v>3.2795000000000001</v>
      </c>
      <c r="S24" s="66">
        <f t="shared" si="6"/>
        <v>9</v>
      </c>
      <c r="T24" s="65">
        <f>VLOOKUP($A24,'Return Data'!$B$7:$R$2292,13,0)</f>
        <v>3.2808000000000002</v>
      </c>
      <c r="U24" s="66">
        <f t="shared" si="7"/>
        <v>6</v>
      </c>
      <c r="V24" s="65">
        <f>VLOOKUP($A24,'Return Data'!$B$7:$R$2292,17,0)</f>
        <v>3.2323</v>
      </c>
      <c r="W24" s="66">
        <f t="shared" si="8"/>
        <v>8</v>
      </c>
      <c r="X24" s="65"/>
      <c r="Y24" s="66"/>
      <c r="Z24" s="65">
        <f>VLOOKUP($A24,'Return Data'!$B$7:$R$2292,16,0)</f>
        <v>3.3849999999999998</v>
      </c>
      <c r="AA24" s="67">
        <f t="shared" si="10"/>
        <v>29</v>
      </c>
    </row>
    <row r="25" spans="1:27" x14ac:dyDescent="0.3">
      <c r="A25" s="63" t="s">
        <v>1290</v>
      </c>
      <c r="B25" s="64">
        <f>VLOOKUP($A25,'Return Data'!$B$7:$R$2292,3,0)</f>
        <v>44609</v>
      </c>
      <c r="C25" s="65">
        <f>VLOOKUP($A25,'Return Data'!$B$7:$R$2292,4,0)</f>
        <v>1129.4621</v>
      </c>
      <c r="D25" s="65">
        <f>VLOOKUP($A25,'Return Data'!$B$7:$R$2292,5,0)</f>
        <v>3.1478999999999999</v>
      </c>
      <c r="E25" s="66">
        <f t="shared" si="0"/>
        <v>12</v>
      </c>
      <c r="F25" s="65">
        <f>VLOOKUP($A25,'Return Data'!$B$7:$R$2292,6,0)</f>
        <v>3.1818</v>
      </c>
      <c r="G25" s="66">
        <f t="shared" si="1"/>
        <v>16</v>
      </c>
      <c r="H25" s="65">
        <f>VLOOKUP($A25,'Return Data'!$B$7:$R$2292,7,0)</f>
        <v>3.2313000000000001</v>
      </c>
      <c r="I25" s="66">
        <f t="shared" si="2"/>
        <v>16</v>
      </c>
      <c r="J25" s="65">
        <f>VLOOKUP($A25,'Return Data'!$B$7:$R$2292,8,0)</f>
        <v>3.2665999999999999</v>
      </c>
      <c r="K25" s="66">
        <f t="shared" si="3"/>
        <v>16</v>
      </c>
      <c r="L25" s="65">
        <f>VLOOKUP($A25,'Return Data'!$B$7:$R$2292,9,0)</f>
        <v>3.5160999999999998</v>
      </c>
      <c r="M25" s="66">
        <f t="shared" si="4"/>
        <v>17</v>
      </c>
      <c r="N25" s="65">
        <f>VLOOKUP($A25,'Return Data'!$B$7:$R$2292,10,0)</f>
        <v>3.4188000000000001</v>
      </c>
      <c r="O25" s="66">
        <f t="shared" si="5"/>
        <v>14</v>
      </c>
      <c r="P25" s="65">
        <f>VLOOKUP($A25,'Return Data'!$B$7:$R$2292,11,0)</f>
        <v>3.2890000000000001</v>
      </c>
      <c r="Q25" s="66">
        <f t="shared" si="11"/>
        <v>17</v>
      </c>
      <c r="R25" s="65">
        <f>VLOOKUP($A25,'Return Data'!$B$7:$R$2292,12,0)</f>
        <v>3.2557</v>
      </c>
      <c r="S25" s="66">
        <f t="shared" si="6"/>
        <v>19</v>
      </c>
      <c r="T25" s="65">
        <f>VLOOKUP($A25,'Return Data'!$B$7:$R$2292,13,0)</f>
        <v>3.2311999999999999</v>
      </c>
      <c r="U25" s="66">
        <f t="shared" si="7"/>
        <v>22</v>
      </c>
      <c r="V25" s="65">
        <f>VLOOKUP($A25,'Return Data'!$B$7:$R$2292,17,0)</f>
        <v>3.1802000000000001</v>
      </c>
      <c r="W25" s="66">
        <f t="shared" si="8"/>
        <v>20</v>
      </c>
      <c r="X25" s="65">
        <f>VLOOKUP($A25,'Return Data'!$B$7:$R$2292,14,0)</f>
        <v>3.9375</v>
      </c>
      <c r="Y25" s="66">
        <f t="shared" si="9"/>
        <v>9</v>
      </c>
      <c r="Z25" s="65">
        <f>VLOOKUP($A25,'Return Data'!$B$7:$R$2292,16,0)</f>
        <v>4.0143000000000004</v>
      </c>
      <c r="AA25" s="67">
        <f t="shared" si="10"/>
        <v>11</v>
      </c>
    </row>
    <row r="26" spans="1:27" x14ac:dyDescent="0.3">
      <c r="A26" s="63" t="s">
        <v>1292</v>
      </c>
      <c r="B26" s="64">
        <f>VLOOKUP($A26,'Return Data'!$B$7:$R$2292,3,0)</f>
        <v>44609</v>
      </c>
      <c r="C26" s="65">
        <f>VLOOKUP($A26,'Return Data'!$B$7:$R$2292,4,0)</f>
        <v>2753.4904999999999</v>
      </c>
      <c r="D26" s="65">
        <f>VLOOKUP($A26,'Return Data'!$B$7:$R$2292,5,0)</f>
        <v>3.1375000000000002</v>
      </c>
      <c r="E26" s="66">
        <f t="shared" si="0"/>
        <v>18</v>
      </c>
      <c r="F26" s="65">
        <f>VLOOKUP($A26,'Return Data'!$B$7:$R$2292,6,0)</f>
        <v>3.1821999999999999</v>
      </c>
      <c r="G26" s="66">
        <f t="shared" si="1"/>
        <v>15</v>
      </c>
      <c r="H26" s="65">
        <f>VLOOKUP($A26,'Return Data'!$B$7:$R$2292,7,0)</f>
        <v>3.2164999999999999</v>
      </c>
      <c r="I26" s="66">
        <f t="shared" si="2"/>
        <v>19</v>
      </c>
      <c r="J26" s="65">
        <f>VLOOKUP($A26,'Return Data'!$B$7:$R$2292,8,0)</f>
        <v>3.2570000000000001</v>
      </c>
      <c r="K26" s="66">
        <f t="shared" si="3"/>
        <v>18</v>
      </c>
      <c r="L26" s="65">
        <f>VLOOKUP($A26,'Return Data'!$B$7:$R$2292,9,0)</f>
        <v>3.4965000000000002</v>
      </c>
      <c r="M26" s="66">
        <f t="shared" si="4"/>
        <v>21</v>
      </c>
      <c r="N26" s="65">
        <f>VLOOKUP($A26,'Return Data'!$B$7:$R$2292,10,0)</f>
        <v>3.4167000000000001</v>
      </c>
      <c r="O26" s="66">
        <f t="shared" si="5"/>
        <v>16</v>
      </c>
      <c r="P26" s="65">
        <f>VLOOKUP($A26,'Return Data'!$B$7:$R$2292,11,0)</f>
        <v>3.2989000000000002</v>
      </c>
      <c r="Q26" s="66">
        <f t="shared" si="11"/>
        <v>14</v>
      </c>
      <c r="R26" s="65">
        <f>VLOOKUP($A26,'Return Data'!$B$7:$R$2292,12,0)</f>
        <v>3.2717000000000001</v>
      </c>
      <c r="S26" s="66">
        <f t="shared" si="6"/>
        <v>12</v>
      </c>
      <c r="T26" s="65">
        <f>VLOOKUP($A26,'Return Data'!$B$7:$R$2292,13,0)</f>
        <v>3.2549000000000001</v>
      </c>
      <c r="U26" s="66">
        <f t="shared" si="7"/>
        <v>10</v>
      </c>
      <c r="V26" s="65">
        <f>VLOOKUP($A26,'Return Data'!$B$7:$R$2292,17,0)</f>
        <v>3.2081</v>
      </c>
      <c r="W26" s="66">
        <f t="shared" si="8"/>
        <v>17</v>
      </c>
      <c r="X26" s="65">
        <f>VLOOKUP($A26,'Return Data'!$B$7:$R$2292,14,0)</f>
        <v>3.9672999999999998</v>
      </c>
      <c r="Y26" s="66">
        <f t="shared" si="9"/>
        <v>5</v>
      </c>
      <c r="Z26" s="65">
        <f>VLOOKUP($A26,'Return Data'!$B$7:$R$2292,16,0)</f>
        <v>6.3992000000000004</v>
      </c>
      <c r="AA26" s="67">
        <f t="shared" si="10"/>
        <v>1</v>
      </c>
    </row>
    <row r="27" spans="1:27" x14ac:dyDescent="0.3">
      <c r="A27" s="63" t="s">
        <v>1294</v>
      </c>
      <c r="B27" s="64">
        <f>VLOOKUP($A27,'Return Data'!$B$7:$R$2292,3,0)</f>
        <v>44609</v>
      </c>
      <c r="C27" s="65">
        <f>VLOOKUP($A27,'Return Data'!$B$7:$R$2292,4,0)</f>
        <v>1097.6282000000001</v>
      </c>
      <c r="D27" s="65">
        <f>VLOOKUP($A27,'Return Data'!$B$7:$R$2292,5,0)</f>
        <v>3.2391999999999999</v>
      </c>
      <c r="E27" s="66">
        <f t="shared" si="0"/>
        <v>5</v>
      </c>
      <c r="F27" s="65">
        <f>VLOOKUP($A27,'Return Data'!$B$7:$R$2292,6,0)</f>
        <v>3.2252999999999998</v>
      </c>
      <c r="G27" s="66">
        <f t="shared" si="1"/>
        <v>7</v>
      </c>
      <c r="H27" s="65">
        <f>VLOOKUP($A27,'Return Data'!$B$7:$R$2292,7,0)</f>
        <v>3.3060999999999998</v>
      </c>
      <c r="I27" s="66">
        <f t="shared" si="2"/>
        <v>4</v>
      </c>
      <c r="J27" s="65">
        <f>VLOOKUP($A27,'Return Data'!$B$7:$R$2292,8,0)</f>
        <v>3.2991000000000001</v>
      </c>
      <c r="K27" s="66">
        <f t="shared" si="3"/>
        <v>6</v>
      </c>
      <c r="L27" s="65">
        <f>VLOOKUP($A27,'Return Data'!$B$7:$R$2292,9,0)</f>
        <v>3.5308999999999999</v>
      </c>
      <c r="M27" s="66">
        <f t="shared" si="4"/>
        <v>9</v>
      </c>
      <c r="N27" s="65">
        <f>VLOOKUP($A27,'Return Data'!$B$7:$R$2292,10,0)</f>
        <v>3.4550000000000001</v>
      </c>
      <c r="O27" s="66">
        <f t="shared" si="5"/>
        <v>5</v>
      </c>
      <c r="P27" s="65">
        <f>VLOOKUP($A27,'Return Data'!$B$7:$R$2292,11,0)</f>
        <v>3.3279000000000001</v>
      </c>
      <c r="Q27" s="66">
        <f t="shared" si="11"/>
        <v>6</v>
      </c>
      <c r="R27" s="65">
        <f>VLOOKUP($A27,'Return Data'!$B$7:$R$2292,12,0)</f>
        <v>3.3007</v>
      </c>
      <c r="S27" s="66">
        <f t="shared" si="6"/>
        <v>6</v>
      </c>
      <c r="T27" s="65">
        <f>VLOOKUP($A27,'Return Data'!$B$7:$R$2292,13,0)</f>
        <v>3.2768000000000002</v>
      </c>
      <c r="U27" s="66">
        <f t="shared" si="7"/>
        <v>7</v>
      </c>
      <c r="V27" s="65">
        <f>VLOOKUP($A27,'Return Data'!$B$7:$R$2292,17,0)</f>
        <v>3.2134</v>
      </c>
      <c r="W27" s="66">
        <f t="shared" si="8"/>
        <v>14</v>
      </c>
      <c r="X27" s="65"/>
      <c r="Y27" s="66"/>
      <c r="Z27" s="65">
        <f>VLOOKUP($A27,'Return Data'!$B$7:$R$2292,16,0)</f>
        <v>3.6413000000000002</v>
      </c>
      <c r="AA27" s="67">
        <f t="shared" si="10"/>
        <v>21</v>
      </c>
    </row>
    <row r="28" spans="1:27" x14ac:dyDescent="0.3">
      <c r="A28" s="63" t="s">
        <v>1296</v>
      </c>
      <c r="B28" s="64">
        <f>VLOOKUP($A28,'Return Data'!$B$7:$R$2292,3,0)</f>
        <v>44609</v>
      </c>
      <c r="C28" s="65">
        <f>VLOOKUP($A28,'Return Data'!$B$7:$R$2292,4,0)</f>
        <v>1096.1441</v>
      </c>
      <c r="D28" s="65">
        <f>VLOOKUP($A28,'Return Data'!$B$7:$R$2292,5,0)</f>
        <v>3.2103000000000002</v>
      </c>
      <c r="E28" s="66">
        <f t="shared" si="0"/>
        <v>6</v>
      </c>
      <c r="F28" s="65">
        <f>VLOOKUP($A28,'Return Data'!$B$7:$R$2292,6,0)</f>
        <v>3.2330000000000001</v>
      </c>
      <c r="G28" s="66">
        <f t="shared" si="1"/>
        <v>5</v>
      </c>
      <c r="H28" s="65">
        <f>VLOOKUP($A28,'Return Data'!$B$7:$R$2292,7,0)</f>
        <v>3.3067000000000002</v>
      </c>
      <c r="I28" s="66">
        <f t="shared" si="2"/>
        <v>3</v>
      </c>
      <c r="J28" s="65">
        <f>VLOOKUP($A28,'Return Data'!$B$7:$R$2292,8,0)</f>
        <v>3.3468</v>
      </c>
      <c r="K28" s="66">
        <f t="shared" si="3"/>
        <v>2</v>
      </c>
      <c r="L28" s="65">
        <f>VLOOKUP($A28,'Return Data'!$B$7:$R$2292,9,0)</f>
        <v>3.6143999999999998</v>
      </c>
      <c r="M28" s="66">
        <f t="shared" si="4"/>
        <v>2</v>
      </c>
      <c r="N28" s="65">
        <f>VLOOKUP($A28,'Return Data'!$B$7:$R$2292,10,0)</f>
        <v>3.4883999999999999</v>
      </c>
      <c r="O28" s="66">
        <f t="shared" si="5"/>
        <v>2</v>
      </c>
      <c r="P28" s="65">
        <f>VLOOKUP($A28,'Return Data'!$B$7:$R$2292,11,0)</f>
        <v>3.3597999999999999</v>
      </c>
      <c r="Q28" s="66">
        <f t="shared" si="11"/>
        <v>3</v>
      </c>
      <c r="R28" s="65">
        <f>VLOOKUP($A28,'Return Data'!$B$7:$R$2292,12,0)</f>
        <v>3.3237999999999999</v>
      </c>
      <c r="S28" s="66">
        <f t="shared" si="6"/>
        <v>3</v>
      </c>
      <c r="T28" s="65">
        <f>VLOOKUP($A28,'Return Data'!$B$7:$R$2292,13,0)</f>
        <v>3.3014999999999999</v>
      </c>
      <c r="U28" s="66">
        <f t="shared" si="7"/>
        <v>5</v>
      </c>
      <c r="V28" s="65">
        <f>VLOOKUP($A28,'Return Data'!$B$7:$R$2292,17,0)</f>
        <v>3.2389999999999999</v>
      </c>
      <c r="W28" s="66">
        <f t="shared" si="8"/>
        <v>6</v>
      </c>
      <c r="X28" s="65"/>
      <c r="Y28" s="66"/>
      <c r="Z28" s="65">
        <f>VLOOKUP($A28,'Return Data'!$B$7:$R$2292,16,0)</f>
        <v>3.6288</v>
      </c>
      <c r="AA28" s="67">
        <f t="shared" si="10"/>
        <v>23</v>
      </c>
    </row>
    <row r="29" spans="1:27" x14ac:dyDescent="0.3">
      <c r="A29" s="63" t="s">
        <v>1298</v>
      </c>
      <c r="B29" s="64">
        <f>VLOOKUP($A29,'Return Data'!$B$7:$R$2292,3,0)</f>
        <v>44609</v>
      </c>
      <c r="C29" s="65">
        <f>VLOOKUP($A29,'Return Data'!$B$7:$R$2292,4,0)</f>
        <v>1085.2243000000001</v>
      </c>
      <c r="D29" s="65">
        <f>VLOOKUP($A29,'Return Data'!$B$7:$R$2292,5,0)</f>
        <v>3.1819999999999999</v>
      </c>
      <c r="E29" s="66">
        <f t="shared" si="0"/>
        <v>10</v>
      </c>
      <c r="F29" s="65">
        <f>VLOOKUP($A29,'Return Data'!$B$7:$R$2292,6,0)</f>
        <v>3.2330000000000001</v>
      </c>
      <c r="G29" s="66">
        <f t="shared" si="1"/>
        <v>5</v>
      </c>
      <c r="H29" s="65">
        <f>VLOOKUP($A29,'Return Data'!$B$7:$R$2292,7,0)</f>
        <v>3.3144999999999998</v>
      </c>
      <c r="I29" s="66">
        <f t="shared" si="2"/>
        <v>2</v>
      </c>
      <c r="J29" s="65">
        <f>VLOOKUP($A29,'Return Data'!$B$7:$R$2292,8,0)</f>
        <v>3.3376000000000001</v>
      </c>
      <c r="K29" s="66">
        <f t="shared" si="3"/>
        <v>3</v>
      </c>
      <c r="L29" s="65">
        <f>VLOOKUP($A29,'Return Data'!$B$7:$R$2292,9,0)</f>
        <v>3.5998999999999999</v>
      </c>
      <c r="M29" s="66">
        <f t="shared" si="4"/>
        <v>3</v>
      </c>
      <c r="N29" s="65">
        <f>VLOOKUP($A29,'Return Data'!$B$7:$R$2292,10,0)</f>
        <v>3.4738000000000002</v>
      </c>
      <c r="O29" s="66">
        <f t="shared" si="5"/>
        <v>4</v>
      </c>
      <c r="P29" s="65">
        <f>VLOOKUP($A29,'Return Data'!$B$7:$R$2292,11,0)</f>
        <v>3.3466999999999998</v>
      </c>
      <c r="Q29" s="66">
        <f t="shared" si="11"/>
        <v>4</v>
      </c>
      <c r="R29" s="65">
        <f>VLOOKUP($A29,'Return Data'!$B$7:$R$2292,12,0)</f>
        <v>3.3220999999999998</v>
      </c>
      <c r="S29" s="66">
        <f t="shared" si="6"/>
        <v>4</v>
      </c>
      <c r="T29" s="65">
        <f>VLOOKUP($A29,'Return Data'!$B$7:$R$2292,13,0)</f>
        <v>3.3031999999999999</v>
      </c>
      <c r="U29" s="66">
        <f t="shared" si="7"/>
        <v>4</v>
      </c>
      <c r="V29" s="65">
        <f>VLOOKUP($A29,'Return Data'!$B$7:$R$2292,17,0)</f>
        <v>3.3018000000000001</v>
      </c>
      <c r="W29" s="66">
        <f t="shared" si="8"/>
        <v>2</v>
      </c>
      <c r="X29" s="65"/>
      <c r="Y29" s="66"/>
      <c r="Z29" s="65">
        <f>VLOOKUP($A29,'Return Data'!$B$7:$R$2292,16,0)</f>
        <v>3.5489000000000002</v>
      </c>
      <c r="AA29" s="67">
        <f t="shared" si="10"/>
        <v>25</v>
      </c>
    </row>
    <row r="30" spans="1:27" x14ac:dyDescent="0.3">
      <c r="A30" s="63" t="s">
        <v>1300</v>
      </c>
      <c r="B30" s="64">
        <f>VLOOKUP($A30,'Return Data'!$B$7:$R$2292,3,0)</f>
        <v>44609</v>
      </c>
      <c r="C30" s="65">
        <f>VLOOKUP($A30,'Return Data'!$B$7:$R$2292,4,0)</f>
        <v>113.6622</v>
      </c>
      <c r="D30" s="65">
        <f>VLOOKUP($A30,'Return Data'!$B$7:$R$2292,5,0)</f>
        <v>3.1473</v>
      </c>
      <c r="E30" s="66">
        <f t="shared" si="0"/>
        <v>14</v>
      </c>
      <c r="F30" s="65">
        <f>VLOOKUP($A30,'Return Data'!$B$7:$R$2292,6,0)</f>
        <v>3.1907000000000001</v>
      </c>
      <c r="G30" s="66">
        <f t="shared" si="1"/>
        <v>13</v>
      </c>
      <c r="H30" s="65">
        <f>VLOOKUP($A30,'Return Data'!$B$7:$R$2292,7,0)</f>
        <v>3.2362000000000002</v>
      </c>
      <c r="I30" s="66">
        <f t="shared" si="2"/>
        <v>14</v>
      </c>
      <c r="J30" s="65">
        <f>VLOOKUP($A30,'Return Data'!$B$7:$R$2292,8,0)</f>
        <v>3.2911000000000001</v>
      </c>
      <c r="K30" s="66">
        <f t="shared" si="3"/>
        <v>9</v>
      </c>
      <c r="L30" s="65">
        <f>VLOOKUP($A30,'Return Data'!$B$7:$R$2292,9,0)</f>
        <v>3.5347</v>
      </c>
      <c r="M30" s="66">
        <f t="shared" si="4"/>
        <v>7</v>
      </c>
      <c r="N30" s="65">
        <f>VLOOKUP($A30,'Return Data'!$B$7:$R$2292,10,0)</f>
        <v>3.4384000000000001</v>
      </c>
      <c r="O30" s="66">
        <f t="shared" si="5"/>
        <v>10</v>
      </c>
      <c r="P30" s="65">
        <f>VLOOKUP($A30,'Return Data'!$B$7:$R$2292,11,0)</f>
        <v>3.3069000000000002</v>
      </c>
      <c r="Q30" s="66">
        <f t="shared" si="11"/>
        <v>12</v>
      </c>
      <c r="R30" s="65">
        <f>VLOOKUP($A30,'Return Data'!$B$7:$R$2292,12,0)</f>
        <v>3.2707000000000002</v>
      </c>
      <c r="S30" s="66">
        <f t="shared" si="6"/>
        <v>13</v>
      </c>
      <c r="T30" s="65">
        <f>VLOOKUP($A30,'Return Data'!$B$7:$R$2292,13,0)</f>
        <v>3.2461000000000002</v>
      </c>
      <c r="U30" s="66">
        <f t="shared" si="7"/>
        <v>15</v>
      </c>
      <c r="V30" s="65">
        <f>VLOOKUP($A30,'Return Data'!$B$7:$R$2292,17,0)</f>
        <v>3.2181999999999999</v>
      </c>
      <c r="W30" s="66">
        <f t="shared" si="8"/>
        <v>12</v>
      </c>
      <c r="X30" s="65">
        <f>VLOOKUP($A30,'Return Data'!$B$7:$R$2292,14,0)</f>
        <v>3.9822000000000002</v>
      </c>
      <c r="Y30" s="66">
        <f t="shared" si="9"/>
        <v>2</v>
      </c>
      <c r="Z30" s="65">
        <f>VLOOKUP($A30,'Return Data'!$B$7:$R$2292,16,0)</f>
        <v>4.1227</v>
      </c>
      <c r="AA30" s="67">
        <f t="shared" si="10"/>
        <v>8</v>
      </c>
    </row>
    <row r="31" spans="1:27" x14ac:dyDescent="0.3">
      <c r="A31" s="63" t="s">
        <v>1302</v>
      </c>
      <c r="B31" s="64">
        <f>VLOOKUP($A31,'Return Data'!$B$7:$R$2292,3,0)</f>
        <v>44609</v>
      </c>
      <c r="C31" s="65">
        <f>VLOOKUP($A31,'Return Data'!$B$7:$R$2292,4,0)</f>
        <v>1093.1567</v>
      </c>
      <c r="D31" s="65">
        <f>VLOOKUP($A31,'Return Data'!$B$7:$R$2292,5,0)</f>
        <v>3.1856</v>
      </c>
      <c r="E31" s="66">
        <f t="shared" si="0"/>
        <v>9</v>
      </c>
      <c r="F31" s="65">
        <f>VLOOKUP($A31,'Return Data'!$B$7:$R$2292,6,0)</f>
        <v>3.2218</v>
      </c>
      <c r="G31" s="66">
        <f t="shared" si="1"/>
        <v>8</v>
      </c>
      <c r="H31" s="65">
        <f>VLOOKUP($A31,'Return Data'!$B$7:$R$2292,7,0)</f>
        <v>3.2675000000000001</v>
      </c>
      <c r="I31" s="66">
        <f t="shared" si="2"/>
        <v>6</v>
      </c>
      <c r="J31" s="65">
        <f>VLOOKUP($A31,'Return Data'!$B$7:$R$2292,8,0)</f>
        <v>3.3081</v>
      </c>
      <c r="K31" s="66">
        <f t="shared" si="3"/>
        <v>4</v>
      </c>
      <c r="L31" s="65">
        <f>VLOOKUP($A31,'Return Data'!$B$7:$R$2292,9,0)</f>
        <v>3.5813000000000001</v>
      </c>
      <c r="M31" s="66">
        <f t="shared" si="4"/>
        <v>5</v>
      </c>
      <c r="N31" s="65">
        <f>VLOOKUP($A31,'Return Data'!$B$7:$R$2292,10,0)</f>
        <v>3.4441999999999999</v>
      </c>
      <c r="O31" s="66">
        <f t="shared" si="5"/>
        <v>9</v>
      </c>
      <c r="P31" s="65">
        <f>VLOOKUP($A31,'Return Data'!$B$7:$R$2292,11,0)</f>
        <v>3.3386999999999998</v>
      </c>
      <c r="Q31" s="66">
        <f t="shared" si="11"/>
        <v>5</v>
      </c>
      <c r="R31" s="65">
        <f>VLOOKUP($A31,'Return Data'!$B$7:$R$2292,12,0)</f>
        <v>3.3207</v>
      </c>
      <c r="S31" s="66">
        <f t="shared" si="6"/>
        <v>5</v>
      </c>
      <c r="T31" s="65">
        <f>VLOOKUP($A31,'Return Data'!$B$7:$R$2292,13,0)</f>
        <v>3.3037000000000001</v>
      </c>
      <c r="U31" s="66">
        <f t="shared" si="7"/>
        <v>3</v>
      </c>
      <c r="V31" s="65">
        <f>VLOOKUP($A31,'Return Data'!$B$7:$R$2292,17,0)</f>
        <v>3.3121999999999998</v>
      </c>
      <c r="W31" s="66">
        <f t="shared" si="8"/>
        <v>1</v>
      </c>
      <c r="X31" s="65"/>
      <c r="Y31" s="66"/>
      <c r="Z31" s="65">
        <f>VLOOKUP($A31,'Return Data'!$B$7:$R$2292,16,0)</f>
        <v>3.6576</v>
      </c>
      <c r="AA31" s="67">
        <f t="shared" si="10"/>
        <v>20</v>
      </c>
    </row>
    <row r="32" spans="1:27" x14ac:dyDescent="0.3">
      <c r="A32" s="63" t="s">
        <v>1304</v>
      </c>
      <c r="B32" s="64">
        <f>VLOOKUP($A32,'Return Data'!$B$7:$R$2292,3,0)</f>
        <v>44609</v>
      </c>
      <c r="C32" s="65">
        <f>VLOOKUP($A32,'Return Data'!$B$7:$R$2292,4,0)</f>
        <v>3448.1968999999999</v>
      </c>
      <c r="D32" s="65">
        <f>VLOOKUP($A32,'Return Data'!$B$7:$R$2292,5,0)</f>
        <v>3.1631</v>
      </c>
      <c r="E32" s="66">
        <f t="shared" si="0"/>
        <v>11</v>
      </c>
      <c r="F32" s="65">
        <f>VLOOKUP($A32,'Return Data'!$B$7:$R$2292,6,0)</f>
        <v>3.2031999999999998</v>
      </c>
      <c r="G32" s="66">
        <f t="shared" si="1"/>
        <v>11</v>
      </c>
      <c r="H32" s="65">
        <f>VLOOKUP($A32,'Return Data'!$B$7:$R$2292,7,0)</f>
        <v>3.2195999999999998</v>
      </c>
      <c r="I32" s="66">
        <f t="shared" si="2"/>
        <v>17</v>
      </c>
      <c r="J32" s="65">
        <f>VLOOKUP($A32,'Return Data'!$B$7:$R$2292,8,0)</f>
        <v>3.2702</v>
      </c>
      <c r="K32" s="66">
        <f t="shared" si="3"/>
        <v>14</v>
      </c>
      <c r="L32" s="65">
        <f>VLOOKUP($A32,'Return Data'!$B$7:$R$2292,9,0)</f>
        <v>3.5171000000000001</v>
      </c>
      <c r="M32" s="66">
        <f t="shared" si="4"/>
        <v>16</v>
      </c>
      <c r="N32" s="65">
        <f>VLOOKUP($A32,'Return Data'!$B$7:$R$2292,10,0)</f>
        <v>3.3955000000000002</v>
      </c>
      <c r="O32" s="66">
        <f t="shared" si="5"/>
        <v>21</v>
      </c>
      <c r="P32" s="65">
        <f>VLOOKUP($A32,'Return Data'!$B$7:$R$2292,11,0)</f>
        <v>3.2827000000000002</v>
      </c>
      <c r="Q32" s="66">
        <f t="shared" si="11"/>
        <v>21</v>
      </c>
      <c r="R32" s="65">
        <f>VLOOKUP($A32,'Return Data'!$B$7:$R$2292,12,0)</f>
        <v>3.2555999999999998</v>
      </c>
      <c r="S32" s="66">
        <f t="shared" si="6"/>
        <v>20</v>
      </c>
      <c r="T32" s="65">
        <f>VLOOKUP($A32,'Return Data'!$B$7:$R$2292,13,0)</f>
        <v>3.2385000000000002</v>
      </c>
      <c r="U32" s="66">
        <f t="shared" si="7"/>
        <v>18</v>
      </c>
      <c r="V32" s="65">
        <f>VLOOKUP($A32,'Return Data'!$B$7:$R$2292,17,0)</f>
        <v>3.1867999999999999</v>
      </c>
      <c r="W32" s="66">
        <f t="shared" si="8"/>
        <v>19</v>
      </c>
      <c r="X32" s="65">
        <f>VLOOKUP($A32,'Return Data'!$B$7:$R$2292,14,0)</f>
        <v>3.9396</v>
      </c>
      <c r="Y32" s="66">
        <f t="shared" si="9"/>
        <v>8</v>
      </c>
      <c r="Z32" s="65">
        <f>VLOOKUP($A32,'Return Data'!$B$7:$R$2292,16,0)</f>
        <v>6.2953000000000001</v>
      </c>
      <c r="AA32" s="67">
        <f t="shared" si="10"/>
        <v>3</v>
      </c>
    </row>
    <row r="33" spans="1:27" x14ac:dyDescent="0.3">
      <c r="A33" s="63" t="s">
        <v>1306</v>
      </c>
      <c r="B33" s="64">
        <f>VLOOKUP($A33,'Return Data'!$B$7:$R$2292,3,0)</f>
        <v>44609</v>
      </c>
      <c r="C33" s="65">
        <f>VLOOKUP($A33,'Return Data'!$B$7:$R$2292,4,0)</f>
        <v>1125.5719999999999</v>
      </c>
      <c r="D33" s="65">
        <f>VLOOKUP($A33,'Return Data'!$B$7:$R$2292,5,0)</f>
        <v>3.1393</v>
      </c>
      <c r="E33" s="66">
        <f t="shared" si="0"/>
        <v>16</v>
      </c>
      <c r="F33" s="65">
        <f>VLOOKUP($A33,'Return Data'!$B$7:$R$2292,6,0)</f>
        <v>3.1743999999999999</v>
      </c>
      <c r="G33" s="66">
        <f t="shared" si="1"/>
        <v>19</v>
      </c>
      <c r="H33" s="65">
        <f>VLOOKUP($A33,'Return Data'!$B$7:$R$2292,7,0)</f>
        <v>3.2383000000000002</v>
      </c>
      <c r="I33" s="66">
        <f t="shared" si="2"/>
        <v>13</v>
      </c>
      <c r="J33" s="65">
        <f>VLOOKUP($A33,'Return Data'!$B$7:$R$2292,8,0)</f>
        <v>3.2675000000000001</v>
      </c>
      <c r="K33" s="66">
        <f t="shared" si="3"/>
        <v>15</v>
      </c>
      <c r="L33" s="65">
        <f>VLOOKUP($A33,'Return Data'!$B$7:$R$2292,9,0)</f>
        <v>3.4853999999999998</v>
      </c>
      <c r="M33" s="66">
        <f t="shared" si="4"/>
        <v>24</v>
      </c>
      <c r="N33" s="65">
        <f>VLOOKUP($A33,'Return Data'!$B$7:$R$2292,10,0)</f>
        <v>3.3544999999999998</v>
      </c>
      <c r="O33" s="66">
        <f t="shared" si="5"/>
        <v>28</v>
      </c>
      <c r="P33" s="65">
        <f>VLOOKUP($A33,'Return Data'!$B$7:$R$2292,11,0)</f>
        <v>3.2513999999999998</v>
      </c>
      <c r="Q33" s="66">
        <f t="shared" si="11"/>
        <v>25</v>
      </c>
      <c r="R33" s="65">
        <f>VLOOKUP($A33,'Return Data'!$B$7:$R$2292,12,0)</f>
        <v>3.2218</v>
      </c>
      <c r="S33" s="66">
        <f t="shared" si="6"/>
        <v>25</v>
      </c>
      <c r="T33" s="65">
        <f>VLOOKUP($A33,'Return Data'!$B$7:$R$2292,13,0)</f>
        <v>3.2027000000000001</v>
      </c>
      <c r="U33" s="66">
        <f t="shared" si="7"/>
        <v>25</v>
      </c>
      <c r="V33" s="65">
        <f>VLOOKUP($A33,'Return Data'!$B$7:$R$2292,17,0)</f>
        <v>3.1877</v>
      </c>
      <c r="W33" s="66">
        <f t="shared" si="8"/>
        <v>18</v>
      </c>
      <c r="X33" s="65"/>
      <c r="Y33" s="66"/>
      <c r="Z33" s="65">
        <f>VLOOKUP($A33,'Return Data'!$B$7:$R$2292,16,0)</f>
        <v>4.1374000000000004</v>
      </c>
      <c r="AA33" s="67">
        <f t="shared" si="10"/>
        <v>7</v>
      </c>
    </row>
    <row r="34" spans="1:27" x14ac:dyDescent="0.3">
      <c r="A34" s="63" t="s">
        <v>1308</v>
      </c>
      <c r="B34" s="64">
        <f>VLOOKUP($A34,'Return Data'!$B$7:$R$2292,3,0)</f>
        <v>44609</v>
      </c>
      <c r="C34" s="65">
        <f>VLOOKUP($A34,'Return Data'!$B$7:$R$2292,4,0)</f>
        <v>1117.1944000000001</v>
      </c>
      <c r="D34" s="65">
        <f>VLOOKUP($A34,'Return Data'!$B$7:$R$2292,5,0)</f>
        <v>3.1269</v>
      </c>
      <c r="E34" s="66">
        <f t="shared" si="0"/>
        <v>20</v>
      </c>
      <c r="F34" s="65">
        <f>VLOOKUP($A34,'Return Data'!$B$7:$R$2292,6,0)</f>
        <v>3.1776</v>
      </c>
      <c r="G34" s="66">
        <f t="shared" si="1"/>
        <v>18</v>
      </c>
      <c r="H34" s="65">
        <f>VLOOKUP($A34,'Return Data'!$B$7:$R$2292,7,0)</f>
        <v>3.2654000000000001</v>
      </c>
      <c r="I34" s="66">
        <f t="shared" si="2"/>
        <v>7</v>
      </c>
      <c r="J34" s="65">
        <f>VLOOKUP($A34,'Return Data'!$B$7:$R$2292,8,0)</f>
        <v>3.2660999999999998</v>
      </c>
      <c r="K34" s="66">
        <f t="shared" si="3"/>
        <v>17</v>
      </c>
      <c r="L34" s="65">
        <f>VLOOKUP($A34,'Return Data'!$B$7:$R$2292,9,0)</f>
        <v>3.5206</v>
      </c>
      <c r="M34" s="66">
        <f t="shared" si="4"/>
        <v>14</v>
      </c>
      <c r="N34" s="65">
        <f>VLOOKUP($A34,'Return Data'!$B$7:$R$2292,10,0)</f>
        <v>3.4194</v>
      </c>
      <c r="O34" s="66">
        <f t="shared" si="5"/>
        <v>13</v>
      </c>
      <c r="P34" s="65">
        <f>VLOOKUP($A34,'Return Data'!$B$7:$R$2292,11,0)</f>
        <v>3.2879</v>
      </c>
      <c r="Q34" s="66">
        <f t="shared" si="11"/>
        <v>19</v>
      </c>
      <c r="R34" s="65">
        <f>VLOOKUP($A34,'Return Data'!$B$7:$R$2292,12,0)</f>
        <v>3.2599</v>
      </c>
      <c r="S34" s="66">
        <f t="shared" si="6"/>
        <v>16</v>
      </c>
      <c r="T34" s="65">
        <f>VLOOKUP($A34,'Return Data'!$B$7:$R$2292,13,0)</f>
        <v>3.2526999999999999</v>
      </c>
      <c r="U34" s="66">
        <f t="shared" si="7"/>
        <v>11</v>
      </c>
      <c r="V34" s="65">
        <f>VLOOKUP($A34,'Return Data'!$B$7:$R$2292,17,0)</f>
        <v>3.2094</v>
      </c>
      <c r="W34" s="66">
        <f t="shared" si="8"/>
        <v>16</v>
      </c>
      <c r="X34" s="65"/>
      <c r="Y34" s="66"/>
      <c r="Z34" s="65">
        <f>VLOOKUP($A34,'Return Data'!$B$7:$R$2292,16,0)</f>
        <v>3.8852000000000002</v>
      </c>
      <c r="AA34" s="67">
        <f t="shared" si="10"/>
        <v>13</v>
      </c>
    </row>
    <row r="35" spans="1:27" x14ac:dyDescent="0.3">
      <c r="A35" s="63" t="s">
        <v>1310</v>
      </c>
      <c r="B35" s="64">
        <f>VLOOKUP($A35,'Return Data'!$B$7:$R$2292,3,0)</f>
        <v>44609</v>
      </c>
      <c r="C35" s="65">
        <f>VLOOKUP($A35,'Return Data'!$B$7:$R$2292,4,0)</f>
        <v>1115.0833</v>
      </c>
      <c r="D35" s="65">
        <f>VLOOKUP($A35,'Return Data'!$B$7:$R$2292,5,0)</f>
        <v>3.1230000000000002</v>
      </c>
      <c r="E35" s="66">
        <f t="shared" si="0"/>
        <v>21</v>
      </c>
      <c r="F35" s="65">
        <f>VLOOKUP($A35,'Return Data'!$B$7:$R$2292,6,0)</f>
        <v>3.1596000000000002</v>
      </c>
      <c r="G35" s="66">
        <f t="shared" si="1"/>
        <v>22</v>
      </c>
      <c r="H35" s="65">
        <f>VLOOKUP($A35,'Return Data'!$B$7:$R$2292,7,0)</f>
        <v>3.2336999999999998</v>
      </c>
      <c r="I35" s="66">
        <f t="shared" si="2"/>
        <v>15</v>
      </c>
      <c r="J35" s="65">
        <f>VLOOKUP($A35,'Return Data'!$B$7:$R$2292,8,0)</f>
        <v>3.2784</v>
      </c>
      <c r="K35" s="66">
        <f t="shared" si="3"/>
        <v>13</v>
      </c>
      <c r="L35" s="65">
        <f>VLOOKUP($A35,'Return Data'!$B$7:$R$2292,9,0)</f>
        <v>3.4889999999999999</v>
      </c>
      <c r="M35" s="66">
        <f t="shared" si="4"/>
        <v>23</v>
      </c>
      <c r="N35" s="65">
        <f>VLOOKUP($A35,'Return Data'!$B$7:$R$2292,10,0)</f>
        <v>3.4535</v>
      </c>
      <c r="O35" s="66">
        <f t="shared" si="5"/>
        <v>6</v>
      </c>
      <c r="P35" s="65">
        <f>VLOOKUP($A35,'Return Data'!$B$7:$R$2292,11,0)</f>
        <v>3.3153000000000001</v>
      </c>
      <c r="Q35" s="66">
        <f t="shared" si="11"/>
        <v>9</v>
      </c>
      <c r="R35" s="65">
        <f>VLOOKUP($A35,'Return Data'!$B$7:$R$2292,12,0)</f>
        <v>3.2776000000000001</v>
      </c>
      <c r="S35" s="66">
        <f t="shared" si="6"/>
        <v>10</v>
      </c>
      <c r="T35" s="65">
        <f>VLOOKUP($A35,'Return Data'!$B$7:$R$2292,13,0)</f>
        <v>3.2467000000000001</v>
      </c>
      <c r="U35" s="66">
        <f t="shared" si="7"/>
        <v>14</v>
      </c>
      <c r="V35" s="65">
        <f>VLOOKUP($A35,'Return Data'!$B$7:$R$2292,17,0)</f>
        <v>3.1736</v>
      </c>
      <c r="W35" s="66">
        <f t="shared" si="8"/>
        <v>23</v>
      </c>
      <c r="X35" s="65"/>
      <c r="Y35" s="66"/>
      <c r="Z35" s="65">
        <f>VLOOKUP($A35,'Return Data'!$B$7:$R$2292,16,0)</f>
        <v>3.8235999999999999</v>
      </c>
      <c r="AA35" s="67">
        <f t="shared" si="10"/>
        <v>16</v>
      </c>
    </row>
    <row r="36" spans="1:27" x14ac:dyDescent="0.3">
      <c r="A36" s="63" t="s">
        <v>1312</v>
      </c>
      <c r="B36" s="64">
        <f>VLOOKUP($A36,'Return Data'!$B$7:$R$2292,3,0)</f>
        <v>44609</v>
      </c>
      <c r="C36" s="65">
        <f>VLOOKUP($A36,'Return Data'!$B$7:$R$2292,4,0)</f>
        <v>2898.9000999999998</v>
      </c>
      <c r="D36" s="65">
        <f>VLOOKUP($A36,'Return Data'!$B$7:$R$2292,5,0)</f>
        <v>3.1392000000000002</v>
      </c>
      <c r="E36" s="66">
        <f t="shared" si="0"/>
        <v>17</v>
      </c>
      <c r="F36" s="65">
        <f>VLOOKUP($A36,'Return Data'!$B$7:$R$2292,6,0)</f>
        <v>3.1833999999999998</v>
      </c>
      <c r="G36" s="66">
        <f t="shared" si="1"/>
        <v>14</v>
      </c>
      <c r="H36" s="65">
        <f>VLOOKUP($A36,'Return Data'!$B$7:$R$2292,7,0)</f>
        <v>3.2027999999999999</v>
      </c>
      <c r="I36" s="66">
        <f t="shared" si="2"/>
        <v>22</v>
      </c>
      <c r="J36" s="65">
        <f>VLOOKUP($A36,'Return Data'!$B$7:$R$2292,8,0)</f>
        <v>3.2536999999999998</v>
      </c>
      <c r="K36" s="66">
        <f t="shared" si="3"/>
        <v>19</v>
      </c>
      <c r="L36" s="65">
        <f>VLOOKUP($A36,'Return Data'!$B$7:$R$2292,9,0)</f>
        <v>3.5032999999999999</v>
      </c>
      <c r="M36" s="66">
        <f t="shared" si="4"/>
        <v>18</v>
      </c>
      <c r="N36" s="65">
        <f>VLOOKUP($A36,'Return Data'!$B$7:$R$2292,10,0)</f>
        <v>3.4058999999999999</v>
      </c>
      <c r="O36" s="66">
        <f t="shared" si="5"/>
        <v>18</v>
      </c>
      <c r="P36" s="65">
        <f>VLOOKUP($A36,'Return Data'!$B$7:$R$2292,11,0)</f>
        <v>3.2999000000000001</v>
      </c>
      <c r="Q36" s="66">
        <f t="shared" si="11"/>
        <v>13</v>
      </c>
      <c r="R36" s="65">
        <f>VLOOKUP($A36,'Return Data'!$B$7:$R$2292,12,0)</f>
        <v>3.2673000000000001</v>
      </c>
      <c r="S36" s="66">
        <f t="shared" ref="S36" si="12">RANK(R36,R$8:R$37,0)</f>
        <v>14</v>
      </c>
      <c r="T36" s="65">
        <f>VLOOKUP($A36,'Return Data'!$B$7:$R$2292,13,0)</f>
        <v>3.2467999999999999</v>
      </c>
      <c r="U36" s="66">
        <f t="shared" ref="U36" si="13">RANK(T36,T$8:T$37,0)</f>
        <v>13</v>
      </c>
      <c r="V36" s="65">
        <f>VLOOKUP($A36,'Return Data'!$B$7:$R$2292,17,0)</f>
        <v>3.2143999999999999</v>
      </c>
      <c r="W36" s="66">
        <f t="shared" ref="W36" si="14">RANK(V36,V$8:V$37,0)</f>
        <v>13</v>
      </c>
      <c r="X36" s="65">
        <f>VLOOKUP($A36,'Return Data'!$B$7:$R$2292,14,0)</f>
        <v>3.972</v>
      </c>
      <c r="Y36" s="66">
        <f t="shared" ref="Y36" si="15">RANK(X36,X$8:X$37,0)</f>
        <v>3</v>
      </c>
      <c r="Z36" s="65">
        <f>VLOOKUP($A36,'Return Data'!$B$7:$R$2292,16,0)</f>
        <v>6.3916000000000004</v>
      </c>
      <c r="AA36" s="67">
        <f t="shared" ref="AA36" si="16">RANK(Z36,Z$8:Z$37,0)</f>
        <v>2</v>
      </c>
    </row>
    <row r="37" spans="1:27" x14ac:dyDescent="0.3">
      <c r="A37" s="63" t="s">
        <v>2029</v>
      </c>
      <c r="B37" s="64">
        <f>VLOOKUP($A37,'Return Data'!$B$7:$R$2292,3,0)</f>
        <v>44609</v>
      </c>
      <c r="C37" s="65">
        <f>VLOOKUP($A37,'Return Data'!$B$7:$R$2292,4,0)</f>
        <v>1088.4541999999999</v>
      </c>
      <c r="D37" s="65">
        <f>VLOOKUP($A37,'Return Data'!$B$7:$R$2292,5,0)</f>
        <v>2.9043000000000001</v>
      </c>
      <c r="E37" s="66">
        <f t="shared" si="0"/>
        <v>30</v>
      </c>
      <c r="F37" s="65">
        <f>VLOOKUP($A37,'Return Data'!$B$7:$R$2292,6,0)</f>
        <v>2.9594999999999998</v>
      </c>
      <c r="G37" s="66">
        <f t="shared" si="1"/>
        <v>30</v>
      </c>
      <c r="H37" s="65">
        <f>VLOOKUP($A37,'Return Data'!$B$7:$R$2292,7,0)</f>
        <v>3.0259999999999998</v>
      </c>
      <c r="I37" s="66">
        <f t="shared" si="2"/>
        <v>30</v>
      </c>
      <c r="J37" s="65">
        <f>VLOOKUP($A37,'Return Data'!$B$7:$R$2292,8,0)</f>
        <v>3.0554000000000001</v>
      </c>
      <c r="K37" s="66">
        <f t="shared" si="3"/>
        <v>30</v>
      </c>
      <c r="L37" s="65">
        <f>VLOOKUP($A37,'Return Data'!$B$7:$R$2292,9,0)</f>
        <v>3.2873999999999999</v>
      </c>
      <c r="M37" s="66">
        <f t="shared" si="4"/>
        <v>30</v>
      </c>
      <c r="N37" s="65">
        <f>VLOOKUP($A37,'Return Data'!$B$7:$R$2292,10,0)</f>
        <v>3.2004999999999999</v>
      </c>
      <c r="O37" s="66">
        <f t="shared" si="5"/>
        <v>30</v>
      </c>
      <c r="P37" s="65">
        <f>VLOOKUP($A37,'Return Data'!$B$7:$R$2292,11,0)</f>
        <v>3.0884999999999998</v>
      </c>
      <c r="Q37" s="66">
        <f t="shared" si="11"/>
        <v>30</v>
      </c>
      <c r="R37" s="65">
        <f>VLOOKUP($A37,'Return Data'!$B$7:$R$2292,12,0)</f>
        <v>3.1349</v>
      </c>
      <c r="S37" s="66">
        <f t="shared" ref="S37" si="17">RANK(R37,R$8:R$37,0)</f>
        <v>30</v>
      </c>
      <c r="T37" s="65">
        <f>VLOOKUP($A37,'Return Data'!$B$7:$R$2292,13,0)</f>
        <v>3.1173999999999999</v>
      </c>
      <c r="U37" s="66">
        <f t="shared" ref="U37" si="18">RANK(T37,T$8:T$37,0)</f>
        <v>30</v>
      </c>
      <c r="V37" s="65">
        <f>VLOOKUP($A37,'Return Data'!$B$7:$R$2292,17,0)</f>
        <v>3.0695999999999999</v>
      </c>
      <c r="W37" s="66">
        <f t="shared" ref="W37" si="19">RANK(V37,V$8:V$37,0)</f>
        <v>29</v>
      </c>
      <c r="X37" s="65"/>
      <c r="Y37" s="66"/>
      <c r="Z37" s="65">
        <f>VLOOKUP($A37,'Return Data'!$B$7:$R$2292,16,0)</f>
        <v>3.4620000000000002</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3.1481633333333341</v>
      </c>
      <c r="E39" s="74"/>
      <c r="F39" s="75">
        <f>AVERAGE(F8:F37)</f>
        <v>3.1792900000000008</v>
      </c>
      <c r="G39" s="74"/>
      <c r="H39" s="75">
        <f>AVERAGE(H8:H37)</f>
        <v>3.2263366666666662</v>
      </c>
      <c r="I39" s="74"/>
      <c r="J39" s="75">
        <f>AVERAGE(J8:J37)</f>
        <v>3.2626833333333334</v>
      </c>
      <c r="K39" s="74"/>
      <c r="L39" s="75">
        <f>AVERAGE(L8:L37)</f>
        <v>3.5120900000000006</v>
      </c>
      <c r="M39" s="74"/>
      <c r="N39" s="75">
        <f>AVERAGE(N8:N37)</f>
        <v>3.4135300000000002</v>
      </c>
      <c r="O39" s="74"/>
      <c r="P39" s="75">
        <f>AVERAGE(P8:P37)</f>
        <v>3.2925166666666659</v>
      </c>
      <c r="Q39" s="74"/>
      <c r="R39" s="75">
        <f>AVERAGE(R8:R37)</f>
        <v>3.2640033333333345</v>
      </c>
      <c r="S39" s="74"/>
      <c r="T39" s="75">
        <f>AVERAGE(T8:T37)</f>
        <v>3.2448266666666679</v>
      </c>
      <c r="U39" s="74"/>
      <c r="V39" s="75">
        <f>AVERAGE(V8:V37)</f>
        <v>3.2054103448275857</v>
      </c>
      <c r="W39" s="74"/>
      <c r="X39" s="75">
        <f>AVERAGE(X8:X37)</f>
        <v>3.9615400000000003</v>
      </c>
      <c r="Y39" s="74"/>
      <c r="Z39" s="75">
        <f>AVERAGE(Z8:Z37)</f>
        <v>4.1005233333333333</v>
      </c>
      <c r="AA39" s="76"/>
    </row>
    <row r="40" spans="1:27" x14ac:dyDescent="0.3">
      <c r="A40" s="73" t="s">
        <v>28</v>
      </c>
      <c r="B40" s="74"/>
      <c r="C40" s="74"/>
      <c r="D40" s="75">
        <f>MIN(D8:D37)</f>
        <v>2.9043000000000001</v>
      </c>
      <c r="E40" s="74"/>
      <c r="F40" s="75">
        <f>MIN(F8:F37)</f>
        <v>2.9594999999999998</v>
      </c>
      <c r="G40" s="74"/>
      <c r="H40" s="75">
        <f>MIN(H8:H37)</f>
        <v>3.0259999999999998</v>
      </c>
      <c r="I40" s="74"/>
      <c r="J40" s="75">
        <f>MIN(J8:J37)</f>
        <v>3.0554000000000001</v>
      </c>
      <c r="K40" s="74"/>
      <c r="L40" s="75">
        <f>MIN(L8:L37)</f>
        <v>3.2873999999999999</v>
      </c>
      <c r="M40" s="74"/>
      <c r="N40" s="75">
        <f>MIN(N8:N37)</f>
        <v>3.2004999999999999</v>
      </c>
      <c r="O40" s="74"/>
      <c r="P40" s="75">
        <f>MIN(P8:P37)</f>
        <v>3.0884999999999998</v>
      </c>
      <c r="Q40" s="74"/>
      <c r="R40" s="75">
        <f>MIN(R8:R37)</f>
        <v>3.1349</v>
      </c>
      <c r="S40" s="74"/>
      <c r="T40" s="75">
        <f>MIN(T8:T37)</f>
        <v>3.1173999999999999</v>
      </c>
      <c r="U40" s="74"/>
      <c r="V40" s="75">
        <f>MIN(V8:V37)</f>
        <v>3.0695999999999999</v>
      </c>
      <c r="W40" s="74"/>
      <c r="X40" s="75">
        <f>MIN(X8:X37)</f>
        <v>3.9196</v>
      </c>
      <c r="Y40" s="74"/>
      <c r="Z40" s="75">
        <f>MIN(Z8:Z37)</f>
        <v>3.2700999999999998</v>
      </c>
      <c r="AA40" s="76"/>
    </row>
    <row r="41" spans="1:27" ht="15" thickBot="1" x14ac:dyDescent="0.35">
      <c r="A41" s="77" t="s">
        <v>29</v>
      </c>
      <c r="B41" s="78"/>
      <c r="C41" s="78"/>
      <c r="D41" s="79">
        <f>MAX(D8:D37)</f>
        <v>3.3136999999999999</v>
      </c>
      <c r="E41" s="78"/>
      <c r="F41" s="79">
        <f>MAX(F8:F37)</f>
        <v>3.3041</v>
      </c>
      <c r="G41" s="78"/>
      <c r="H41" s="79">
        <f>MAX(H8:H37)</f>
        <v>3.3613</v>
      </c>
      <c r="I41" s="78"/>
      <c r="J41" s="79">
        <f>MAX(J8:J37)</f>
        <v>3.3713000000000002</v>
      </c>
      <c r="K41" s="78"/>
      <c r="L41" s="79">
        <f>MAX(L8:L37)</f>
        <v>3.6991999999999998</v>
      </c>
      <c r="M41" s="78"/>
      <c r="N41" s="79">
        <f>MAX(N8:N37)</f>
        <v>3.5933000000000002</v>
      </c>
      <c r="O41" s="78"/>
      <c r="P41" s="79">
        <f>MAX(P8:P37)</f>
        <v>3.4327000000000001</v>
      </c>
      <c r="Q41" s="78"/>
      <c r="R41" s="79">
        <f>MAX(R8:R37)</f>
        <v>3.3761000000000001</v>
      </c>
      <c r="S41" s="78"/>
      <c r="T41" s="79">
        <f>MAX(T8:T37)</f>
        <v>3.3456000000000001</v>
      </c>
      <c r="U41" s="78"/>
      <c r="V41" s="79">
        <f>MAX(V8:V37)</f>
        <v>3.3121999999999998</v>
      </c>
      <c r="W41" s="78"/>
      <c r="X41" s="79">
        <f>MAX(X8:X37)</f>
        <v>4.0343</v>
      </c>
      <c r="Y41" s="78"/>
      <c r="Z41" s="79">
        <f>MAX(Z8:Z37)</f>
        <v>6.3992000000000004</v>
      </c>
      <c r="AA41" s="80"/>
    </row>
    <row r="42" spans="1:27" x14ac:dyDescent="0.3">
      <c r="A42" s="112" t="s">
        <v>433</v>
      </c>
    </row>
    <row r="43" spans="1:27" x14ac:dyDescent="0.3">
      <c r="A43" s="14" t="s">
        <v>340</v>
      </c>
    </row>
  </sheetData>
  <sheetProtection algorithmName="SHA-512" hashValue="INbpPtBoeUD59NcJVJo8tXrEU8C6DLEJuOhcDioPpj6eS+p8i0rx6n0XHaYjJ4TVIO46h15vl0SLtM/WPBSjKw==" saltValue="WOMW/vdyyEhO60BXyovkV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1257</v>
      </c>
      <c r="B8" s="64">
        <f>VLOOKUP($A8,'Return Data'!$B$7:$R$2292,3,0)</f>
        <v>44609</v>
      </c>
      <c r="C8" s="65">
        <f>VLOOKUP($A8,'Return Data'!$B$7:$R$2292,4,0)</f>
        <v>1140.6723</v>
      </c>
      <c r="D8" s="65">
        <f>VLOOKUP($A8,'Return Data'!$B$7:$R$2292,5,0)</f>
        <v>3.0880999999999998</v>
      </c>
      <c r="E8" s="66">
        <f t="shared" ref="E8:E37" si="0">RANK(D8,D$8:D$37,0)</f>
        <v>12</v>
      </c>
      <c r="F8" s="65">
        <f>VLOOKUP($A8,'Return Data'!$B$7:$R$2292,6,0)</f>
        <v>3.1015000000000001</v>
      </c>
      <c r="G8" s="66">
        <f t="shared" ref="G8:G37" si="1">RANK(F8,F$8:F$37,0)</f>
        <v>14</v>
      </c>
      <c r="H8" s="65">
        <f>VLOOKUP($A8,'Return Data'!$B$7:$R$2292,7,0)</f>
        <v>3.1221999999999999</v>
      </c>
      <c r="I8" s="66">
        <f t="shared" ref="I8:I37" si="2">RANK(H8,H$8:H$37,0)</f>
        <v>21</v>
      </c>
      <c r="J8" s="65">
        <f>VLOOKUP($A8,'Return Data'!$B$7:$R$2292,8,0)</f>
        <v>3.1657999999999999</v>
      </c>
      <c r="K8" s="66">
        <f t="shared" ref="K8:K37" si="3">RANK(J8,J$8:J$37,0)</f>
        <v>20</v>
      </c>
      <c r="L8" s="65">
        <f>VLOOKUP($A8,'Return Data'!$B$7:$R$2292,9,0)</f>
        <v>3.4104999999999999</v>
      </c>
      <c r="M8" s="66">
        <f t="shared" ref="M8:M37" si="4">RANK(L8,L$8:L$37,0)</f>
        <v>18</v>
      </c>
      <c r="N8" s="65">
        <f>VLOOKUP($A8,'Return Data'!$B$7:$R$2292,10,0)</f>
        <v>3.3264999999999998</v>
      </c>
      <c r="O8" s="66">
        <f t="shared" ref="O8:O37" si="5">RANK(N8,N$8:N$37,0)</f>
        <v>15</v>
      </c>
      <c r="P8" s="65">
        <f>VLOOKUP($A8,'Return Data'!$B$7:$R$2292,11,0)</f>
        <v>3.1930000000000001</v>
      </c>
      <c r="Q8" s="66">
        <f>RANK(P8,P$8:P$37,0)</f>
        <v>20</v>
      </c>
      <c r="R8" s="65">
        <f>VLOOKUP($A8,'Return Data'!$B$7:$R$2292,12,0)</f>
        <v>3.1667999999999998</v>
      </c>
      <c r="S8" s="66">
        <f t="shared" ref="S8:S35" si="6">RANK(R8,R$8:R$37,0)</f>
        <v>19</v>
      </c>
      <c r="T8" s="65">
        <f>VLOOKUP($A8,'Return Data'!$B$7:$R$2292,13,0)</f>
        <v>3.1528999999999998</v>
      </c>
      <c r="U8" s="66">
        <f t="shared" ref="U8:U35" si="7">RANK(T8,T$8:T$37,0)</f>
        <v>15</v>
      </c>
      <c r="V8" s="65">
        <f>VLOOKUP($A8,'Return Data'!$B$7:$R$2292,17,0)</f>
        <v>3.0935999999999999</v>
      </c>
      <c r="W8" s="66">
        <f t="shared" ref="W8:W35" si="8">RANK(V8,V$8:V$37,0)</f>
        <v>17</v>
      </c>
      <c r="X8" s="65">
        <f>VLOOKUP($A8,'Return Data'!$B$7:$R$2292,14,0)</f>
        <v>3.8433000000000002</v>
      </c>
      <c r="Y8" s="66">
        <f t="shared" ref="Y8:Y32" si="9">RANK(X8,X$8:X$37,0)</f>
        <v>6</v>
      </c>
      <c r="Z8" s="65">
        <f>VLOOKUP($A8,'Return Data'!$B$7:$R$2292,16,0)</f>
        <v>4.0707000000000004</v>
      </c>
      <c r="AA8" s="67">
        <f t="shared" ref="AA8:AA35" si="10">RANK(Z8,Z$8:Z$37,0)</f>
        <v>5</v>
      </c>
    </row>
    <row r="9" spans="1:27" x14ac:dyDescent="0.3">
      <c r="A9" s="63" t="s">
        <v>1259</v>
      </c>
      <c r="B9" s="64">
        <f>VLOOKUP($A9,'Return Data'!$B$7:$R$2292,3,0)</f>
        <v>44609</v>
      </c>
      <c r="C9" s="65">
        <f>VLOOKUP($A9,'Return Data'!$B$7:$R$2292,4,0)</f>
        <v>1117.58</v>
      </c>
      <c r="D9" s="65">
        <f>VLOOKUP($A9,'Return Data'!$B$7:$R$2292,5,0)</f>
        <v>3.2008999999999999</v>
      </c>
      <c r="E9" s="66">
        <f t="shared" si="0"/>
        <v>2</v>
      </c>
      <c r="F9" s="65">
        <f>VLOOKUP($A9,'Return Data'!$B$7:$R$2292,6,0)</f>
        <v>3.1819000000000002</v>
      </c>
      <c r="G9" s="66">
        <f t="shared" si="1"/>
        <v>2</v>
      </c>
      <c r="H9" s="65">
        <f>VLOOKUP($A9,'Return Data'!$B$7:$R$2292,7,0)</f>
        <v>3.2044999999999999</v>
      </c>
      <c r="I9" s="66">
        <f t="shared" si="2"/>
        <v>6</v>
      </c>
      <c r="J9" s="65">
        <f>VLOOKUP($A9,'Return Data'!$B$7:$R$2292,8,0)</f>
        <v>3.2376</v>
      </c>
      <c r="K9" s="66">
        <f t="shared" si="3"/>
        <v>6</v>
      </c>
      <c r="L9" s="65">
        <f>VLOOKUP($A9,'Return Data'!$B$7:$R$2292,9,0)</f>
        <v>3.4868000000000001</v>
      </c>
      <c r="M9" s="66">
        <f t="shared" si="4"/>
        <v>5</v>
      </c>
      <c r="N9" s="65">
        <f>VLOOKUP($A9,'Return Data'!$B$7:$R$2292,10,0)</f>
        <v>3.3910999999999998</v>
      </c>
      <c r="O9" s="66">
        <f t="shared" si="5"/>
        <v>2</v>
      </c>
      <c r="P9" s="65">
        <f>VLOOKUP($A9,'Return Data'!$B$7:$R$2292,11,0)</f>
        <v>3.262</v>
      </c>
      <c r="Q9" s="66">
        <f>RANK(P9,P$8:P$37,0)</f>
        <v>3</v>
      </c>
      <c r="R9" s="65">
        <f>VLOOKUP($A9,'Return Data'!$B$7:$R$2292,12,0)</f>
        <v>3.2277999999999998</v>
      </c>
      <c r="S9" s="66">
        <f t="shared" si="6"/>
        <v>4</v>
      </c>
      <c r="T9" s="65">
        <f>VLOOKUP($A9,'Return Data'!$B$7:$R$2292,13,0)</f>
        <v>3.2109999999999999</v>
      </c>
      <c r="U9" s="66">
        <f t="shared" si="7"/>
        <v>3</v>
      </c>
      <c r="V9" s="65">
        <f>VLOOKUP($A9,'Return Data'!$B$7:$R$2292,17,0)</f>
        <v>3.1697000000000002</v>
      </c>
      <c r="W9" s="66">
        <f t="shared" si="8"/>
        <v>7</v>
      </c>
      <c r="X9" s="65"/>
      <c r="Y9" s="66"/>
      <c r="Z9" s="65">
        <f>VLOOKUP($A9,'Return Data'!$B$7:$R$2292,16,0)</f>
        <v>3.8649</v>
      </c>
      <c r="AA9" s="67">
        <f t="shared" si="10"/>
        <v>12</v>
      </c>
    </row>
    <row r="10" spans="1:27" x14ac:dyDescent="0.3">
      <c r="A10" s="63" t="s">
        <v>1261</v>
      </c>
      <c r="B10" s="64">
        <f>VLOOKUP($A10,'Return Data'!$B$7:$R$2292,3,0)</f>
        <v>44609</v>
      </c>
      <c r="C10" s="65">
        <f>VLOOKUP($A10,'Return Data'!$B$7:$R$2292,4,0)</f>
        <v>1110.3961999999999</v>
      </c>
      <c r="D10" s="65">
        <f>VLOOKUP($A10,'Return Data'!$B$7:$R$2292,5,0)</f>
        <v>3.077</v>
      </c>
      <c r="E10" s="66">
        <f t="shared" si="0"/>
        <v>16</v>
      </c>
      <c r="F10" s="65">
        <f>VLOOKUP($A10,'Return Data'!$B$7:$R$2292,6,0)</f>
        <v>3.1334</v>
      </c>
      <c r="G10" s="66">
        <f t="shared" si="1"/>
        <v>7</v>
      </c>
      <c r="H10" s="65">
        <f>VLOOKUP($A10,'Return Data'!$B$7:$R$2292,7,0)</f>
        <v>3.2252000000000001</v>
      </c>
      <c r="I10" s="66">
        <f t="shared" si="2"/>
        <v>2</v>
      </c>
      <c r="J10" s="65">
        <f>VLOOKUP($A10,'Return Data'!$B$7:$R$2292,8,0)</f>
        <v>3.2244000000000002</v>
      </c>
      <c r="K10" s="66">
        <f t="shared" si="3"/>
        <v>7</v>
      </c>
      <c r="L10" s="65">
        <f>VLOOKUP($A10,'Return Data'!$B$7:$R$2292,9,0)</f>
        <v>3.4659</v>
      </c>
      <c r="M10" s="66">
        <f t="shared" si="4"/>
        <v>7</v>
      </c>
      <c r="N10" s="65">
        <f>VLOOKUP($A10,'Return Data'!$B$7:$R$2292,10,0)</f>
        <v>3.3382999999999998</v>
      </c>
      <c r="O10" s="66">
        <f t="shared" si="5"/>
        <v>13</v>
      </c>
      <c r="P10" s="65">
        <f>VLOOKUP($A10,'Return Data'!$B$7:$R$2292,11,0)</f>
        <v>3.2238000000000002</v>
      </c>
      <c r="Q10" s="66">
        <f>RANK(P10,P$8:P$37,0)</f>
        <v>11</v>
      </c>
      <c r="R10" s="65">
        <f>VLOOKUP($A10,'Return Data'!$B$7:$R$2292,12,0)</f>
        <v>3.2073999999999998</v>
      </c>
      <c r="S10" s="66">
        <f t="shared" si="6"/>
        <v>8</v>
      </c>
      <c r="T10" s="65">
        <f>VLOOKUP($A10,'Return Data'!$B$7:$R$2292,13,0)</f>
        <v>3.1958000000000002</v>
      </c>
      <c r="U10" s="66">
        <f t="shared" si="7"/>
        <v>7</v>
      </c>
      <c r="V10" s="65">
        <f>VLOOKUP($A10,'Return Data'!$B$7:$R$2292,17,0)</f>
        <v>3.1766999999999999</v>
      </c>
      <c r="W10" s="66">
        <f t="shared" si="8"/>
        <v>6</v>
      </c>
      <c r="X10" s="65"/>
      <c r="Y10" s="66"/>
      <c r="Z10" s="65">
        <f>VLOOKUP($A10,'Return Data'!$B$7:$R$2292,16,0)</f>
        <v>3.7780999999999998</v>
      </c>
      <c r="AA10" s="67">
        <f t="shared" si="10"/>
        <v>13</v>
      </c>
    </row>
    <row r="11" spans="1:27" x14ac:dyDescent="0.3">
      <c r="A11" s="63" t="s">
        <v>1263</v>
      </c>
      <c r="B11" s="64">
        <f>VLOOKUP($A11,'Return Data'!$B$7:$R$2292,3,0)</f>
        <v>44609</v>
      </c>
      <c r="C11" s="65">
        <f>VLOOKUP($A11,'Return Data'!$B$7:$R$2292,4,0)</f>
        <v>1111.0494000000001</v>
      </c>
      <c r="D11" s="65">
        <f>VLOOKUP($A11,'Return Data'!$B$7:$R$2292,5,0)</f>
        <v>2.9963000000000002</v>
      </c>
      <c r="E11" s="66">
        <f t="shared" si="0"/>
        <v>27</v>
      </c>
      <c r="F11" s="65">
        <f>VLOOKUP($A11,'Return Data'!$B$7:$R$2292,6,0)</f>
        <v>3.0615000000000001</v>
      </c>
      <c r="G11" s="66">
        <f t="shared" si="1"/>
        <v>24</v>
      </c>
      <c r="H11" s="65">
        <f>VLOOKUP($A11,'Return Data'!$B$7:$R$2292,7,0)</f>
        <v>3.0796000000000001</v>
      </c>
      <c r="I11" s="66">
        <f t="shared" si="2"/>
        <v>27</v>
      </c>
      <c r="J11" s="65">
        <f>VLOOKUP($A11,'Return Data'!$B$7:$R$2292,8,0)</f>
        <v>3.1301000000000001</v>
      </c>
      <c r="K11" s="66">
        <f t="shared" si="3"/>
        <v>26</v>
      </c>
      <c r="L11" s="65">
        <f>VLOOKUP($A11,'Return Data'!$B$7:$R$2292,9,0)</f>
        <v>3.3980000000000001</v>
      </c>
      <c r="M11" s="66">
        <f t="shared" si="4"/>
        <v>22</v>
      </c>
      <c r="N11" s="65">
        <f>VLOOKUP($A11,'Return Data'!$B$7:$R$2292,10,0)</f>
        <v>3.2982999999999998</v>
      </c>
      <c r="O11" s="66">
        <f t="shared" si="5"/>
        <v>24</v>
      </c>
      <c r="P11" s="65">
        <f>VLOOKUP($A11,'Return Data'!$B$7:$R$2292,11,0)</f>
        <v>3.1873999999999998</v>
      </c>
      <c r="Q11" s="66">
        <f>RANK(P11,P$8:P$37,0)</f>
        <v>22</v>
      </c>
      <c r="R11" s="65">
        <f>VLOOKUP($A11,'Return Data'!$B$7:$R$2292,12,0)</f>
        <v>3.1568999999999998</v>
      </c>
      <c r="S11" s="66">
        <f t="shared" si="6"/>
        <v>22</v>
      </c>
      <c r="T11" s="65">
        <f>VLOOKUP($A11,'Return Data'!$B$7:$R$2292,13,0)</f>
        <v>3.1383000000000001</v>
      </c>
      <c r="U11" s="66">
        <f t="shared" si="7"/>
        <v>22</v>
      </c>
      <c r="V11" s="65">
        <f>VLOOKUP($A11,'Return Data'!$B$7:$R$2292,17,0)</f>
        <v>3.1217999999999999</v>
      </c>
      <c r="W11" s="66">
        <f t="shared" si="8"/>
        <v>12</v>
      </c>
      <c r="X11" s="65"/>
      <c r="Y11" s="66"/>
      <c r="Z11" s="65">
        <f>VLOOKUP($A11,'Return Data'!$B$7:$R$2292,16,0)</f>
        <v>3.7498</v>
      </c>
      <c r="AA11" s="67">
        <f t="shared" si="10"/>
        <v>15</v>
      </c>
    </row>
    <row r="12" spans="1:27" x14ac:dyDescent="0.3">
      <c r="A12" s="63" t="s">
        <v>1265</v>
      </c>
      <c r="B12" s="64">
        <f>VLOOKUP($A12,'Return Data'!$B$7:$R$2292,3,0)</f>
        <v>44609</v>
      </c>
      <c r="C12" s="65">
        <f>VLOOKUP($A12,'Return Data'!$B$7:$R$2292,4,0)</f>
        <v>1069.9766</v>
      </c>
      <c r="D12" s="65">
        <f>VLOOKUP($A12,'Return Data'!$B$7:$R$2292,5,0)</f>
        <v>3.2547000000000001</v>
      </c>
      <c r="E12" s="66">
        <f t="shared" si="0"/>
        <v>1</v>
      </c>
      <c r="F12" s="65">
        <f>VLOOKUP($A12,'Return Data'!$B$7:$R$2292,6,0)</f>
        <v>3.2473000000000001</v>
      </c>
      <c r="G12" s="66">
        <f t="shared" si="1"/>
        <v>1</v>
      </c>
      <c r="H12" s="65">
        <f>VLOOKUP($A12,'Return Data'!$B$7:$R$2292,7,0)</f>
        <v>3.3056999999999999</v>
      </c>
      <c r="I12" s="66">
        <f t="shared" si="2"/>
        <v>1</v>
      </c>
      <c r="J12" s="65">
        <f>VLOOKUP($A12,'Return Data'!$B$7:$R$2292,8,0)</f>
        <v>3.3155999999999999</v>
      </c>
      <c r="K12" s="66">
        <f t="shared" si="3"/>
        <v>1</v>
      </c>
      <c r="L12" s="65">
        <f>VLOOKUP($A12,'Return Data'!$B$7:$R$2292,9,0)</f>
        <v>3.6433</v>
      </c>
      <c r="M12" s="66">
        <f t="shared" si="4"/>
        <v>1</v>
      </c>
      <c r="N12" s="65">
        <f>VLOOKUP($A12,'Return Data'!$B$7:$R$2292,10,0)</f>
        <v>3.5386000000000002</v>
      </c>
      <c r="O12" s="66">
        <f t="shared" si="5"/>
        <v>1</v>
      </c>
      <c r="P12" s="65">
        <f>VLOOKUP($A12,'Return Data'!$B$7:$R$2292,11,0)</f>
        <v>3.3693</v>
      </c>
      <c r="Q12" s="66">
        <f t="shared" ref="Q12:Q37" si="11">RANK(P12,P$8:P$37,0)</f>
        <v>1</v>
      </c>
      <c r="R12" s="65">
        <f>VLOOKUP($A12,'Return Data'!$B$7:$R$2292,12,0)</f>
        <v>3.3060999999999998</v>
      </c>
      <c r="S12" s="66">
        <f t="shared" si="6"/>
        <v>1</v>
      </c>
      <c r="T12" s="65">
        <f>VLOOKUP($A12,'Return Data'!$B$7:$R$2292,13,0)</f>
        <v>3.2706</v>
      </c>
      <c r="U12" s="66">
        <f t="shared" si="7"/>
        <v>1</v>
      </c>
      <c r="V12" s="65"/>
      <c r="W12" s="66"/>
      <c r="X12" s="65"/>
      <c r="Y12" s="66"/>
      <c r="Z12" s="65">
        <f>VLOOKUP($A12,'Return Data'!$B$7:$R$2292,16,0)</f>
        <v>3.3355999999999999</v>
      </c>
      <c r="AA12" s="67">
        <f t="shared" si="10"/>
        <v>27</v>
      </c>
    </row>
    <row r="13" spans="1:27" x14ac:dyDescent="0.3">
      <c r="A13" s="63" t="s">
        <v>1267</v>
      </c>
      <c r="B13" s="64">
        <f>VLOOKUP($A13,'Return Data'!$B$7:$R$2292,3,0)</f>
        <v>44609</v>
      </c>
      <c r="C13" s="65">
        <f>VLOOKUP($A13,'Return Data'!$B$7:$R$2292,4,0)</f>
        <v>1095.5816</v>
      </c>
      <c r="D13" s="65">
        <f>VLOOKUP($A13,'Return Data'!$B$7:$R$2292,5,0)</f>
        <v>3.0886</v>
      </c>
      <c r="E13" s="66">
        <f t="shared" si="0"/>
        <v>11</v>
      </c>
      <c r="F13" s="65">
        <f>VLOOKUP($A13,'Return Data'!$B$7:$R$2292,6,0)</f>
        <v>3.1469</v>
      </c>
      <c r="G13" s="66">
        <f t="shared" si="1"/>
        <v>5</v>
      </c>
      <c r="H13" s="65">
        <f>VLOOKUP($A13,'Return Data'!$B$7:$R$2292,7,0)</f>
        <v>3.1936</v>
      </c>
      <c r="I13" s="66">
        <f t="shared" si="2"/>
        <v>7</v>
      </c>
      <c r="J13" s="65">
        <f>VLOOKUP($A13,'Return Data'!$B$7:$R$2292,8,0)</f>
        <v>3.2421000000000002</v>
      </c>
      <c r="K13" s="66">
        <f t="shared" si="3"/>
        <v>5</v>
      </c>
      <c r="L13" s="65">
        <f>VLOOKUP($A13,'Return Data'!$B$7:$R$2292,9,0)</f>
        <v>3.4836</v>
      </c>
      <c r="M13" s="66">
        <f t="shared" si="4"/>
        <v>6</v>
      </c>
      <c r="N13" s="65">
        <f>VLOOKUP($A13,'Return Data'!$B$7:$R$2292,10,0)</f>
        <v>3.3818000000000001</v>
      </c>
      <c r="O13" s="66">
        <f t="shared" si="5"/>
        <v>6</v>
      </c>
      <c r="P13" s="65">
        <f>VLOOKUP($A13,'Return Data'!$B$7:$R$2292,11,0)</f>
        <v>3.2593999999999999</v>
      </c>
      <c r="Q13" s="66">
        <f t="shared" si="11"/>
        <v>4</v>
      </c>
      <c r="R13" s="65">
        <f>VLOOKUP($A13,'Return Data'!$B$7:$R$2292,12,0)</f>
        <v>3.2263000000000002</v>
      </c>
      <c r="S13" s="66">
        <f t="shared" si="6"/>
        <v>5</v>
      </c>
      <c r="T13" s="65">
        <f>VLOOKUP($A13,'Return Data'!$B$7:$R$2292,13,0)</f>
        <v>3.2065000000000001</v>
      </c>
      <c r="U13" s="66">
        <f t="shared" si="7"/>
        <v>6</v>
      </c>
      <c r="V13" s="65">
        <f>VLOOKUP($A13,'Return Data'!$B$7:$R$2292,17,0)</f>
        <v>3.2048999999999999</v>
      </c>
      <c r="W13" s="66">
        <f t="shared" si="8"/>
        <v>3</v>
      </c>
      <c r="X13" s="65"/>
      <c r="Y13" s="66"/>
      <c r="Z13" s="65">
        <f>VLOOKUP($A13,'Return Data'!$B$7:$R$2292,16,0)</f>
        <v>3.6042000000000001</v>
      </c>
      <c r="AA13" s="67">
        <f t="shared" si="10"/>
        <v>20</v>
      </c>
    </row>
    <row r="14" spans="1:27" x14ac:dyDescent="0.3">
      <c r="A14" s="63" t="s">
        <v>1269</v>
      </c>
      <c r="B14" s="64">
        <f>VLOOKUP($A14,'Return Data'!$B$7:$R$2292,3,0)</f>
        <v>44609</v>
      </c>
      <c r="C14" s="65">
        <f>VLOOKUP($A14,'Return Data'!$B$7:$R$2292,4,0)</f>
        <v>1131.0522000000001</v>
      </c>
      <c r="D14" s="65">
        <f>VLOOKUP($A14,'Return Data'!$B$7:$R$2292,5,0)</f>
        <v>3.1175999999999999</v>
      </c>
      <c r="E14" s="66">
        <f t="shared" si="0"/>
        <v>6</v>
      </c>
      <c r="F14" s="65">
        <f>VLOOKUP($A14,'Return Data'!$B$7:$R$2292,6,0)</f>
        <v>3.1332</v>
      </c>
      <c r="G14" s="66">
        <f t="shared" si="1"/>
        <v>8</v>
      </c>
      <c r="H14" s="65">
        <f>VLOOKUP($A14,'Return Data'!$B$7:$R$2292,7,0)</f>
        <v>3.1640000000000001</v>
      </c>
      <c r="I14" s="66">
        <f t="shared" si="2"/>
        <v>10</v>
      </c>
      <c r="J14" s="65">
        <f>VLOOKUP($A14,'Return Data'!$B$7:$R$2292,8,0)</f>
        <v>3.2017000000000002</v>
      </c>
      <c r="K14" s="66">
        <f t="shared" si="3"/>
        <v>9</v>
      </c>
      <c r="L14" s="65">
        <f>VLOOKUP($A14,'Return Data'!$B$7:$R$2292,9,0)</f>
        <v>3.4489999999999998</v>
      </c>
      <c r="M14" s="66">
        <f t="shared" si="4"/>
        <v>10</v>
      </c>
      <c r="N14" s="65">
        <f>VLOOKUP($A14,'Return Data'!$B$7:$R$2292,10,0)</f>
        <v>3.3449</v>
      </c>
      <c r="O14" s="66">
        <f t="shared" si="5"/>
        <v>12</v>
      </c>
      <c r="P14" s="65">
        <f>VLOOKUP($A14,'Return Data'!$B$7:$R$2292,11,0)</f>
        <v>3.2298</v>
      </c>
      <c r="Q14" s="66">
        <f t="shared" si="11"/>
        <v>9</v>
      </c>
      <c r="R14" s="65">
        <f>VLOOKUP($A14,'Return Data'!$B$7:$R$2292,12,0)</f>
        <v>3.1968999999999999</v>
      </c>
      <c r="S14" s="66">
        <f t="shared" si="6"/>
        <v>10</v>
      </c>
      <c r="T14" s="65">
        <f>VLOOKUP($A14,'Return Data'!$B$7:$R$2292,13,0)</f>
        <v>3.1671</v>
      </c>
      <c r="U14" s="66">
        <f t="shared" si="7"/>
        <v>11</v>
      </c>
      <c r="V14" s="65">
        <f>VLOOKUP($A14,'Return Data'!$B$7:$R$2292,17,0)</f>
        <v>3.1928000000000001</v>
      </c>
      <c r="W14" s="66">
        <f t="shared" si="8"/>
        <v>5</v>
      </c>
      <c r="X14" s="65">
        <f>VLOOKUP($A14,'Return Data'!$B$7:$R$2292,14,0)</f>
        <v>3.9470000000000001</v>
      </c>
      <c r="Y14" s="66">
        <f t="shared" si="9"/>
        <v>1</v>
      </c>
      <c r="Z14" s="65">
        <f>VLOOKUP($A14,'Return Data'!$B$7:$R$2292,16,0)</f>
        <v>4.0339</v>
      </c>
      <c r="AA14" s="67">
        <f t="shared" si="10"/>
        <v>7</v>
      </c>
    </row>
    <row r="15" spans="1:27" x14ac:dyDescent="0.3">
      <c r="A15" s="63" t="s">
        <v>1271</v>
      </c>
      <c r="B15" s="64">
        <f>VLOOKUP($A15,'Return Data'!$B$7:$R$2292,3,0)</f>
        <v>44609</v>
      </c>
      <c r="C15" s="65">
        <f>VLOOKUP($A15,'Return Data'!$B$7:$R$2292,4,0)</f>
        <v>1096.2628999999999</v>
      </c>
      <c r="D15" s="65">
        <f>VLOOKUP($A15,'Return Data'!$B$7:$R$2292,5,0)</f>
        <v>3.0268000000000002</v>
      </c>
      <c r="E15" s="66">
        <f t="shared" si="0"/>
        <v>24</v>
      </c>
      <c r="F15" s="65">
        <f>VLOOKUP($A15,'Return Data'!$B$7:$R$2292,6,0)</f>
        <v>3.0638999999999998</v>
      </c>
      <c r="G15" s="66">
        <f t="shared" si="1"/>
        <v>23</v>
      </c>
      <c r="H15" s="65">
        <f>VLOOKUP($A15,'Return Data'!$B$7:$R$2292,7,0)</f>
        <v>3.0868000000000002</v>
      </c>
      <c r="I15" s="66">
        <f t="shared" si="2"/>
        <v>25</v>
      </c>
      <c r="J15" s="65">
        <f>VLOOKUP($A15,'Return Data'!$B$7:$R$2292,8,0)</f>
        <v>3.1385000000000001</v>
      </c>
      <c r="K15" s="66">
        <f t="shared" si="3"/>
        <v>25</v>
      </c>
      <c r="L15" s="65">
        <f>VLOOKUP($A15,'Return Data'!$B$7:$R$2292,9,0)</f>
        <v>3.3906000000000001</v>
      </c>
      <c r="M15" s="66">
        <f t="shared" si="4"/>
        <v>24</v>
      </c>
      <c r="N15" s="65">
        <f>VLOOKUP($A15,'Return Data'!$B$7:$R$2292,10,0)</f>
        <v>3.3041999999999998</v>
      </c>
      <c r="O15" s="66">
        <f t="shared" si="5"/>
        <v>23</v>
      </c>
      <c r="P15" s="65">
        <f>VLOOKUP($A15,'Return Data'!$B$7:$R$2292,11,0)</f>
        <v>3.194</v>
      </c>
      <c r="Q15" s="66">
        <f t="shared" si="11"/>
        <v>19</v>
      </c>
      <c r="R15" s="65">
        <f>VLOOKUP($A15,'Return Data'!$B$7:$R$2292,12,0)</f>
        <v>3.1644000000000001</v>
      </c>
      <c r="S15" s="66">
        <f t="shared" si="6"/>
        <v>20</v>
      </c>
      <c r="T15" s="65">
        <f>VLOOKUP($A15,'Return Data'!$B$7:$R$2292,13,0)</f>
        <v>3.1467000000000001</v>
      </c>
      <c r="U15" s="66">
        <f t="shared" si="7"/>
        <v>17</v>
      </c>
      <c r="V15" s="65">
        <f>VLOOKUP($A15,'Return Data'!$B$7:$R$2292,17,0)</f>
        <v>3.2162000000000002</v>
      </c>
      <c r="W15" s="66">
        <f t="shared" si="8"/>
        <v>2</v>
      </c>
      <c r="X15" s="65"/>
      <c r="Y15" s="66"/>
      <c r="Z15" s="65">
        <f>VLOOKUP($A15,'Return Data'!$B$7:$R$2292,16,0)</f>
        <v>3.6309999999999998</v>
      </c>
      <c r="AA15" s="67">
        <f t="shared" si="10"/>
        <v>19</v>
      </c>
    </row>
    <row r="16" spans="1:27" x14ac:dyDescent="0.3">
      <c r="A16" s="63" t="s">
        <v>1272</v>
      </c>
      <c r="B16" s="64">
        <f>VLOOKUP($A16,'Return Data'!$B$7:$R$2292,3,0)</f>
        <v>44609</v>
      </c>
      <c r="C16" s="65">
        <f>VLOOKUP($A16,'Return Data'!$B$7:$R$2292,4,0)</f>
        <v>1104.3891000000001</v>
      </c>
      <c r="D16" s="65">
        <f>VLOOKUP($A16,'Return Data'!$B$7:$R$2292,5,0)</f>
        <v>3.0308999999999999</v>
      </c>
      <c r="E16" s="66">
        <f t="shared" si="0"/>
        <v>21</v>
      </c>
      <c r="F16" s="65">
        <f>VLOOKUP($A16,'Return Data'!$B$7:$R$2292,6,0)</f>
        <v>3.0832000000000002</v>
      </c>
      <c r="G16" s="66">
        <f t="shared" si="1"/>
        <v>18</v>
      </c>
      <c r="H16" s="65">
        <f>VLOOKUP($A16,'Return Data'!$B$7:$R$2292,7,0)</f>
        <v>3.1297999999999999</v>
      </c>
      <c r="I16" s="66">
        <f t="shared" si="2"/>
        <v>19</v>
      </c>
      <c r="J16" s="65">
        <f>VLOOKUP($A16,'Return Data'!$B$7:$R$2292,8,0)</f>
        <v>3.1757</v>
      </c>
      <c r="K16" s="66">
        <f t="shared" si="3"/>
        <v>15</v>
      </c>
      <c r="L16" s="65">
        <f>VLOOKUP($A16,'Return Data'!$B$7:$R$2292,9,0)</f>
        <v>3.4011</v>
      </c>
      <c r="M16" s="66">
        <f t="shared" si="4"/>
        <v>20</v>
      </c>
      <c r="N16" s="65">
        <f>VLOOKUP($A16,'Return Data'!$B$7:$R$2292,10,0)</f>
        <v>3.3109000000000002</v>
      </c>
      <c r="O16" s="66">
        <f t="shared" si="5"/>
        <v>22</v>
      </c>
      <c r="P16" s="65">
        <f>VLOOKUP($A16,'Return Data'!$B$7:$R$2292,11,0)</f>
        <v>3.1983999999999999</v>
      </c>
      <c r="Q16" s="66">
        <f t="shared" si="11"/>
        <v>16</v>
      </c>
      <c r="R16" s="65">
        <f>VLOOKUP($A16,'Return Data'!$B$7:$R$2292,12,0)</f>
        <v>3.1686000000000001</v>
      </c>
      <c r="S16" s="66">
        <f t="shared" si="6"/>
        <v>17</v>
      </c>
      <c r="T16" s="65">
        <f>VLOOKUP($A16,'Return Data'!$B$7:$R$2292,13,0)</f>
        <v>3.1436000000000002</v>
      </c>
      <c r="U16" s="66">
        <f t="shared" si="7"/>
        <v>19</v>
      </c>
      <c r="V16" s="65">
        <f>VLOOKUP($A16,'Return Data'!$B$7:$R$2292,17,0)</f>
        <v>3.0565000000000002</v>
      </c>
      <c r="W16" s="66">
        <f t="shared" si="8"/>
        <v>26</v>
      </c>
      <c r="X16" s="65"/>
      <c r="Y16" s="66"/>
      <c r="Z16" s="65">
        <f>VLOOKUP($A16,'Return Data'!$B$7:$R$2292,16,0)</f>
        <v>3.6315</v>
      </c>
      <c r="AA16" s="67">
        <f t="shared" si="10"/>
        <v>18</v>
      </c>
    </row>
    <row r="17" spans="1:27" x14ac:dyDescent="0.3">
      <c r="A17" s="63" t="s">
        <v>1274</v>
      </c>
      <c r="B17" s="64">
        <f>VLOOKUP($A17,'Return Data'!$B$7:$R$2292,3,0)</f>
        <v>44609</v>
      </c>
      <c r="C17" s="65">
        <f>VLOOKUP($A17,'Return Data'!$B$7:$R$2292,4,0)</f>
        <v>3124.5722000000001</v>
      </c>
      <c r="D17" s="65">
        <f>VLOOKUP($A17,'Return Data'!$B$7:$R$2292,5,0)</f>
        <v>3.0024000000000002</v>
      </c>
      <c r="E17" s="66">
        <f t="shared" si="0"/>
        <v>26</v>
      </c>
      <c r="F17" s="65">
        <f>VLOOKUP($A17,'Return Data'!$B$7:$R$2292,6,0)</f>
        <v>3.0493000000000001</v>
      </c>
      <c r="G17" s="66">
        <f t="shared" si="1"/>
        <v>27</v>
      </c>
      <c r="H17" s="65">
        <f>VLOOKUP($A17,'Return Data'!$B$7:$R$2292,7,0)</f>
        <v>3.0838999999999999</v>
      </c>
      <c r="I17" s="66">
        <f t="shared" si="2"/>
        <v>26</v>
      </c>
      <c r="J17" s="65">
        <f>VLOOKUP($A17,'Return Data'!$B$7:$R$2292,8,0)</f>
        <v>3.1215000000000002</v>
      </c>
      <c r="K17" s="66">
        <f t="shared" si="3"/>
        <v>27</v>
      </c>
      <c r="L17" s="65">
        <f>VLOOKUP($A17,'Return Data'!$B$7:$R$2292,9,0)</f>
        <v>3.3658999999999999</v>
      </c>
      <c r="M17" s="66">
        <f t="shared" si="4"/>
        <v>27</v>
      </c>
      <c r="N17" s="65">
        <f>VLOOKUP($A17,'Return Data'!$B$7:$R$2292,10,0)</f>
        <v>3.282</v>
      </c>
      <c r="O17" s="66">
        <f t="shared" si="5"/>
        <v>26</v>
      </c>
      <c r="P17" s="65">
        <f>VLOOKUP($A17,'Return Data'!$B$7:$R$2292,11,0)</f>
        <v>3.1677</v>
      </c>
      <c r="Q17" s="66">
        <f t="shared" si="11"/>
        <v>26</v>
      </c>
      <c r="R17" s="65">
        <f>VLOOKUP($A17,'Return Data'!$B$7:$R$2292,12,0)</f>
        <v>3.1381999999999999</v>
      </c>
      <c r="S17" s="66">
        <f t="shared" si="6"/>
        <v>26</v>
      </c>
      <c r="T17" s="65">
        <f>VLOOKUP($A17,'Return Data'!$B$7:$R$2292,13,0)</f>
        <v>3.1181000000000001</v>
      </c>
      <c r="U17" s="66">
        <f t="shared" si="7"/>
        <v>26</v>
      </c>
      <c r="V17" s="65">
        <f>VLOOKUP($A17,'Return Data'!$B$7:$R$2292,17,0)</f>
        <v>3.0617999999999999</v>
      </c>
      <c r="W17" s="66">
        <f t="shared" si="8"/>
        <v>23</v>
      </c>
      <c r="X17" s="65">
        <f>VLOOKUP($A17,'Return Data'!$B$7:$R$2292,14,0)</f>
        <v>3.8153999999999999</v>
      </c>
      <c r="Y17" s="66">
        <f t="shared" si="9"/>
        <v>9</v>
      </c>
      <c r="Z17" s="65">
        <f>VLOOKUP($A17,'Return Data'!$B$7:$R$2292,16,0)</f>
        <v>5.8487</v>
      </c>
      <c r="AA17" s="67">
        <f t="shared" si="10"/>
        <v>4</v>
      </c>
    </row>
    <row r="18" spans="1:27" x14ac:dyDescent="0.3">
      <c r="A18" s="63" t="s">
        <v>1277</v>
      </c>
      <c r="B18" s="64">
        <f>VLOOKUP($A18,'Return Data'!$B$7:$R$2292,3,0)</f>
        <v>44609</v>
      </c>
      <c r="C18" s="65">
        <f>VLOOKUP($A18,'Return Data'!$B$7:$R$2292,4,0)</f>
        <v>1103.1967</v>
      </c>
      <c r="D18" s="65">
        <f>VLOOKUP($A18,'Return Data'!$B$7:$R$2292,5,0)</f>
        <v>3.1368</v>
      </c>
      <c r="E18" s="66">
        <f t="shared" si="0"/>
        <v>4</v>
      </c>
      <c r="F18" s="65">
        <f>VLOOKUP($A18,'Return Data'!$B$7:$R$2292,6,0)</f>
        <v>3.0844</v>
      </c>
      <c r="G18" s="66">
        <f t="shared" si="1"/>
        <v>16</v>
      </c>
      <c r="H18" s="65">
        <f>VLOOKUP($A18,'Return Data'!$B$7:$R$2292,7,0)</f>
        <v>3.1057999999999999</v>
      </c>
      <c r="I18" s="66">
        <f t="shared" si="2"/>
        <v>24</v>
      </c>
      <c r="J18" s="65">
        <f>VLOOKUP($A18,'Return Data'!$B$7:$R$2292,8,0)</f>
        <v>3.1564000000000001</v>
      </c>
      <c r="K18" s="66">
        <f t="shared" si="3"/>
        <v>23</v>
      </c>
      <c r="L18" s="65">
        <f>VLOOKUP($A18,'Return Data'!$B$7:$R$2292,9,0)</f>
        <v>3.4361999999999999</v>
      </c>
      <c r="M18" s="66">
        <f t="shared" si="4"/>
        <v>14</v>
      </c>
      <c r="N18" s="65">
        <f>VLOOKUP($A18,'Return Data'!$B$7:$R$2292,10,0)</f>
        <v>3.3285999999999998</v>
      </c>
      <c r="O18" s="66">
        <f t="shared" si="5"/>
        <v>14</v>
      </c>
      <c r="P18" s="65">
        <f>VLOOKUP($A18,'Return Data'!$B$7:$R$2292,11,0)</f>
        <v>3.2082000000000002</v>
      </c>
      <c r="Q18" s="66">
        <f t="shared" si="11"/>
        <v>14</v>
      </c>
      <c r="R18" s="65">
        <f>VLOOKUP($A18,'Return Data'!$B$7:$R$2292,12,0)</f>
        <v>3.1796000000000002</v>
      </c>
      <c r="S18" s="66">
        <f t="shared" si="6"/>
        <v>12</v>
      </c>
      <c r="T18" s="65">
        <f>VLOOKUP($A18,'Return Data'!$B$7:$R$2292,13,0)</f>
        <v>3.1591999999999998</v>
      </c>
      <c r="U18" s="66">
        <f t="shared" si="7"/>
        <v>13</v>
      </c>
      <c r="V18" s="65">
        <f>VLOOKUP($A18,'Return Data'!$B$7:$R$2292,17,0)</f>
        <v>3.11</v>
      </c>
      <c r="W18" s="66">
        <f t="shared" si="8"/>
        <v>15</v>
      </c>
      <c r="X18" s="65"/>
      <c r="Y18" s="66"/>
      <c r="Z18" s="65">
        <f>VLOOKUP($A18,'Return Data'!$B$7:$R$2292,16,0)</f>
        <v>3.6364999999999998</v>
      </c>
      <c r="AA18" s="67">
        <f t="shared" si="10"/>
        <v>17</v>
      </c>
    </row>
    <row r="19" spans="1:27" x14ac:dyDescent="0.3">
      <c r="A19" s="63" t="s">
        <v>1278</v>
      </c>
      <c r="B19" s="64">
        <f>VLOOKUP($A19,'Return Data'!$B$7:$R$2292,3,0)</f>
        <v>44609</v>
      </c>
      <c r="C19" s="65">
        <f>VLOOKUP($A19,'Return Data'!$B$7:$R$2292,4,0)</f>
        <v>113.798</v>
      </c>
      <c r="D19" s="65">
        <f>VLOOKUP($A19,'Return Data'!$B$7:$R$2292,5,0)</f>
        <v>3.1756000000000002</v>
      </c>
      <c r="E19" s="66">
        <f t="shared" si="0"/>
        <v>3</v>
      </c>
      <c r="F19" s="65">
        <f>VLOOKUP($A19,'Return Data'!$B$7:$R$2292,6,0)</f>
        <v>3.1547999999999998</v>
      </c>
      <c r="G19" s="66">
        <f t="shared" si="1"/>
        <v>4</v>
      </c>
      <c r="H19" s="65">
        <f>VLOOKUP($A19,'Return Data'!$B$7:$R$2292,7,0)</f>
        <v>3.1221999999999999</v>
      </c>
      <c r="I19" s="66">
        <f t="shared" si="2"/>
        <v>21</v>
      </c>
      <c r="J19" s="65">
        <f>VLOOKUP($A19,'Return Data'!$B$7:$R$2292,8,0)</f>
        <v>3.1631999999999998</v>
      </c>
      <c r="K19" s="66">
        <f t="shared" si="3"/>
        <v>21</v>
      </c>
      <c r="L19" s="65">
        <f>VLOOKUP($A19,'Return Data'!$B$7:$R$2292,9,0)</f>
        <v>3.4014000000000002</v>
      </c>
      <c r="M19" s="66">
        <f t="shared" si="4"/>
        <v>19</v>
      </c>
      <c r="N19" s="65">
        <f>VLOOKUP($A19,'Return Data'!$B$7:$R$2292,10,0)</f>
        <v>3.2938000000000001</v>
      </c>
      <c r="O19" s="66">
        <f t="shared" si="5"/>
        <v>25</v>
      </c>
      <c r="P19" s="65">
        <f>VLOOKUP($A19,'Return Data'!$B$7:$R$2292,11,0)</f>
        <v>3.1777000000000002</v>
      </c>
      <c r="Q19" s="66">
        <f t="shared" si="11"/>
        <v>25</v>
      </c>
      <c r="R19" s="65">
        <f>VLOOKUP($A19,'Return Data'!$B$7:$R$2292,12,0)</f>
        <v>3.1461999999999999</v>
      </c>
      <c r="S19" s="66">
        <f t="shared" si="6"/>
        <v>25</v>
      </c>
      <c r="T19" s="65">
        <f>VLOOKUP($A19,'Return Data'!$B$7:$R$2292,13,0)</f>
        <v>3.1316999999999999</v>
      </c>
      <c r="U19" s="66">
        <f t="shared" si="7"/>
        <v>24</v>
      </c>
      <c r="V19" s="65">
        <f>VLOOKUP($A19,'Return Data'!$B$7:$R$2292,17,0)</f>
        <v>3.0760999999999998</v>
      </c>
      <c r="W19" s="66">
        <f t="shared" si="8"/>
        <v>20</v>
      </c>
      <c r="X19" s="65">
        <f>VLOOKUP($A19,'Return Data'!$B$7:$R$2292,14,0)</f>
        <v>3.8388</v>
      </c>
      <c r="Y19" s="66">
        <f t="shared" si="9"/>
        <v>7</v>
      </c>
      <c r="Z19" s="65">
        <f>VLOOKUP($A19,'Return Data'!$B$7:$R$2292,16,0)</f>
        <v>4.0392000000000001</v>
      </c>
      <c r="AA19" s="67">
        <f t="shared" si="10"/>
        <v>6</v>
      </c>
    </row>
    <row r="20" spans="1:27" x14ac:dyDescent="0.3">
      <c r="A20" s="63" t="s">
        <v>1281</v>
      </c>
      <c r="B20" s="64">
        <f>VLOOKUP($A20,'Return Data'!$B$7:$R$2292,3,0)</f>
        <v>44609</v>
      </c>
      <c r="C20" s="65">
        <f>VLOOKUP($A20,'Return Data'!$B$7:$R$2292,4,0)</f>
        <v>1125.3783000000001</v>
      </c>
      <c r="D20" s="65">
        <f>VLOOKUP($A20,'Return Data'!$B$7:$R$2292,5,0)</f>
        <v>3.0457999999999998</v>
      </c>
      <c r="E20" s="66">
        <f t="shared" si="0"/>
        <v>18</v>
      </c>
      <c r="F20" s="65">
        <f>VLOOKUP($A20,'Return Data'!$B$7:$R$2292,6,0)</f>
        <v>3.0809000000000002</v>
      </c>
      <c r="G20" s="66">
        <f t="shared" si="1"/>
        <v>20</v>
      </c>
      <c r="H20" s="65">
        <f>VLOOKUP($A20,'Return Data'!$B$7:$R$2292,7,0)</f>
        <v>3.1469999999999998</v>
      </c>
      <c r="I20" s="66">
        <f t="shared" si="2"/>
        <v>12</v>
      </c>
      <c r="J20" s="65">
        <f>VLOOKUP($A20,'Return Data'!$B$7:$R$2292,8,0)</f>
        <v>3.1928000000000001</v>
      </c>
      <c r="K20" s="66">
        <f t="shared" si="3"/>
        <v>11</v>
      </c>
      <c r="L20" s="65">
        <f>VLOOKUP($A20,'Return Data'!$B$7:$R$2292,9,0)</f>
        <v>3.4327999999999999</v>
      </c>
      <c r="M20" s="66">
        <f t="shared" si="4"/>
        <v>15</v>
      </c>
      <c r="N20" s="65">
        <f>VLOOKUP($A20,'Return Data'!$B$7:$R$2292,10,0)</f>
        <v>3.3161999999999998</v>
      </c>
      <c r="O20" s="66">
        <f t="shared" si="5"/>
        <v>19</v>
      </c>
      <c r="P20" s="65">
        <f>VLOOKUP($A20,'Return Data'!$B$7:$R$2292,11,0)</f>
        <v>3.1878000000000002</v>
      </c>
      <c r="Q20" s="66">
        <f t="shared" si="11"/>
        <v>21</v>
      </c>
      <c r="R20" s="65">
        <f>VLOOKUP($A20,'Return Data'!$B$7:$R$2292,12,0)</f>
        <v>3.1533000000000002</v>
      </c>
      <c r="S20" s="66">
        <f t="shared" si="6"/>
        <v>23</v>
      </c>
      <c r="T20" s="65">
        <f>VLOOKUP($A20,'Return Data'!$B$7:$R$2292,13,0)</f>
        <v>3.1320999999999999</v>
      </c>
      <c r="U20" s="66">
        <f t="shared" si="7"/>
        <v>23</v>
      </c>
      <c r="V20" s="65">
        <f>VLOOKUP($A20,'Return Data'!$B$7:$R$2292,17,0)</f>
        <v>3.0583</v>
      </c>
      <c r="W20" s="66">
        <f t="shared" si="8"/>
        <v>25</v>
      </c>
      <c r="X20" s="65">
        <f>VLOOKUP($A20,'Return Data'!$B$7:$R$2292,14,0)</f>
        <v>3.83</v>
      </c>
      <c r="Y20" s="66">
        <f t="shared" si="9"/>
        <v>8</v>
      </c>
      <c r="Z20" s="65">
        <f>VLOOKUP($A20,'Return Data'!$B$7:$R$2292,16,0)</f>
        <v>3.9032</v>
      </c>
      <c r="AA20" s="67">
        <f t="shared" si="10"/>
        <v>11</v>
      </c>
    </row>
    <row r="21" spans="1:27" x14ac:dyDescent="0.3">
      <c r="A21" s="63" t="s">
        <v>1283</v>
      </c>
      <c r="B21" s="64">
        <f>VLOOKUP($A21,'Return Data'!$B$7:$R$2292,3,0)</f>
        <v>44609</v>
      </c>
      <c r="C21" s="65">
        <f>VLOOKUP($A21,'Return Data'!$B$7:$R$2292,4,0)</f>
        <v>1094.3979999999999</v>
      </c>
      <c r="D21" s="65">
        <f>VLOOKUP($A21,'Return Data'!$B$7:$R$2292,5,0)</f>
        <v>2.9085000000000001</v>
      </c>
      <c r="E21" s="66">
        <f t="shared" si="0"/>
        <v>29</v>
      </c>
      <c r="F21" s="65">
        <f>VLOOKUP($A21,'Return Data'!$B$7:$R$2292,6,0)</f>
        <v>2.9801000000000002</v>
      </c>
      <c r="G21" s="66">
        <f t="shared" si="1"/>
        <v>29</v>
      </c>
      <c r="H21" s="65">
        <f>VLOOKUP($A21,'Return Data'!$B$7:$R$2292,7,0)</f>
        <v>3.0716000000000001</v>
      </c>
      <c r="I21" s="66">
        <f t="shared" si="2"/>
        <v>28</v>
      </c>
      <c r="J21" s="65">
        <f>VLOOKUP($A21,'Return Data'!$B$7:$R$2292,8,0)</f>
        <v>3.0998999999999999</v>
      </c>
      <c r="K21" s="66">
        <f t="shared" si="3"/>
        <v>29</v>
      </c>
      <c r="L21" s="65">
        <f>VLOOKUP($A21,'Return Data'!$B$7:$R$2292,9,0)</f>
        <v>3.3218999999999999</v>
      </c>
      <c r="M21" s="66">
        <f t="shared" si="4"/>
        <v>28</v>
      </c>
      <c r="N21" s="65">
        <f>VLOOKUP($A21,'Return Data'!$B$7:$R$2292,10,0)</f>
        <v>3.2328000000000001</v>
      </c>
      <c r="O21" s="66">
        <f t="shared" si="5"/>
        <v>29</v>
      </c>
      <c r="P21" s="65">
        <f>VLOOKUP($A21,'Return Data'!$B$7:$R$2292,11,0)</f>
        <v>3.1143000000000001</v>
      </c>
      <c r="Q21" s="66">
        <f t="shared" si="11"/>
        <v>29</v>
      </c>
      <c r="R21" s="65">
        <f>VLOOKUP($A21,'Return Data'!$B$7:$R$2292,12,0)</f>
        <v>3.0842000000000001</v>
      </c>
      <c r="S21" s="66">
        <f t="shared" si="6"/>
        <v>29</v>
      </c>
      <c r="T21" s="65">
        <f>VLOOKUP($A21,'Return Data'!$B$7:$R$2292,13,0)</f>
        <v>3.0672000000000001</v>
      </c>
      <c r="U21" s="66">
        <f t="shared" si="7"/>
        <v>29</v>
      </c>
      <c r="V21" s="65">
        <f>VLOOKUP($A21,'Return Data'!$B$7:$R$2292,17,0)</f>
        <v>3.0261</v>
      </c>
      <c r="W21" s="66">
        <f t="shared" si="8"/>
        <v>28</v>
      </c>
      <c r="X21" s="65"/>
      <c r="Y21" s="66"/>
      <c r="Z21" s="65">
        <f>VLOOKUP($A21,'Return Data'!$B$7:$R$2292,16,0)</f>
        <v>3.5076999999999998</v>
      </c>
      <c r="AA21" s="67">
        <f t="shared" si="10"/>
        <v>23</v>
      </c>
    </row>
    <row r="22" spans="1:27" x14ac:dyDescent="0.3">
      <c r="A22" s="63" t="s">
        <v>1285</v>
      </c>
      <c r="B22" s="64">
        <f>VLOOKUP($A22,'Return Data'!$B$7:$R$2292,3,0)</f>
        <v>44609</v>
      </c>
      <c r="C22" s="65">
        <f>VLOOKUP($A22,'Return Data'!$B$7:$R$2292,4,0)</f>
        <v>1068.972</v>
      </c>
      <c r="D22" s="65">
        <f>VLOOKUP($A22,'Return Data'!$B$7:$R$2292,5,0)</f>
        <v>3.0834999999999999</v>
      </c>
      <c r="E22" s="66">
        <f t="shared" si="0"/>
        <v>13</v>
      </c>
      <c r="F22" s="65">
        <f>VLOOKUP($A22,'Return Data'!$B$7:$R$2292,6,0)</f>
        <v>3.1034000000000002</v>
      </c>
      <c r="G22" s="66">
        <f t="shared" si="1"/>
        <v>13</v>
      </c>
      <c r="H22" s="65">
        <f>VLOOKUP($A22,'Return Data'!$B$7:$R$2292,7,0)</f>
        <v>3.1335000000000002</v>
      </c>
      <c r="I22" s="66">
        <f t="shared" si="2"/>
        <v>17</v>
      </c>
      <c r="J22" s="65">
        <f>VLOOKUP($A22,'Return Data'!$B$7:$R$2292,8,0)</f>
        <v>3.1747000000000001</v>
      </c>
      <c r="K22" s="66">
        <f t="shared" si="3"/>
        <v>16</v>
      </c>
      <c r="L22" s="65">
        <f>VLOOKUP($A22,'Return Data'!$B$7:$R$2292,9,0)</f>
        <v>3.4588999999999999</v>
      </c>
      <c r="M22" s="66">
        <f t="shared" si="4"/>
        <v>8</v>
      </c>
      <c r="N22" s="65">
        <f>VLOOKUP($A22,'Return Data'!$B$7:$R$2292,10,0)</f>
        <v>3.3513000000000002</v>
      </c>
      <c r="O22" s="66">
        <f t="shared" si="5"/>
        <v>9</v>
      </c>
      <c r="P22" s="65">
        <f>VLOOKUP($A22,'Return Data'!$B$7:$R$2292,11,0)</f>
        <v>3.2298</v>
      </c>
      <c r="Q22" s="66">
        <f t="shared" si="11"/>
        <v>9</v>
      </c>
      <c r="R22" s="65">
        <f>VLOOKUP($A22,'Return Data'!$B$7:$R$2292,12,0)</f>
        <v>3.1920000000000002</v>
      </c>
      <c r="S22" s="66">
        <f t="shared" si="6"/>
        <v>11</v>
      </c>
      <c r="T22" s="65">
        <f>VLOOKUP($A22,'Return Data'!$B$7:$R$2292,13,0)</f>
        <v>3.1728000000000001</v>
      </c>
      <c r="U22" s="66">
        <f t="shared" si="7"/>
        <v>10</v>
      </c>
      <c r="V22" s="65">
        <f>VLOOKUP($A22,'Return Data'!$B$7:$R$2292,17,0)</f>
        <v>3.1105999999999998</v>
      </c>
      <c r="W22" s="66">
        <f t="shared" si="8"/>
        <v>14</v>
      </c>
      <c r="X22" s="65"/>
      <c r="Y22" s="66"/>
      <c r="Z22" s="65">
        <f>VLOOKUP($A22,'Return Data'!$B$7:$R$2292,16,0)</f>
        <v>3.2079</v>
      </c>
      <c r="AA22" s="67">
        <f t="shared" si="10"/>
        <v>30</v>
      </c>
    </row>
    <row r="23" spans="1:27" x14ac:dyDescent="0.3">
      <c r="A23" s="63" t="s">
        <v>1287</v>
      </c>
      <c r="B23" s="64">
        <f>VLOOKUP($A23,'Return Data'!$B$7:$R$2292,3,0)</f>
        <v>44609</v>
      </c>
      <c r="C23" s="65">
        <f>VLOOKUP($A23,'Return Data'!$B$7:$R$2292,4,0)</f>
        <v>1077.8312000000001</v>
      </c>
      <c r="D23" s="65">
        <f>VLOOKUP($A23,'Return Data'!$B$7:$R$2292,5,0)</f>
        <v>2.9498000000000002</v>
      </c>
      <c r="E23" s="66">
        <f t="shared" si="0"/>
        <v>28</v>
      </c>
      <c r="F23" s="65">
        <f>VLOOKUP($A23,'Return Data'!$B$7:$R$2292,6,0)</f>
        <v>3.0068000000000001</v>
      </c>
      <c r="G23" s="66">
        <f t="shared" si="1"/>
        <v>28</v>
      </c>
      <c r="H23" s="65">
        <f>VLOOKUP($A23,'Return Data'!$B$7:$R$2292,7,0)</f>
        <v>3.0457000000000001</v>
      </c>
      <c r="I23" s="66">
        <f t="shared" si="2"/>
        <v>29</v>
      </c>
      <c r="J23" s="65">
        <f>VLOOKUP($A23,'Return Data'!$B$7:$R$2292,8,0)</f>
        <v>3.1025</v>
      </c>
      <c r="K23" s="66">
        <f t="shared" si="3"/>
        <v>28</v>
      </c>
      <c r="L23" s="65">
        <f>VLOOKUP($A23,'Return Data'!$B$7:$R$2292,9,0)</f>
        <v>3.3206000000000002</v>
      </c>
      <c r="M23" s="66">
        <f t="shared" si="4"/>
        <v>29</v>
      </c>
      <c r="N23" s="65">
        <f>VLOOKUP($A23,'Return Data'!$B$7:$R$2292,10,0)</f>
        <v>3.2608999999999999</v>
      </c>
      <c r="O23" s="66">
        <f t="shared" si="5"/>
        <v>27</v>
      </c>
      <c r="P23" s="65">
        <f>VLOOKUP($A23,'Return Data'!$B$7:$R$2292,11,0)</f>
        <v>3.1387999999999998</v>
      </c>
      <c r="Q23" s="66">
        <f t="shared" si="11"/>
        <v>27</v>
      </c>
      <c r="R23" s="65">
        <f>VLOOKUP($A23,'Return Data'!$B$7:$R$2292,12,0)</f>
        <v>3.1116000000000001</v>
      </c>
      <c r="S23" s="66">
        <f t="shared" si="6"/>
        <v>27</v>
      </c>
      <c r="T23" s="65">
        <f>VLOOKUP($A23,'Return Data'!$B$7:$R$2292,13,0)</f>
        <v>3.0823</v>
      </c>
      <c r="U23" s="66">
        <f t="shared" si="7"/>
        <v>28</v>
      </c>
      <c r="V23" s="65">
        <f>VLOOKUP($A23,'Return Data'!$B$7:$R$2292,17,0)</f>
        <v>3.04</v>
      </c>
      <c r="W23" s="66">
        <f t="shared" si="8"/>
        <v>27</v>
      </c>
      <c r="X23" s="65"/>
      <c r="Y23" s="66"/>
      <c r="Z23" s="65">
        <f>VLOOKUP($A23,'Return Data'!$B$7:$R$2292,16,0)</f>
        <v>3.2826</v>
      </c>
      <c r="AA23" s="67">
        <f t="shared" si="10"/>
        <v>29</v>
      </c>
    </row>
    <row r="24" spans="1:27" x14ac:dyDescent="0.3">
      <c r="A24" s="63" t="s">
        <v>1289</v>
      </c>
      <c r="B24" s="64">
        <f>VLOOKUP($A24,'Return Data'!$B$7:$R$2292,3,0)</f>
        <v>44609</v>
      </c>
      <c r="C24" s="65">
        <f>VLOOKUP($A24,'Return Data'!$B$7:$R$2292,4,0)</f>
        <v>1074.7266999999999</v>
      </c>
      <c r="D24" s="65">
        <f>VLOOKUP($A24,'Return Data'!$B$7:$R$2292,5,0)</f>
        <v>3.0365000000000002</v>
      </c>
      <c r="E24" s="66">
        <f t="shared" si="0"/>
        <v>20</v>
      </c>
      <c r="F24" s="65">
        <f>VLOOKUP($A24,'Return Data'!$B$7:$R$2292,6,0)</f>
        <v>3.0834000000000001</v>
      </c>
      <c r="G24" s="66">
        <f t="shared" si="1"/>
        <v>17</v>
      </c>
      <c r="H24" s="65">
        <f>VLOOKUP($A24,'Return Data'!$B$7:$R$2292,7,0)</f>
        <v>3.1463000000000001</v>
      </c>
      <c r="I24" s="66">
        <f t="shared" si="2"/>
        <v>13</v>
      </c>
      <c r="J24" s="65">
        <f>VLOOKUP($A24,'Return Data'!$B$7:$R$2292,8,0)</f>
        <v>3.1804999999999999</v>
      </c>
      <c r="K24" s="66">
        <f t="shared" si="3"/>
        <v>13</v>
      </c>
      <c r="L24" s="65">
        <f>VLOOKUP($A24,'Return Data'!$B$7:$R$2292,9,0)</f>
        <v>3.4565999999999999</v>
      </c>
      <c r="M24" s="66">
        <f t="shared" si="4"/>
        <v>9</v>
      </c>
      <c r="N24" s="65">
        <f>VLOOKUP($A24,'Return Data'!$B$7:$R$2292,10,0)</f>
        <v>3.3685999999999998</v>
      </c>
      <c r="O24" s="66">
        <f t="shared" si="5"/>
        <v>7</v>
      </c>
      <c r="P24" s="65">
        <f>VLOOKUP($A24,'Return Data'!$B$7:$R$2292,11,0)</f>
        <v>3.2458999999999998</v>
      </c>
      <c r="Q24" s="66">
        <f t="shared" si="11"/>
        <v>7</v>
      </c>
      <c r="R24" s="65">
        <f>VLOOKUP($A24,'Return Data'!$B$7:$R$2292,12,0)</f>
        <v>3.2081</v>
      </c>
      <c r="S24" s="66">
        <f t="shared" si="6"/>
        <v>7</v>
      </c>
      <c r="T24" s="65">
        <f>VLOOKUP($A24,'Return Data'!$B$7:$R$2292,13,0)</f>
        <v>3.2088000000000001</v>
      </c>
      <c r="U24" s="66">
        <f t="shared" si="7"/>
        <v>5</v>
      </c>
      <c r="V24" s="65">
        <f>VLOOKUP($A24,'Return Data'!$B$7:$R$2292,17,0)</f>
        <v>3.1602000000000001</v>
      </c>
      <c r="W24" s="66">
        <f t="shared" si="8"/>
        <v>8</v>
      </c>
      <c r="X24" s="65"/>
      <c r="Y24" s="66"/>
      <c r="Z24" s="65">
        <f>VLOOKUP($A24,'Return Data'!$B$7:$R$2292,16,0)</f>
        <v>3.3132000000000001</v>
      </c>
      <c r="AA24" s="67">
        <f t="shared" si="10"/>
        <v>28</v>
      </c>
    </row>
    <row r="25" spans="1:27" x14ac:dyDescent="0.3">
      <c r="A25" s="63" t="s">
        <v>1291</v>
      </c>
      <c r="B25" s="64">
        <f>VLOOKUP($A25,'Return Data'!$B$7:$R$2292,3,0)</f>
        <v>44609</v>
      </c>
      <c r="C25" s="65">
        <f>VLOOKUP($A25,'Return Data'!$B$7:$R$2292,4,0)</f>
        <v>1126.6593</v>
      </c>
      <c r="D25" s="65">
        <f>VLOOKUP($A25,'Return Data'!$B$7:$R$2292,5,0)</f>
        <v>3.0488</v>
      </c>
      <c r="E25" s="66">
        <f t="shared" si="0"/>
        <v>17</v>
      </c>
      <c r="F25" s="65">
        <f>VLOOKUP($A25,'Return Data'!$B$7:$R$2292,6,0)</f>
        <v>3.0806</v>
      </c>
      <c r="G25" s="66">
        <f t="shared" si="1"/>
        <v>21</v>
      </c>
      <c r="H25" s="65">
        <f>VLOOKUP($A25,'Return Data'!$B$7:$R$2292,7,0)</f>
        <v>3.1309</v>
      </c>
      <c r="I25" s="66">
        <f t="shared" si="2"/>
        <v>18</v>
      </c>
      <c r="J25" s="65">
        <f>VLOOKUP($A25,'Return Data'!$B$7:$R$2292,8,0)</f>
        <v>3.1659999999999999</v>
      </c>
      <c r="K25" s="66">
        <f t="shared" si="3"/>
        <v>18</v>
      </c>
      <c r="L25" s="65">
        <f>VLOOKUP($A25,'Return Data'!$B$7:$R$2292,9,0)</f>
        <v>3.4152999999999998</v>
      </c>
      <c r="M25" s="66">
        <f t="shared" si="4"/>
        <v>17</v>
      </c>
      <c r="N25" s="65">
        <f>VLOOKUP($A25,'Return Data'!$B$7:$R$2292,10,0)</f>
        <v>3.3176000000000001</v>
      </c>
      <c r="O25" s="66">
        <f t="shared" si="5"/>
        <v>18</v>
      </c>
      <c r="P25" s="65">
        <f>VLOOKUP($A25,'Return Data'!$B$7:$R$2292,11,0)</f>
        <v>3.1871999999999998</v>
      </c>
      <c r="Q25" s="66">
        <f t="shared" si="11"/>
        <v>23</v>
      </c>
      <c r="R25" s="65">
        <f>VLOOKUP($A25,'Return Data'!$B$7:$R$2292,12,0)</f>
        <v>3.153</v>
      </c>
      <c r="S25" s="66">
        <f t="shared" si="6"/>
        <v>24</v>
      </c>
      <c r="T25" s="65">
        <f>VLOOKUP($A25,'Return Data'!$B$7:$R$2292,13,0)</f>
        <v>3.1278000000000001</v>
      </c>
      <c r="U25" s="66">
        <f t="shared" si="7"/>
        <v>25</v>
      </c>
      <c r="V25" s="65">
        <f>VLOOKUP($A25,'Return Data'!$B$7:$R$2292,17,0)</f>
        <v>3.0809000000000002</v>
      </c>
      <c r="W25" s="66">
        <f t="shared" si="8"/>
        <v>18</v>
      </c>
      <c r="X25" s="65">
        <f>VLOOKUP($A25,'Return Data'!$B$7:$R$2292,14,0)</f>
        <v>3.8531</v>
      </c>
      <c r="Y25" s="66">
        <f t="shared" si="9"/>
        <v>5</v>
      </c>
      <c r="Z25" s="65">
        <f>VLOOKUP($A25,'Return Data'!$B$7:$R$2292,16,0)</f>
        <v>3.9308000000000001</v>
      </c>
      <c r="AA25" s="67">
        <f t="shared" si="10"/>
        <v>10</v>
      </c>
    </row>
    <row r="26" spans="1:27" x14ac:dyDescent="0.3">
      <c r="A26" s="63" t="s">
        <v>1293</v>
      </c>
      <c r="B26" s="64">
        <f>VLOOKUP($A26,'Return Data'!$B$7:$R$2292,3,0)</f>
        <v>44609</v>
      </c>
      <c r="C26" s="65">
        <f>VLOOKUP($A26,'Return Data'!$B$7:$R$2292,4,0)</f>
        <v>2619.9731666666698</v>
      </c>
      <c r="D26" s="65">
        <f>VLOOKUP($A26,'Return Data'!$B$7:$R$2292,5,0)</f>
        <v>3.0373000000000001</v>
      </c>
      <c r="E26" s="66">
        <f t="shared" si="0"/>
        <v>19</v>
      </c>
      <c r="F26" s="65">
        <f>VLOOKUP($A26,'Return Data'!$B$7:$R$2292,6,0)</f>
        <v>3.0819999999999999</v>
      </c>
      <c r="G26" s="66">
        <f t="shared" si="1"/>
        <v>19</v>
      </c>
      <c r="H26" s="65">
        <f>VLOOKUP($A26,'Return Data'!$B$7:$R$2292,7,0)</f>
        <v>3.1164999999999998</v>
      </c>
      <c r="I26" s="66">
        <f t="shared" si="2"/>
        <v>23</v>
      </c>
      <c r="J26" s="65">
        <f>VLOOKUP($A26,'Return Data'!$B$7:$R$2292,8,0)</f>
        <v>3.1568000000000001</v>
      </c>
      <c r="K26" s="66">
        <f t="shared" si="3"/>
        <v>22</v>
      </c>
      <c r="L26" s="65">
        <f>VLOOKUP($A26,'Return Data'!$B$7:$R$2292,9,0)</f>
        <v>3.3961999999999999</v>
      </c>
      <c r="M26" s="66">
        <f t="shared" si="4"/>
        <v>23</v>
      </c>
      <c r="N26" s="65">
        <f>VLOOKUP($A26,'Return Data'!$B$7:$R$2292,10,0)</f>
        <v>3.3159000000000001</v>
      </c>
      <c r="O26" s="66">
        <f t="shared" si="5"/>
        <v>20</v>
      </c>
      <c r="P26" s="65">
        <f>VLOOKUP($A26,'Return Data'!$B$7:$R$2292,11,0)</f>
        <v>3.1972</v>
      </c>
      <c r="Q26" s="66">
        <f t="shared" si="11"/>
        <v>17</v>
      </c>
      <c r="R26" s="65">
        <f>VLOOKUP($A26,'Return Data'!$B$7:$R$2292,12,0)</f>
        <v>3.1692</v>
      </c>
      <c r="S26" s="66">
        <f t="shared" si="6"/>
        <v>16</v>
      </c>
      <c r="T26" s="65">
        <f>VLOOKUP($A26,'Return Data'!$B$7:$R$2292,13,0)</f>
        <v>3.1516999999999999</v>
      </c>
      <c r="U26" s="66">
        <f t="shared" si="7"/>
        <v>16</v>
      </c>
      <c r="V26" s="65">
        <f>VLOOKUP($A26,'Return Data'!$B$7:$R$2292,17,0)</f>
        <v>3.0602999999999998</v>
      </c>
      <c r="W26" s="66">
        <f t="shared" si="8"/>
        <v>24</v>
      </c>
      <c r="X26" s="65">
        <f>VLOOKUP($A26,'Return Data'!$B$7:$R$2292,14,0)</f>
        <v>3.6179999999999999</v>
      </c>
      <c r="Y26" s="66">
        <f t="shared" si="9"/>
        <v>10</v>
      </c>
      <c r="Z26" s="65">
        <f>VLOOKUP($A26,'Return Data'!$B$7:$R$2292,16,0)</f>
        <v>6.5259</v>
      </c>
      <c r="AA26" s="67">
        <f t="shared" si="10"/>
        <v>2</v>
      </c>
    </row>
    <row r="27" spans="1:27" x14ac:dyDescent="0.3">
      <c r="A27" s="63" t="s">
        <v>1295</v>
      </c>
      <c r="B27" s="64">
        <f>VLOOKUP($A27,'Return Data'!$B$7:$R$2292,3,0)</f>
        <v>44609</v>
      </c>
      <c r="C27" s="65">
        <f>VLOOKUP($A27,'Return Data'!$B$7:$R$2292,4,0)</f>
        <v>1093.9345000000001</v>
      </c>
      <c r="D27" s="65">
        <f>VLOOKUP($A27,'Return Data'!$B$7:$R$2292,5,0)</f>
        <v>3.11</v>
      </c>
      <c r="E27" s="66">
        <f t="shared" si="0"/>
        <v>8</v>
      </c>
      <c r="F27" s="65">
        <f>VLOOKUP($A27,'Return Data'!$B$7:$R$2292,6,0)</f>
        <v>3.0949</v>
      </c>
      <c r="G27" s="66">
        <f t="shared" si="1"/>
        <v>15</v>
      </c>
      <c r="H27" s="65">
        <f>VLOOKUP($A27,'Return Data'!$B$7:$R$2292,7,0)</f>
        <v>3.1755</v>
      </c>
      <c r="I27" s="66">
        <f t="shared" si="2"/>
        <v>8</v>
      </c>
      <c r="J27" s="65">
        <f>VLOOKUP($A27,'Return Data'!$B$7:$R$2292,8,0)</f>
        <v>3.1688000000000001</v>
      </c>
      <c r="K27" s="66">
        <f t="shared" si="3"/>
        <v>17</v>
      </c>
      <c r="L27" s="65">
        <f>VLOOKUP($A27,'Return Data'!$B$7:$R$2292,9,0)</f>
        <v>3.4003999999999999</v>
      </c>
      <c r="M27" s="66">
        <f t="shared" si="4"/>
        <v>21</v>
      </c>
      <c r="N27" s="65">
        <f>VLOOKUP($A27,'Return Data'!$B$7:$R$2292,10,0)</f>
        <v>3.3237999999999999</v>
      </c>
      <c r="O27" s="66">
        <f t="shared" si="5"/>
        <v>16</v>
      </c>
      <c r="P27" s="65">
        <f>VLOOKUP($A27,'Return Data'!$B$7:$R$2292,11,0)</f>
        <v>3.1956000000000002</v>
      </c>
      <c r="Q27" s="66">
        <f t="shared" si="11"/>
        <v>18</v>
      </c>
      <c r="R27" s="65">
        <f>VLOOKUP($A27,'Return Data'!$B$7:$R$2292,12,0)</f>
        <v>3.1673</v>
      </c>
      <c r="S27" s="66">
        <f t="shared" si="6"/>
        <v>18</v>
      </c>
      <c r="T27" s="65">
        <f>VLOOKUP($A27,'Return Data'!$B$7:$R$2292,13,0)</f>
        <v>3.1425000000000001</v>
      </c>
      <c r="U27" s="66">
        <f t="shared" si="7"/>
        <v>20</v>
      </c>
      <c r="V27" s="65">
        <f>VLOOKUP($A27,'Return Data'!$B$7:$R$2292,17,0)</f>
        <v>3.0790999999999999</v>
      </c>
      <c r="W27" s="66">
        <f t="shared" si="8"/>
        <v>19</v>
      </c>
      <c r="X27" s="65"/>
      <c r="Y27" s="66"/>
      <c r="Z27" s="65">
        <f>VLOOKUP($A27,'Return Data'!$B$7:$R$2292,16,0)</f>
        <v>3.5066000000000002</v>
      </c>
      <c r="AA27" s="67">
        <f t="shared" si="10"/>
        <v>24</v>
      </c>
    </row>
    <row r="28" spans="1:27" x14ac:dyDescent="0.3">
      <c r="A28" s="63" t="s">
        <v>1297</v>
      </c>
      <c r="B28" s="64">
        <f>VLOOKUP($A28,'Return Data'!$B$7:$R$2292,3,0)</f>
        <v>44609</v>
      </c>
      <c r="C28" s="65">
        <f>VLOOKUP($A28,'Return Data'!$B$7:$R$2292,4,0)</f>
        <v>1093.2716</v>
      </c>
      <c r="D28" s="65">
        <f>VLOOKUP($A28,'Return Data'!$B$7:$R$2292,5,0)</f>
        <v>3.1118000000000001</v>
      </c>
      <c r="E28" s="66">
        <f t="shared" si="0"/>
        <v>7</v>
      </c>
      <c r="F28" s="65">
        <f>VLOOKUP($A28,'Return Data'!$B$7:$R$2292,6,0)</f>
        <v>3.1324000000000001</v>
      </c>
      <c r="G28" s="66">
        <f t="shared" si="1"/>
        <v>9</v>
      </c>
      <c r="H28" s="65">
        <f>VLOOKUP($A28,'Return Data'!$B$7:$R$2292,7,0)</f>
        <v>3.2065999999999999</v>
      </c>
      <c r="I28" s="66">
        <f t="shared" si="2"/>
        <v>5</v>
      </c>
      <c r="J28" s="65">
        <f>VLOOKUP($A28,'Return Data'!$B$7:$R$2292,8,0)</f>
        <v>3.2465000000000002</v>
      </c>
      <c r="K28" s="66">
        <f t="shared" si="3"/>
        <v>4</v>
      </c>
      <c r="L28" s="65">
        <f>VLOOKUP($A28,'Return Data'!$B$7:$R$2292,9,0)</f>
        <v>3.5135999999999998</v>
      </c>
      <c r="M28" s="66">
        <f t="shared" si="4"/>
        <v>3</v>
      </c>
      <c r="N28" s="65">
        <f>VLOOKUP($A28,'Return Data'!$B$7:$R$2292,10,0)</f>
        <v>3.3868999999999998</v>
      </c>
      <c r="O28" s="66">
        <f t="shared" si="5"/>
        <v>4</v>
      </c>
      <c r="P28" s="65">
        <f>VLOOKUP($A28,'Return Data'!$B$7:$R$2292,11,0)</f>
        <v>3.2549999999999999</v>
      </c>
      <c r="Q28" s="66">
        <f t="shared" si="11"/>
        <v>6</v>
      </c>
      <c r="R28" s="65">
        <f>VLOOKUP($A28,'Return Data'!$B$7:$R$2292,12,0)</f>
        <v>3.2179000000000002</v>
      </c>
      <c r="S28" s="66">
        <f t="shared" si="6"/>
        <v>6</v>
      </c>
      <c r="T28" s="65">
        <f>VLOOKUP($A28,'Return Data'!$B$7:$R$2292,13,0)</f>
        <v>3.1957</v>
      </c>
      <c r="U28" s="66">
        <f t="shared" si="7"/>
        <v>8</v>
      </c>
      <c r="V28" s="65">
        <f>VLOOKUP($A28,'Return Data'!$B$7:$R$2292,17,0)</f>
        <v>3.1331000000000002</v>
      </c>
      <c r="W28" s="66">
        <f t="shared" si="8"/>
        <v>10</v>
      </c>
      <c r="X28" s="65"/>
      <c r="Y28" s="66"/>
      <c r="Z28" s="65">
        <f>VLOOKUP($A28,'Return Data'!$B$7:$R$2292,16,0)</f>
        <v>3.5232999999999999</v>
      </c>
      <c r="AA28" s="67">
        <f t="shared" si="10"/>
        <v>22</v>
      </c>
    </row>
    <row r="29" spans="1:27" x14ac:dyDescent="0.3">
      <c r="A29" s="63" t="s">
        <v>1299</v>
      </c>
      <c r="B29" s="64">
        <f>VLOOKUP($A29,'Return Data'!$B$7:$R$2292,3,0)</f>
        <v>44609</v>
      </c>
      <c r="C29" s="65">
        <f>VLOOKUP($A29,'Return Data'!$B$7:$R$2292,4,0)</f>
        <v>1082.7568000000001</v>
      </c>
      <c r="D29" s="65">
        <f>VLOOKUP($A29,'Return Data'!$B$7:$R$2292,5,0)</f>
        <v>3.0949</v>
      </c>
      <c r="E29" s="66">
        <f t="shared" si="0"/>
        <v>9</v>
      </c>
      <c r="F29" s="65">
        <f>VLOOKUP($A29,'Return Data'!$B$7:$R$2292,6,0)</f>
        <v>3.1436999999999999</v>
      </c>
      <c r="G29" s="66">
        <f t="shared" si="1"/>
        <v>6</v>
      </c>
      <c r="H29" s="65">
        <f>VLOOKUP($A29,'Return Data'!$B$7:$R$2292,7,0)</f>
        <v>3.2237</v>
      </c>
      <c r="I29" s="66">
        <f t="shared" si="2"/>
        <v>3</v>
      </c>
      <c r="J29" s="65">
        <f>VLOOKUP($A29,'Return Data'!$B$7:$R$2292,8,0)</f>
        <v>3.2544</v>
      </c>
      <c r="K29" s="66">
        <f t="shared" si="3"/>
        <v>2</v>
      </c>
      <c r="L29" s="65">
        <f>VLOOKUP($A29,'Return Data'!$B$7:$R$2292,9,0)</f>
        <v>3.5125000000000002</v>
      </c>
      <c r="M29" s="66">
        <f t="shared" si="4"/>
        <v>4</v>
      </c>
      <c r="N29" s="65">
        <f>VLOOKUP($A29,'Return Data'!$B$7:$R$2292,10,0)</f>
        <v>3.3834</v>
      </c>
      <c r="O29" s="66">
        <f t="shared" si="5"/>
        <v>5</v>
      </c>
      <c r="P29" s="65">
        <f>VLOOKUP($A29,'Return Data'!$B$7:$R$2292,11,0)</f>
        <v>3.2561</v>
      </c>
      <c r="Q29" s="66">
        <f t="shared" si="11"/>
        <v>5</v>
      </c>
      <c r="R29" s="65">
        <f>VLOOKUP($A29,'Return Data'!$B$7:$R$2292,12,0)</f>
        <v>3.2311000000000001</v>
      </c>
      <c r="S29" s="66">
        <f t="shared" si="6"/>
        <v>3</v>
      </c>
      <c r="T29" s="65">
        <f>VLOOKUP($A29,'Return Data'!$B$7:$R$2292,13,0)</f>
        <v>3.2092999999999998</v>
      </c>
      <c r="U29" s="66">
        <f t="shared" si="7"/>
        <v>4</v>
      </c>
      <c r="V29" s="65">
        <f>VLOOKUP($A29,'Return Data'!$B$7:$R$2292,17,0)</f>
        <v>3.2038000000000002</v>
      </c>
      <c r="W29" s="66">
        <f t="shared" si="8"/>
        <v>4</v>
      </c>
      <c r="X29" s="65"/>
      <c r="Y29" s="66"/>
      <c r="Z29" s="65">
        <f>VLOOKUP($A29,'Return Data'!$B$7:$R$2292,16,0)</f>
        <v>3.4485000000000001</v>
      </c>
      <c r="AA29" s="67">
        <f t="shared" si="10"/>
        <v>25</v>
      </c>
    </row>
    <row r="30" spans="1:27" x14ac:dyDescent="0.3">
      <c r="A30" s="63" t="s">
        <v>1301</v>
      </c>
      <c r="B30" s="64">
        <f>VLOOKUP($A30,'Return Data'!$B$7:$R$2292,3,0)</f>
        <v>44609</v>
      </c>
      <c r="C30" s="65">
        <f>VLOOKUP($A30,'Return Data'!$B$7:$R$2292,4,0)</f>
        <v>113.3199</v>
      </c>
      <c r="D30" s="65">
        <f>VLOOKUP($A30,'Return Data'!$B$7:$R$2292,5,0)</f>
        <v>3.0924</v>
      </c>
      <c r="E30" s="66">
        <f t="shared" si="0"/>
        <v>10</v>
      </c>
      <c r="F30" s="65">
        <f>VLOOKUP($A30,'Return Data'!$B$7:$R$2292,6,0)</f>
        <v>3.1143999999999998</v>
      </c>
      <c r="G30" s="66">
        <f t="shared" si="1"/>
        <v>12</v>
      </c>
      <c r="H30" s="65">
        <f>VLOOKUP($A30,'Return Data'!$B$7:$R$2292,7,0)</f>
        <v>3.1492</v>
      </c>
      <c r="I30" s="66">
        <f t="shared" si="2"/>
        <v>11</v>
      </c>
      <c r="J30" s="65">
        <f>VLOOKUP($A30,'Return Data'!$B$7:$R$2292,8,0)</f>
        <v>3.2019000000000002</v>
      </c>
      <c r="K30" s="66">
        <f t="shared" si="3"/>
        <v>8</v>
      </c>
      <c r="L30" s="65">
        <f>VLOOKUP($A30,'Return Data'!$B$7:$R$2292,9,0)</f>
        <v>3.4451000000000001</v>
      </c>
      <c r="M30" s="66">
        <f t="shared" si="4"/>
        <v>11</v>
      </c>
      <c r="N30" s="65">
        <f>VLOOKUP($A30,'Return Data'!$B$7:$R$2292,10,0)</f>
        <v>3.3477000000000001</v>
      </c>
      <c r="O30" s="66">
        <f t="shared" si="5"/>
        <v>10</v>
      </c>
      <c r="P30" s="65">
        <f>VLOOKUP($A30,'Return Data'!$B$7:$R$2292,11,0)</f>
        <v>3.2155</v>
      </c>
      <c r="Q30" s="66">
        <f t="shared" si="11"/>
        <v>12</v>
      </c>
      <c r="R30" s="65">
        <f>VLOOKUP($A30,'Return Data'!$B$7:$R$2292,12,0)</f>
        <v>3.1785000000000001</v>
      </c>
      <c r="S30" s="66">
        <f t="shared" si="6"/>
        <v>13</v>
      </c>
      <c r="T30" s="65">
        <f>VLOOKUP($A30,'Return Data'!$B$7:$R$2292,13,0)</f>
        <v>3.1533000000000002</v>
      </c>
      <c r="U30" s="66">
        <f t="shared" si="7"/>
        <v>14</v>
      </c>
      <c r="V30" s="65">
        <f>VLOOKUP($A30,'Return Data'!$B$7:$R$2292,17,0)</f>
        <v>3.1232000000000002</v>
      </c>
      <c r="W30" s="66">
        <f t="shared" si="8"/>
        <v>11</v>
      </c>
      <c r="X30" s="65">
        <f>VLOOKUP($A30,'Return Data'!$B$7:$R$2292,14,0)</f>
        <v>3.8837999999999999</v>
      </c>
      <c r="Y30" s="66">
        <f t="shared" si="9"/>
        <v>3</v>
      </c>
      <c r="Z30" s="65">
        <f>VLOOKUP($A30,'Return Data'!$B$7:$R$2292,16,0)</f>
        <v>4.0236000000000001</v>
      </c>
      <c r="AA30" s="67">
        <f t="shared" si="10"/>
        <v>9</v>
      </c>
    </row>
    <row r="31" spans="1:27" x14ac:dyDescent="0.3">
      <c r="A31" s="63" t="s">
        <v>1303</v>
      </c>
      <c r="B31" s="64">
        <f>VLOOKUP($A31,'Return Data'!$B$7:$R$2292,3,0)</f>
        <v>44609</v>
      </c>
      <c r="C31" s="65">
        <f>VLOOKUP($A31,'Return Data'!$B$7:$R$2292,4,0)</f>
        <v>1090.8012000000001</v>
      </c>
      <c r="D31" s="65">
        <f>VLOOKUP($A31,'Return Data'!$B$7:$R$2292,5,0)</f>
        <v>3.1255999999999999</v>
      </c>
      <c r="E31" s="66">
        <f t="shared" si="0"/>
        <v>5</v>
      </c>
      <c r="F31" s="65">
        <f>VLOOKUP($A31,'Return Data'!$B$7:$R$2292,6,0)</f>
        <v>3.1606999999999998</v>
      </c>
      <c r="G31" s="66">
        <f t="shared" si="1"/>
        <v>3</v>
      </c>
      <c r="H31" s="65">
        <f>VLOOKUP($A31,'Return Data'!$B$7:$R$2292,7,0)</f>
        <v>3.2075999999999998</v>
      </c>
      <c r="I31" s="66">
        <f t="shared" si="2"/>
        <v>4</v>
      </c>
      <c r="J31" s="65">
        <f>VLOOKUP($A31,'Return Data'!$B$7:$R$2292,8,0)</f>
        <v>3.2477</v>
      </c>
      <c r="K31" s="66">
        <f t="shared" si="3"/>
        <v>3</v>
      </c>
      <c r="L31" s="65">
        <f>VLOOKUP($A31,'Return Data'!$B$7:$R$2292,9,0)</f>
        <v>3.5207999999999999</v>
      </c>
      <c r="M31" s="66">
        <f t="shared" si="4"/>
        <v>2</v>
      </c>
      <c r="N31" s="65">
        <f>VLOOKUP($A31,'Return Data'!$B$7:$R$2292,10,0)</f>
        <v>3.3881999999999999</v>
      </c>
      <c r="O31" s="66">
        <f t="shared" si="5"/>
        <v>3</v>
      </c>
      <c r="P31" s="65">
        <f>VLOOKUP($A31,'Return Data'!$B$7:$R$2292,11,0)</f>
        <v>3.2850000000000001</v>
      </c>
      <c r="Q31" s="66">
        <f t="shared" si="11"/>
        <v>2</v>
      </c>
      <c r="R31" s="65">
        <f>VLOOKUP($A31,'Return Data'!$B$7:$R$2292,12,0)</f>
        <v>3.2675000000000001</v>
      </c>
      <c r="S31" s="66">
        <f t="shared" si="6"/>
        <v>2</v>
      </c>
      <c r="T31" s="65">
        <f>VLOOKUP($A31,'Return Data'!$B$7:$R$2292,13,0)</f>
        <v>3.2446000000000002</v>
      </c>
      <c r="U31" s="66">
        <f t="shared" si="7"/>
        <v>2</v>
      </c>
      <c r="V31" s="65">
        <f>VLOOKUP($A31,'Return Data'!$B$7:$R$2292,17,0)</f>
        <v>3.2290000000000001</v>
      </c>
      <c r="W31" s="66">
        <f t="shared" si="8"/>
        <v>1</v>
      </c>
      <c r="X31" s="65"/>
      <c r="Y31" s="66"/>
      <c r="Z31" s="65">
        <f>VLOOKUP($A31,'Return Data'!$B$7:$R$2292,16,0)</f>
        <v>3.5674999999999999</v>
      </c>
      <c r="AA31" s="67">
        <f t="shared" si="10"/>
        <v>21</v>
      </c>
    </row>
    <row r="32" spans="1:27" x14ac:dyDescent="0.3">
      <c r="A32" s="63" t="s">
        <v>1305</v>
      </c>
      <c r="B32" s="64">
        <f>VLOOKUP($A32,'Return Data'!$B$7:$R$2292,3,0)</f>
        <v>44609</v>
      </c>
      <c r="C32" s="65">
        <f>VLOOKUP($A32,'Return Data'!$B$7:$R$2292,4,0)</f>
        <v>3412.5798</v>
      </c>
      <c r="D32" s="65">
        <f>VLOOKUP($A32,'Return Data'!$B$7:$R$2292,5,0)</f>
        <v>3.0828000000000002</v>
      </c>
      <c r="E32" s="66">
        <f t="shared" si="0"/>
        <v>14</v>
      </c>
      <c r="F32" s="65">
        <f>VLOOKUP($A32,'Return Data'!$B$7:$R$2292,6,0)</f>
        <v>3.1229</v>
      </c>
      <c r="G32" s="66">
        <f t="shared" si="1"/>
        <v>11</v>
      </c>
      <c r="H32" s="65">
        <f>VLOOKUP($A32,'Return Data'!$B$7:$R$2292,7,0)</f>
        <v>3.1394000000000002</v>
      </c>
      <c r="I32" s="66">
        <f t="shared" si="2"/>
        <v>15</v>
      </c>
      <c r="J32" s="65">
        <f>VLOOKUP($A32,'Return Data'!$B$7:$R$2292,8,0)</f>
        <v>3.19</v>
      </c>
      <c r="K32" s="66">
        <f t="shared" si="3"/>
        <v>12</v>
      </c>
      <c r="L32" s="65">
        <f>VLOOKUP($A32,'Return Data'!$B$7:$R$2292,9,0)</f>
        <v>3.4365000000000001</v>
      </c>
      <c r="M32" s="66">
        <f t="shared" si="4"/>
        <v>13</v>
      </c>
      <c r="N32" s="65">
        <f>VLOOKUP($A32,'Return Data'!$B$7:$R$2292,10,0)</f>
        <v>3.3146</v>
      </c>
      <c r="O32" s="66">
        <f t="shared" si="5"/>
        <v>21</v>
      </c>
      <c r="P32" s="65">
        <f>VLOOKUP($A32,'Return Data'!$B$7:$R$2292,11,0)</f>
        <v>3.202</v>
      </c>
      <c r="Q32" s="66">
        <f t="shared" si="11"/>
        <v>15</v>
      </c>
      <c r="R32" s="65">
        <f>VLOOKUP($A32,'Return Data'!$B$7:$R$2292,12,0)</f>
        <v>3.1772999999999998</v>
      </c>
      <c r="S32" s="66">
        <f t="shared" si="6"/>
        <v>15</v>
      </c>
      <c r="T32" s="65">
        <f>VLOOKUP($A32,'Return Data'!$B$7:$R$2292,13,0)</f>
        <v>3.1612</v>
      </c>
      <c r="U32" s="66">
        <f t="shared" si="7"/>
        <v>12</v>
      </c>
      <c r="V32" s="65">
        <f>VLOOKUP($A32,'Return Data'!$B$7:$R$2292,17,0)</f>
        <v>3.1120000000000001</v>
      </c>
      <c r="W32" s="66">
        <f t="shared" si="8"/>
        <v>13</v>
      </c>
      <c r="X32" s="65">
        <f>VLOOKUP($A32,'Return Data'!$B$7:$R$2292,14,0)</f>
        <v>3.8653</v>
      </c>
      <c r="Y32" s="66">
        <f t="shared" si="9"/>
        <v>4</v>
      </c>
      <c r="Z32" s="65">
        <f>VLOOKUP($A32,'Return Data'!$B$7:$R$2292,16,0)</f>
        <v>6.5269000000000004</v>
      </c>
      <c r="AA32" s="67">
        <f t="shared" si="10"/>
        <v>1</v>
      </c>
    </row>
    <row r="33" spans="1:27" x14ac:dyDescent="0.3">
      <c r="A33" s="63" t="s">
        <v>1307</v>
      </c>
      <c r="B33" s="64">
        <f>VLOOKUP($A33,'Return Data'!$B$7:$R$2292,3,0)</f>
        <v>44609</v>
      </c>
      <c r="C33" s="65">
        <f>VLOOKUP($A33,'Return Data'!$B$7:$R$2292,4,0)</f>
        <v>1122.0709999999999</v>
      </c>
      <c r="D33" s="65">
        <f>VLOOKUP($A33,'Return Data'!$B$7:$R$2292,5,0)</f>
        <v>3.0255000000000001</v>
      </c>
      <c r="E33" s="66">
        <f t="shared" si="0"/>
        <v>25</v>
      </c>
      <c r="F33" s="65">
        <f>VLOOKUP($A33,'Return Data'!$B$7:$R$2292,6,0)</f>
        <v>3.0607000000000002</v>
      </c>
      <c r="G33" s="66">
        <f t="shared" si="1"/>
        <v>26</v>
      </c>
      <c r="H33" s="65">
        <f>VLOOKUP($A33,'Return Data'!$B$7:$R$2292,7,0)</f>
        <v>3.1251000000000002</v>
      </c>
      <c r="I33" s="66">
        <f t="shared" si="2"/>
        <v>20</v>
      </c>
      <c r="J33" s="65">
        <f>VLOOKUP($A33,'Return Data'!$B$7:$R$2292,8,0)</f>
        <v>3.1543000000000001</v>
      </c>
      <c r="K33" s="66">
        <f t="shared" si="3"/>
        <v>24</v>
      </c>
      <c r="L33" s="65">
        <f>VLOOKUP($A33,'Return Data'!$B$7:$R$2292,9,0)</f>
        <v>3.3721000000000001</v>
      </c>
      <c r="M33" s="66">
        <f t="shared" si="4"/>
        <v>26</v>
      </c>
      <c r="N33" s="65">
        <f>VLOOKUP($A33,'Return Data'!$B$7:$R$2292,10,0)</f>
        <v>3.2404999999999999</v>
      </c>
      <c r="O33" s="66">
        <f t="shared" si="5"/>
        <v>28</v>
      </c>
      <c r="P33" s="65">
        <f>VLOOKUP($A33,'Return Data'!$B$7:$R$2292,11,0)</f>
        <v>3.1364999999999998</v>
      </c>
      <c r="Q33" s="66">
        <f t="shared" si="11"/>
        <v>28</v>
      </c>
      <c r="R33" s="65">
        <f>VLOOKUP($A33,'Return Data'!$B$7:$R$2292,12,0)</f>
        <v>3.1059000000000001</v>
      </c>
      <c r="S33" s="66">
        <f t="shared" si="6"/>
        <v>28</v>
      </c>
      <c r="T33" s="65">
        <f>VLOOKUP($A33,'Return Data'!$B$7:$R$2292,13,0)</f>
        <v>3.0838999999999999</v>
      </c>
      <c r="U33" s="66">
        <f t="shared" si="7"/>
        <v>27</v>
      </c>
      <c r="V33" s="65">
        <f>VLOOKUP($A33,'Return Data'!$B$7:$R$2292,17,0)</f>
        <v>3.0756000000000001</v>
      </c>
      <c r="W33" s="66">
        <f t="shared" si="8"/>
        <v>21</v>
      </c>
      <c r="X33" s="65"/>
      <c r="Y33" s="66"/>
      <c r="Z33" s="65">
        <f>VLOOKUP($A33,'Return Data'!$B$7:$R$2292,16,0)</f>
        <v>4.0263</v>
      </c>
      <c r="AA33" s="67">
        <f t="shared" si="10"/>
        <v>8</v>
      </c>
    </row>
    <row r="34" spans="1:27" x14ac:dyDescent="0.3">
      <c r="A34" s="63" t="s">
        <v>1309</v>
      </c>
      <c r="B34" s="64">
        <f>VLOOKUP($A34,'Return Data'!$B$7:$R$2292,3,0)</f>
        <v>44609</v>
      </c>
      <c r="C34" s="65">
        <f>VLOOKUP($A34,'Return Data'!$B$7:$R$2292,4,0)</f>
        <v>1113.8056999999999</v>
      </c>
      <c r="D34" s="65">
        <f>VLOOKUP($A34,'Return Data'!$B$7:$R$2292,5,0)</f>
        <v>3.0282</v>
      </c>
      <c r="E34" s="66">
        <f t="shared" si="0"/>
        <v>22</v>
      </c>
      <c r="F34" s="65">
        <f>VLOOKUP($A34,'Return Data'!$B$7:$R$2292,6,0)</f>
        <v>3.0779000000000001</v>
      </c>
      <c r="G34" s="66">
        <f t="shared" si="1"/>
        <v>22</v>
      </c>
      <c r="H34" s="65">
        <f>VLOOKUP($A34,'Return Data'!$B$7:$R$2292,7,0)</f>
        <v>3.1652</v>
      </c>
      <c r="I34" s="66">
        <f t="shared" si="2"/>
        <v>9</v>
      </c>
      <c r="J34" s="65">
        <f>VLOOKUP($A34,'Return Data'!$B$7:$R$2292,8,0)</f>
        <v>3.1659999999999999</v>
      </c>
      <c r="K34" s="66">
        <f t="shared" si="3"/>
        <v>18</v>
      </c>
      <c r="L34" s="65">
        <f>VLOOKUP($A34,'Return Data'!$B$7:$R$2292,9,0)</f>
        <v>3.4207999999999998</v>
      </c>
      <c r="M34" s="66">
        <f t="shared" si="4"/>
        <v>16</v>
      </c>
      <c r="N34" s="65">
        <f>VLOOKUP($A34,'Return Data'!$B$7:$R$2292,10,0)</f>
        <v>3.3189000000000002</v>
      </c>
      <c r="O34" s="66">
        <f t="shared" si="5"/>
        <v>17</v>
      </c>
      <c r="P34" s="65">
        <f>VLOOKUP($A34,'Return Data'!$B$7:$R$2292,11,0)</f>
        <v>3.1865000000000001</v>
      </c>
      <c r="Q34" s="66">
        <f t="shared" si="11"/>
        <v>24</v>
      </c>
      <c r="R34" s="65">
        <f>VLOOKUP($A34,'Return Data'!$B$7:$R$2292,12,0)</f>
        <v>3.1576</v>
      </c>
      <c r="S34" s="66">
        <f t="shared" si="6"/>
        <v>21</v>
      </c>
      <c r="T34" s="65">
        <f>VLOOKUP($A34,'Return Data'!$B$7:$R$2292,13,0)</f>
        <v>3.1389999999999998</v>
      </c>
      <c r="U34" s="66">
        <f t="shared" si="7"/>
        <v>21</v>
      </c>
      <c r="V34" s="65">
        <f>VLOOKUP($A34,'Return Data'!$B$7:$R$2292,17,0)</f>
        <v>3.0998999999999999</v>
      </c>
      <c r="W34" s="66">
        <f t="shared" si="8"/>
        <v>16</v>
      </c>
      <c r="X34" s="65"/>
      <c r="Y34" s="66"/>
      <c r="Z34" s="65">
        <f>VLOOKUP($A34,'Return Data'!$B$7:$R$2292,16,0)</f>
        <v>3.7765</v>
      </c>
      <c r="AA34" s="67">
        <f t="shared" si="10"/>
        <v>14</v>
      </c>
    </row>
    <row r="35" spans="1:27" x14ac:dyDescent="0.3">
      <c r="A35" s="63" t="s">
        <v>1311</v>
      </c>
      <c r="B35" s="64">
        <f>VLOOKUP($A35,'Return Data'!$B$7:$R$2292,3,0)</f>
        <v>44609</v>
      </c>
      <c r="C35" s="65">
        <f>VLOOKUP($A35,'Return Data'!$B$7:$R$2292,4,0)</f>
        <v>1111.9047</v>
      </c>
      <c r="D35" s="65">
        <f>VLOOKUP($A35,'Return Data'!$B$7:$R$2292,5,0)</f>
        <v>3.0268999999999999</v>
      </c>
      <c r="E35" s="66">
        <f t="shared" si="0"/>
        <v>23</v>
      </c>
      <c r="F35" s="65">
        <f>VLOOKUP($A35,'Return Data'!$B$7:$R$2292,6,0)</f>
        <v>3.0613000000000001</v>
      </c>
      <c r="G35" s="66">
        <f t="shared" si="1"/>
        <v>25</v>
      </c>
      <c r="H35" s="65">
        <f>VLOOKUP($A35,'Return Data'!$B$7:$R$2292,7,0)</f>
        <v>3.1339999999999999</v>
      </c>
      <c r="I35" s="66">
        <f t="shared" si="2"/>
        <v>16</v>
      </c>
      <c r="J35" s="65">
        <f>VLOOKUP($A35,'Return Data'!$B$7:$R$2292,8,0)</f>
        <v>3.1783999999999999</v>
      </c>
      <c r="K35" s="66">
        <f t="shared" si="3"/>
        <v>14</v>
      </c>
      <c r="L35" s="65">
        <f>VLOOKUP($A35,'Return Data'!$B$7:$R$2292,9,0)</f>
        <v>3.3893</v>
      </c>
      <c r="M35" s="66">
        <f t="shared" si="4"/>
        <v>25</v>
      </c>
      <c r="N35" s="65">
        <f>VLOOKUP($A35,'Return Data'!$B$7:$R$2292,10,0)</f>
        <v>3.3527999999999998</v>
      </c>
      <c r="O35" s="66">
        <f t="shared" si="5"/>
        <v>8</v>
      </c>
      <c r="P35" s="65">
        <f>VLOOKUP($A35,'Return Data'!$B$7:$R$2292,11,0)</f>
        <v>3.2136999999999998</v>
      </c>
      <c r="Q35" s="66">
        <f t="shared" si="11"/>
        <v>13</v>
      </c>
      <c r="R35" s="65">
        <f>VLOOKUP($A35,'Return Data'!$B$7:$R$2292,12,0)</f>
        <v>3.1778</v>
      </c>
      <c r="S35" s="66">
        <f t="shared" si="6"/>
        <v>14</v>
      </c>
      <c r="T35" s="65">
        <f>VLOOKUP($A35,'Return Data'!$B$7:$R$2292,13,0)</f>
        <v>3.1465999999999998</v>
      </c>
      <c r="U35" s="66">
        <f t="shared" si="7"/>
        <v>18</v>
      </c>
      <c r="V35" s="65">
        <f>VLOOKUP($A35,'Return Data'!$B$7:$R$2292,17,0)</f>
        <v>3.0726</v>
      </c>
      <c r="W35" s="66">
        <f t="shared" si="8"/>
        <v>22</v>
      </c>
      <c r="X35" s="65"/>
      <c r="Y35" s="66"/>
      <c r="Z35" s="65">
        <f>VLOOKUP($A35,'Return Data'!$B$7:$R$2292,16,0)</f>
        <v>3.7214999999999998</v>
      </c>
      <c r="AA35" s="67">
        <f t="shared" si="10"/>
        <v>16</v>
      </c>
    </row>
    <row r="36" spans="1:27" x14ac:dyDescent="0.3">
      <c r="A36" s="63" t="s">
        <v>1313</v>
      </c>
      <c r="B36" s="64">
        <f>VLOOKUP($A36,'Return Data'!$B$7:$R$2292,3,0)</f>
        <v>44609</v>
      </c>
      <c r="C36" s="65">
        <f>VLOOKUP($A36,'Return Data'!$B$7:$R$2292,4,0)</f>
        <v>2872.7161999999998</v>
      </c>
      <c r="D36" s="65">
        <f>VLOOKUP($A36,'Return Data'!$B$7:$R$2292,5,0)</f>
        <v>3.0800999999999998</v>
      </c>
      <c r="E36" s="66">
        <f t="shared" si="0"/>
        <v>15</v>
      </c>
      <c r="F36" s="65">
        <f>VLOOKUP($A36,'Return Data'!$B$7:$R$2292,6,0)</f>
        <v>3.1238999999999999</v>
      </c>
      <c r="G36" s="66">
        <f t="shared" si="1"/>
        <v>10</v>
      </c>
      <c r="H36" s="65">
        <f>VLOOKUP($A36,'Return Data'!$B$7:$R$2292,7,0)</f>
        <v>3.1427999999999998</v>
      </c>
      <c r="I36" s="66">
        <f t="shared" si="2"/>
        <v>14</v>
      </c>
      <c r="J36" s="65">
        <f>VLOOKUP($A36,'Return Data'!$B$7:$R$2292,8,0)</f>
        <v>3.1937000000000002</v>
      </c>
      <c r="K36" s="66">
        <f t="shared" si="3"/>
        <v>10</v>
      </c>
      <c r="L36" s="65">
        <f>VLOOKUP($A36,'Return Data'!$B$7:$R$2292,9,0)</f>
        <v>3.4430999999999998</v>
      </c>
      <c r="M36" s="66">
        <f t="shared" si="4"/>
        <v>12</v>
      </c>
      <c r="N36" s="65">
        <f>VLOOKUP($A36,'Return Data'!$B$7:$R$2292,10,0)</f>
        <v>3.3454000000000002</v>
      </c>
      <c r="O36" s="66">
        <f t="shared" si="5"/>
        <v>11</v>
      </c>
      <c r="P36" s="65">
        <f>VLOOKUP($A36,'Return Data'!$B$7:$R$2292,11,0)</f>
        <v>3.2387999999999999</v>
      </c>
      <c r="Q36" s="66">
        <f t="shared" si="11"/>
        <v>8</v>
      </c>
      <c r="R36" s="65">
        <f>VLOOKUP($A36,'Return Data'!$B$7:$R$2292,12,0)</f>
        <v>3.2058</v>
      </c>
      <c r="S36" s="66">
        <f t="shared" ref="S36" si="12">RANK(R36,R$8:R$37,0)</f>
        <v>9</v>
      </c>
      <c r="T36" s="65">
        <f>VLOOKUP($A36,'Return Data'!$B$7:$R$2292,13,0)</f>
        <v>3.1848999999999998</v>
      </c>
      <c r="U36" s="66">
        <f t="shared" ref="U36" si="13">RANK(T36,T$8:T$37,0)</f>
        <v>9</v>
      </c>
      <c r="V36" s="65">
        <f>VLOOKUP($A36,'Return Data'!$B$7:$R$2292,17,0)</f>
        <v>3.1511</v>
      </c>
      <c r="W36" s="66">
        <f t="shared" ref="W36" si="14">RANK(V36,V$8:V$37,0)</f>
        <v>9</v>
      </c>
      <c r="X36" s="65">
        <f>VLOOKUP($A36,'Return Data'!$B$7:$R$2292,14,0)</f>
        <v>3.9018999999999999</v>
      </c>
      <c r="Y36" s="66">
        <f t="shared" ref="Y36" si="15">RANK(X36,X$8:X$37,0)</f>
        <v>2</v>
      </c>
      <c r="Z36" s="65">
        <f>VLOOKUP($A36,'Return Data'!$B$7:$R$2292,16,0)</f>
        <v>5.9676999999999998</v>
      </c>
      <c r="AA36" s="67">
        <f t="shared" ref="AA36" si="16">RANK(Z36,Z$8:Z$37,0)</f>
        <v>3</v>
      </c>
    </row>
    <row r="37" spans="1:27" x14ac:dyDescent="0.3">
      <c r="A37" s="63" t="s">
        <v>2030</v>
      </c>
      <c r="B37" s="64">
        <f>VLOOKUP($A37,'Return Data'!$B$7:$R$2292,3,0)</f>
        <v>44609</v>
      </c>
      <c r="C37" s="65">
        <f>VLOOKUP($A37,'Return Data'!$B$7:$R$2292,4,0)</f>
        <v>1086.7003999999999</v>
      </c>
      <c r="D37" s="65">
        <f>VLOOKUP($A37,'Return Data'!$B$7:$R$2292,5,0)</f>
        <v>2.835</v>
      </c>
      <c r="E37" s="66">
        <f t="shared" si="0"/>
        <v>30</v>
      </c>
      <c r="F37" s="65">
        <f>VLOOKUP($A37,'Return Data'!$B$7:$R$2292,6,0)</f>
        <v>2.8892000000000002</v>
      </c>
      <c r="G37" s="66">
        <f t="shared" si="1"/>
        <v>30</v>
      </c>
      <c r="H37" s="65">
        <f>VLOOKUP($A37,'Return Data'!$B$7:$R$2292,7,0)</f>
        <v>2.9569000000000001</v>
      </c>
      <c r="I37" s="66">
        <f t="shared" si="2"/>
        <v>30</v>
      </c>
      <c r="J37" s="65">
        <f>VLOOKUP($A37,'Return Data'!$B$7:$R$2292,8,0)</f>
        <v>2.9763999999999999</v>
      </c>
      <c r="K37" s="66">
        <f t="shared" si="3"/>
        <v>30</v>
      </c>
      <c r="L37" s="65">
        <f>VLOOKUP($A37,'Return Data'!$B$7:$R$2292,9,0)</f>
        <v>3.2119</v>
      </c>
      <c r="M37" s="66">
        <f t="shared" si="4"/>
        <v>30</v>
      </c>
      <c r="N37" s="65">
        <f>VLOOKUP($A37,'Return Data'!$B$7:$R$2292,10,0)</f>
        <v>3.1217000000000001</v>
      </c>
      <c r="O37" s="66">
        <f t="shared" si="5"/>
        <v>30</v>
      </c>
      <c r="P37" s="65">
        <f>VLOOKUP($A37,'Return Data'!$B$7:$R$2292,11,0)</f>
        <v>3.0137</v>
      </c>
      <c r="Q37" s="66">
        <f t="shared" si="11"/>
        <v>30</v>
      </c>
      <c r="R37" s="65">
        <f>VLOOKUP($A37,'Return Data'!$B$7:$R$2292,12,0)</f>
        <v>3.0583999999999998</v>
      </c>
      <c r="S37" s="66">
        <f t="shared" ref="S37" si="17">RANK(R37,R$8:R$37,0)</f>
        <v>30</v>
      </c>
      <c r="T37" s="65">
        <f>VLOOKUP($A37,'Return Data'!$B$7:$R$2292,13,0)</f>
        <v>3.0417000000000001</v>
      </c>
      <c r="U37" s="66">
        <f t="shared" ref="U37" si="18">RANK(T37,T$8:T$37,0)</f>
        <v>30</v>
      </c>
      <c r="V37" s="65">
        <f>VLOOKUP($A37,'Return Data'!$B$7:$R$2292,17,0)</f>
        <v>3.0007000000000001</v>
      </c>
      <c r="W37" s="66">
        <f t="shared" ref="W37" si="19">RANK(V37,V$8:V$37,0)</f>
        <v>29</v>
      </c>
      <c r="X37" s="65"/>
      <c r="Y37" s="66"/>
      <c r="Z37" s="65">
        <f>VLOOKUP($A37,'Return Data'!$B$7:$R$2292,16,0)</f>
        <v>3.395</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3.0639699999999999</v>
      </c>
      <c r="E39" s="74"/>
      <c r="F39" s="75">
        <f>AVERAGE(F8:F37)</f>
        <v>3.0946833333333337</v>
      </c>
      <c r="G39" s="74"/>
      <c r="H39" s="75">
        <f>AVERAGE(H8:H37)</f>
        <v>3.1413599999999988</v>
      </c>
      <c r="I39" s="74"/>
      <c r="J39" s="75">
        <f>AVERAGE(J8:J37)</f>
        <v>3.1774633333333329</v>
      </c>
      <c r="K39" s="74"/>
      <c r="L39" s="75">
        <f>AVERAGE(L8:L37)</f>
        <v>3.4266899999999998</v>
      </c>
      <c r="M39" s="74"/>
      <c r="N39" s="75">
        <f>AVERAGE(N8:N37)</f>
        <v>3.3275399999999995</v>
      </c>
      <c r="O39" s="74"/>
      <c r="P39" s="75">
        <f>AVERAGE(P8:P37)</f>
        <v>3.20567</v>
      </c>
      <c r="Q39" s="74"/>
      <c r="R39" s="75">
        <f>AVERAGE(R8:R37)</f>
        <v>3.1767233333333342</v>
      </c>
      <c r="S39" s="74"/>
      <c r="T39" s="75">
        <f>AVERAGE(T8:T37)</f>
        <v>3.1562300000000003</v>
      </c>
      <c r="U39" s="74"/>
      <c r="V39" s="75">
        <f>AVERAGE(V8:V37)</f>
        <v>3.1136758620689644</v>
      </c>
      <c r="W39" s="74"/>
      <c r="X39" s="75">
        <f>AVERAGE(X8:X37)</f>
        <v>3.8396599999999999</v>
      </c>
      <c r="Y39" s="74"/>
      <c r="Z39" s="75">
        <f>AVERAGE(Z8:Z37)</f>
        <v>4.0126266666666668</v>
      </c>
      <c r="AA39" s="76"/>
    </row>
    <row r="40" spans="1:27" x14ac:dyDescent="0.3">
      <c r="A40" s="73" t="s">
        <v>28</v>
      </c>
      <c r="B40" s="74"/>
      <c r="C40" s="74"/>
      <c r="D40" s="75">
        <f>MIN(D8:D37)</f>
        <v>2.835</v>
      </c>
      <c r="E40" s="74"/>
      <c r="F40" s="75">
        <f>MIN(F8:F37)</f>
        <v>2.8892000000000002</v>
      </c>
      <c r="G40" s="74"/>
      <c r="H40" s="75">
        <f>MIN(H8:H37)</f>
        <v>2.9569000000000001</v>
      </c>
      <c r="I40" s="74"/>
      <c r="J40" s="75">
        <f>MIN(J8:J37)</f>
        <v>2.9763999999999999</v>
      </c>
      <c r="K40" s="74"/>
      <c r="L40" s="75">
        <f>MIN(L8:L37)</f>
        <v>3.2119</v>
      </c>
      <c r="M40" s="74"/>
      <c r="N40" s="75">
        <f>MIN(N8:N37)</f>
        <v>3.1217000000000001</v>
      </c>
      <c r="O40" s="74"/>
      <c r="P40" s="75">
        <f>MIN(P8:P37)</f>
        <v>3.0137</v>
      </c>
      <c r="Q40" s="74"/>
      <c r="R40" s="75">
        <f>MIN(R8:R37)</f>
        <v>3.0583999999999998</v>
      </c>
      <c r="S40" s="74"/>
      <c r="T40" s="75">
        <f>MIN(T8:T37)</f>
        <v>3.0417000000000001</v>
      </c>
      <c r="U40" s="74"/>
      <c r="V40" s="75">
        <f>MIN(V8:V37)</f>
        <v>3.0007000000000001</v>
      </c>
      <c r="W40" s="74"/>
      <c r="X40" s="75">
        <f>MIN(X8:X37)</f>
        <v>3.6179999999999999</v>
      </c>
      <c r="Y40" s="74"/>
      <c r="Z40" s="75">
        <f>MIN(Z8:Z37)</f>
        <v>3.2079</v>
      </c>
      <c r="AA40" s="76"/>
    </row>
    <row r="41" spans="1:27" ht="15" thickBot="1" x14ac:dyDescent="0.35">
      <c r="A41" s="77" t="s">
        <v>29</v>
      </c>
      <c r="B41" s="78"/>
      <c r="C41" s="78"/>
      <c r="D41" s="79">
        <f>MAX(D8:D37)</f>
        <v>3.2547000000000001</v>
      </c>
      <c r="E41" s="78"/>
      <c r="F41" s="79">
        <f>MAX(F8:F37)</f>
        <v>3.2473000000000001</v>
      </c>
      <c r="G41" s="78"/>
      <c r="H41" s="79">
        <f>MAX(H8:H37)</f>
        <v>3.3056999999999999</v>
      </c>
      <c r="I41" s="78"/>
      <c r="J41" s="79">
        <f>MAX(J8:J37)</f>
        <v>3.3155999999999999</v>
      </c>
      <c r="K41" s="78"/>
      <c r="L41" s="79">
        <f>MAX(L8:L37)</f>
        <v>3.6433</v>
      </c>
      <c r="M41" s="78"/>
      <c r="N41" s="79">
        <f>MAX(N8:N37)</f>
        <v>3.5386000000000002</v>
      </c>
      <c r="O41" s="78"/>
      <c r="P41" s="79">
        <f>MAX(P8:P37)</f>
        <v>3.3693</v>
      </c>
      <c r="Q41" s="78"/>
      <c r="R41" s="79">
        <f>MAX(R8:R37)</f>
        <v>3.3060999999999998</v>
      </c>
      <c r="S41" s="78"/>
      <c r="T41" s="79">
        <f>MAX(T8:T37)</f>
        <v>3.2706</v>
      </c>
      <c r="U41" s="78"/>
      <c r="V41" s="79">
        <f>MAX(V8:V37)</f>
        <v>3.2290000000000001</v>
      </c>
      <c r="W41" s="78"/>
      <c r="X41" s="79">
        <f>MAX(X8:X37)</f>
        <v>3.9470000000000001</v>
      </c>
      <c r="Y41" s="78"/>
      <c r="Z41" s="79">
        <f>MAX(Z8:Z37)</f>
        <v>6.5269000000000004</v>
      </c>
      <c r="AA41" s="80"/>
    </row>
    <row r="42" spans="1:27" x14ac:dyDescent="0.3">
      <c r="A42" s="112" t="s">
        <v>433</v>
      </c>
    </row>
    <row r="43" spans="1:27" x14ac:dyDescent="0.3">
      <c r="A43" s="14" t="s">
        <v>340</v>
      </c>
    </row>
  </sheetData>
  <sheetProtection algorithmName="SHA-512" hashValue="q+6P2MYhtUmVqhf6CF8jOTt4meNL42DsarN0Xd0yKSFifYW1bNx9YvWk2BOgcrop3KUdbcZyjpjBHw8bhYGBcg==" saltValue="A46RhQ2HqEFjPKXEeU+wn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994</v>
      </c>
      <c r="B8" s="64">
        <f>VLOOKUP($A8,'Return Data'!$B$7:$R$2292,3,0)</f>
        <v>44609</v>
      </c>
      <c r="C8" s="65">
        <f>VLOOKUP($A8,'Return Data'!$B$7:$R$2292,4,0)</f>
        <v>574.74580000000003</v>
      </c>
      <c r="D8" s="65">
        <f>VLOOKUP($A8,'Return Data'!$B$7:$R$2292,5,0)</f>
        <v>0.43819999999999998</v>
      </c>
      <c r="E8" s="66">
        <f t="shared" ref="E8:E32" si="0">RANK(D8,D$8:D$32,0)</f>
        <v>19</v>
      </c>
      <c r="F8" s="65">
        <f>VLOOKUP($A8,'Return Data'!$B$7:$R$2292,6,0)</f>
        <v>3.9089999999999998</v>
      </c>
      <c r="G8" s="66">
        <f t="shared" ref="G8:G32" si="1">RANK(F8,F$8:F$32,0)</f>
        <v>17</v>
      </c>
      <c r="H8" s="65">
        <f>VLOOKUP($A8,'Return Data'!$B$7:$R$2292,7,0)</f>
        <v>5.7272999999999996</v>
      </c>
      <c r="I8" s="66">
        <f t="shared" ref="I8:I32" si="2">RANK(H8,H$8:H$32,0)</f>
        <v>14</v>
      </c>
      <c r="J8" s="65">
        <f>VLOOKUP($A8,'Return Data'!$B$7:$R$2292,8,0)</f>
        <v>7.6039000000000003</v>
      </c>
      <c r="K8" s="66">
        <f t="shared" ref="K8:K32" si="3">RANK(J8,J$8:J$32,0)</f>
        <v>9</v>
      </c>
      <c r="L8" s="65">
        <f>VLOOKUP($A8,'Return Data'!$B$7:$R$2292,9,0)</f>
        <v>4.2469999999999999</v>
      </c>
      <c r="M8" s="66">
        <f t="shared" ref="M8:M32" si="4">RANK(L8,L$8:L$32,0)</f>
        <v>8</v>
      </c>
      <c r="N8" s="65">
        <f>VLOOKUP($A8,'Return Data'!$B$7:$R$2292,10,0)</f>
        <v>4.1658999999999997</v>
      </c>
      <c r="O8" s="66">
        <f t="shared" ref="O8:O32" si="5">RANK(N8,N$8:N$32,0)</f>
        <v>4</v>
      </c>
      <c r="P8" s="65">
        <f>VLOOKUP($A8,'Return Data'!$B$7:$R$2292,11,0)</f>
        <v>3.9802</v>
      </c>
      <c r="Q8" s="66">
        <f t="shared" ref="Q8:Q32" si="6">RANK(P8,P$8:P$32,0)</f>
        <v>5</v>
      </c>
      <c r="R8" s="65">
        <f>VLOOKUP($A8,'Return Data'!$B$7:$R$2292,12,0)</f>
        <v>4.4335000000000004</v>
      </c>
      <c r="S8" s="66">
        <f t="shared" ref="S8:S32" si="7">RANK(R8,R$8:R$32,0)</f>
        <v>5</v>
      </c>
      <c r="T8" s="65">
        <f>VLOOKUP($A8,'Return Data'!$B$7:$R$2292,13,0)</f>
        <v>4.7660999999999998</v>
      </c>
      <c r="U8" s="66">
        <f t="shared" ref="U8:U32" si="8">RANK(T8,T$8:T$32,0)</f>
        <v>5</v>
      </c>
      <c r="V8" s="65">
        <f>VLOOKUP($A8,'Return Data'!$B$7:$R$2292,17,0)</f>
        <v>6.1036000000000001</v>
      </c>
      <c r="W8" s="66">
        <f t="shared" ref="W8:W32" si="9">RANK(V8,V$8:V$32,0)</f>
        <v>6</v>
      </c>
      <c r="X8" s="65">
        <f>VLOOKUP($A8,'Return Data'!$B$7:$R$2292,14,0)</f>
        <v>7.1135000000000002</v>
      </c>
      <c r="Y8" s="66">
        <f t="shared" ref="Y8:Y30" si="10">RANK(X8,X$8:X$32,0)</f>
        <v>2</v>
      </c>
      <c r="Z8" s="65">
        <f>VLOOKUP($A8,'Return Data'!$B$7:$R$2292,16,0)</f>
        <v>8.2988999999999997</v>
      </c>
      <c r="AA8" s="67">
        <f t="shared" ref="AA8:AA32" si="11">RANK(Z8,Z$8:Z$32,0)</f>
        <v>3</v>
      </c>
    </row>
    <row r="9" spans="1:27" x14ac:dyDescent="0.3">
      <c r="A9" s="63" t="s">
        <v>995</v>
      </c>
      <c r="B9" s="64">
        <f>VLOOKUP($A9,'Return Data'!$B$7:$R$2292,3,0)</f>
        <v>44609</v>
      </c>
      <c r="C9" s="65">
        <f>VLOOKUP($A9,'Return Data'!$B$7:$R$2292,4,0)</f>
        <v>2575.3825999999999</v>
      </c>
      <c r="D9" s="65">
        <f>VLOOKUP($A9,'Return Data'!$B$7:$R$2292,5,0)</f>
        <v>-1.8919999999999999</v>
      </c>
      <c r="E9" s="66">
        <f t="shared" si="0"/>
        <v>20</v>
      </c>
      <c r="F9" s="65">
        <f>VLOOKUP($A9,'Return Data'!$B$7:$R$2292,6,0)</f>
        <v>1.1678999999999999</v>
      </c>
      <c r="G9" s="66">
        <f t="shared" si="1"/>
        <v>20</v>
      </c>
      <c r="H9" s="65">
        <f>VLOOKUP($A9,'Return Data'!$B$7:$R$2292,7,0)</f>
        <v>4.3495999999999997</v>
      </c>
      <c r="I9" s="66">
        <f t="shared" si="2"/>
        <v>21</v>
      </c>
      <c r="J9" s="65">
        <f>VLOOKUP($A9,'Return Data'!$B$7:$R$2292,8,0)</f>
        <v>6.3975999999999997</v>
      </c>
      <c r="K9" s="66">
        <f t="shared" si="3"/>
        <v>19</v>
      </c>
      <c r="L9" s="65">
        <f>VLOOKUP($A9,'Return Data'!$B$7:$R$2292,9,0)</f>
        <v>3.8309000000000002</v>
      </c>
      <c r="M9" s="66">
        <f t="shared" si="4"/>
        <v>18</v>
      </c>
      <c r="N9" s="65">
        <f>VLOOKUP($A9,'Return Data'!$B$7:$R$2292,10,0)</f>
        <v>3.9154</v>
      </c>
      <c r="O9" s="66">
        <f t="shared" si="5"/>
        <v>9</v>
      </c>
      <c r="P9" s="65">
        <f>VLOOKUP($A9,'Return Data'!$B$7:$R$2292,11,0)</f>
        <v>3.7423999999999999</v>
      </c>
      <c r="Q9" s="66">
        <f t="shared" si="6"/>
        <v>9</v>
      </c>
      <c r="R9" s="65">
        <f>VLOOKUP($A9,'Return Data'!$B$7:$R$2292,12,0)</f>
        <v>4.0709</v>
      </c>
      <c r="S9" s="66">
        <f t="shared" si="7"/>
        <v>9</v>
      </c>
      <c r="T9" s="65">
        <f>VLOOKUP($A9,'Return Data'!$B$7:$R$2292,13,0)</f>
        <v>4.3472</v>
      </c>
      <c r="U9" s="66">
        <f t="shared" si="8"/>
        <v>11</v>
      </c>
      <c r="V9" s="65">
        <f>VLOOKUP($A9,'Return Data'!$B$7:$R$2292,17,0)</f>
        <v>5.5392000000000001</v>
      </c>
      <c r="W9" s="66">
        <f t="shared" si="9"/>
        <v>12</v>
      </c>
      <c r="X9" s="65">
        <f>VLOOKUP($A9,'Return Data'!$B$7:$R$2292,14,0)</f>
        <v>6.7050000000000001</v>
      </c>
      <c r="Y9" s="66">
        <f t="shared" si="10"/>
        <v>6</v>
      </c>
      <c r="Z9" s="65">
        <f>VLOOKUP($A9,'Return Data'!$B$7:$R$2292,16,0)</f>
        <v>7.9753999999999996</v>
      </c>
      <c r="AA9" s="67">
        <f t="shared" si="11"/>
        <v>6</v>
      </c>
    </row>
    <row r="10" spans="1:27" x14ac:dyDescent="0.3">
      <c r="A10" s="63" t="s">
        <v>998</v>
      </c>
      <c r="B10" s="64">
        <f>VLOOKUP($A10,'Return Data'!$B$7:$R$2292,3,0)</f>
        <v>44609</v>
      </c>
      <c r="C10" s="65">
        <f>VLOOKUP($A10,'Return Data'!$B$7:$R$2292,4,0)</f>
        <v>1642.5118</v>
      </c>
      <c r="D10" s="65">
        <f>VLOOKUP($A10,'Return Data'!$B$7:$R$2292,5,0)</f>
        <v>10.523</v>
      </c>
      <c r="E10" s="66">
        <f t="shared" si="0"/>
        <v>2</v>
      </c>
      <c r="F10" s="65">
        <f>VLOOKUP($A10,'Return Data'!$B$7:$R$2292,6,0)</f>
        <v>7.5609000000000002</v>
      </c>
      <c r="G10" s="66">
        <f t="shared" si="1"/>
        <v>3</v>
      </c>
      <c r="H10" s="65">
        <f>VLOOKUP($A10,'Return Data'!$B$7:$R$2292,7,0)</f>
        <v>5.8093000000000004</v>
      </c>
      <c r="I10" s="66">
        <f t="shared" si="2"/>
        <v>13</v>
      </c>
      <c r="J10" s="65">
        <f>VLOOKUP($A10,'Return Data'!$B$7:$R$2292,8,0)</f>
        <v>7.9722999999999997</v>
      </c>
      <c r="K10" s="66">
        <f t="shared" si="3"/>
        <v>6</v>
      </c>
      <c r="L10" s="65">
        <f>VLOOKUP($A10,'Return Data'!$B$7:$R$2292,9,0)</f>
        <v>3.6351</v>
      </c>
      <c r="M10" s="66">
        <f t="shared" si="4"/>
        <v>23</v>
      </c>
      <c r="N10" s="65">
        <f>VLOOKUP($A10,'Return Data'!$B$7:$R$2292,10,0)</f>
        <v>3.2707999999999999</v>
      </c>
      <c r="O10" s="66">
        <f t="shared" si="5"/>
        <v>23</v>
      </c>
      <c r="P10" s="65">
        <f>VLOOKUP($A10,'Return Data'!$B$7:$R$2292,11,0)</f>
        <v>3.1069</v>
      </c>
      <c r="Q10" s="66">
        <f t="shared" si="6"/>
        <v>24</v>
      </c>
      <c r="R10" s="65">
        <f>VLOOKUP($A10,'Return Data'!$B$7:$R$2292,12,0)</f>
        <v>3.2515000000000001</v>
      </c>
      <c r="S10" s="66">
        <f t="shared" si="7"/>
        <v>25</v>
      </c>
      <c r="T10" s="65">
        <f>VLOOKUP($A10,'Return Data'!$B$7:$R$2292,13,0)</f>
        <v>4.1534000000000004</v>
      </c>
      <c r="U10" s="66">
        <f t="shared" si="8"/>
        <v>14</v>
      </c>
      <c r="V10" s="65">
        <f>VLOOKUP($A10,'Return Data'!$B$7:$R$2292,17,0)</f>
        <v>-2.9125000000000001</v>
      </c>
      <c r="W10" s="66">
        <f t="shared" si="9"/>
        <v>25</v>
      </c>
      <c r="X10" s="65">
        <f>VLOOKUP($A10,'Return Data'!$B$7:$R$2292,14,0)</f>
        <v>-9.0478000000000005</v>
      </c>
      <c r="Y10" s="66">
        <f t="shared" si="10"/>
        <v>24</v>
      </c>
      <c r="Z10" s="65">
        <f>VLOOKUP($A10,'Return Data'!$B$7:$R$2292,16,0)</f>
        <v>2.5608</v>
      </c>
      <c r="AA10" s="67">
        <f t="shared" si="11"/>
        <v>25</v>
      </c>
    </row>
    <row r="11" spans="1:27" x14ac:dyDescent="0.3">
      <c r="A11" s="63" t="s">
        <v>1002</v>
      </c>
      <c r="B11" s="64">
        <f>VLOOKUP($A11,'Return Data'!$B$7:$R$2292,3,0)</f>
        <v>44609</v>
      </c>
      <c r="C11" s="65">
        <f>VLOOKUP($A11,'Return Data'!$B$7:$R$2292,4,0)</f>
        <v>35.001399999999997</v>
      </c>
      <c r="D11" s="65">
        <f>VLOOKUP($A11,'Return Data'!$B$7:$R$2292,5,0)</f>
        <v>5.9450000000000003</v>
      </c>
      <c r="E11" s="66">
        <f t="shared" si="0"/>
        <v>11</v>
      </c>
      <c r="F11" s="65">
        <f>VLOOKUP($A11,'Return Data'!$B$7:$R$2292,6,0)</f>
        <v>5.8426</v>
      </c>
      <c r="G11" s="66">
        <f t="shared" si="1"/>
        <v>11</v>
      </c>
      <c r="H11" s="65">
        <f>VLOOKUP($A11,'Return Data'!$B$7:$R$2292,7,0)</f>
        <v>6.8021000000000003</v>
      </c>
      <c r="I11" s="66">
        <f t="shared" si="2"/>
        <v>5</v>
      </c>
      <c r="J11" s="65">
        <f>VLOOKUP($A11,'Return Data'!$B$7:$R$2292,8,0)</f>
        <v>8.3018000000000001</v>
      </c>
      <c r="K11" s="66">
        <f t="shared" si="3"/>
        <v>5</v>
      </c>
      <c r="L11" s="65">
        <f>VLOOKUP($A11,'Return Data'!$B$7:$R$2292,9,0)</f>
        <v>5.149</v>
      </c>
      <c r="M11" s="66">
        <f t="shared" si="4"/>
        <v>3</v>
      </c>
      <c r="N11" s="65">
        <f>VLOOKUP($A11,'Return Data'!$B$7:$R$2292,10,0)</f>
        <v>4.4507000000000003</v>
      </c>
      <c r="O11" s="66">
        <f t="shared" si="5"/>
        <v>3</v>
      </c>
      <c r="P11" s="65">
        <f>VLOOKUP($A11,'Return Data'!$B$7:$R$2292,11,0)</f>
        <v>3.8483000000000001</v>
      </c>
      <c r="Q11" s="66">
        <f t="shared" si="6"/>
        <v>7</v>
      </c>
      <c r="R11" s="65">
        <f>VLOOKUP($A11,'Return Data'!$B$7:$R$2292,12,0)</f>
        <v>4.1928000000000001</v>
      </c>
      <c r="S11" s="66">
        <f t="shared" si="7"/>
        <v>8</v>
      </c>
      <c r="T11" s="65">
        <f>VLOOKUP($A11,'Return Data'!$B$7:$R$2292,13,0)</f>
        <v>4.6452</v>
      </c>
      <c r="U11" s="66">
        <f t="shared" si="8"/>
        <v>6</v>
      </c>
      <c r="V11" s="65">
        <f>VLOOKUP($A11,'Return Data'!$B$7:$R$2292,17,0)</f>
        <v>5.8594999999999997</v>
      </c>
      <c r="W11" s="66">
        <f t="shared" si="9"/>
        <v>9</v>
      </c>
      <c r="X11" s="65">
        <f>VLOOKUP($A11,'Return Data'!$B$7:$R$2292,14,0)</f>
        <v>6.6069000000000004</v>
      </c>
      <c r="Y11" s="66">
        <f t="shared" si="10"/>
        <v>7</v>
      </c>
      <c r="Z11" s="65">
        <f>VLOOKUP($A11,'Return Data'!$B$7:$R$2292,16,0)</f>
        <v>7.9162999999999997</v>
      </c>
      <c r="AA11" s="67">
        <f t="shared" si="11"/>
        <v>9</v>
      </c>
    </row>
    <row r="12" spans="1:27" x14ac:dyDescent="0.3">
      <c r="A12" s="63" t="s">
        <v>1003</v>
      </c>
      <c r="B12" s="64">
        <f>VLOOKUP($A12,'Return Data'!$B$7:$R$2292,3,0)</f>
        <v>44609</v>
      </c>
      <c r="C12" s="65">
        <f>VLOOKUP($A12,'Return Data'!$B$7:$R$2292,4,0)</f>
        <v>34.686599999999999</v>
      </c>
      <c r="D12" s="65">
        <f>VLOOKUP($A12,'Return Data'!$B$7:$R$2292,5,0)</f>
        <v>3.8938000000000001</v>
      </c>
      <c r="E12" s="66">
        <f t="shared" si="0"/>
        <v>16</v>
      </c>
      <c r="F12" s="65">
        <f>VLOOKUP($A12,'Return Data'!$B$7:$R$2292,6,0)</f>
        <v>6.1764999999999999</v>
      </c>
      <c r="G12" s="66">
        <f t="shared" si="1"/>
        <v>8</v>
      </c>
      <c r="H12" s="65">
        <f>VLOOKUP($A12,'Return Data'!$B$7:$R$2292,7,0)</f>
        <v>5.4023000000000003</v>
      </c>
      <c r="I12" s="66">
        <f t="shared" si="2"/>
        <v>20</v>
      </c>
      <c r="J12" s="65">
        <f>VLOOKUP($A12,'Return Data'!$B$7:$R$2292,8,0)</f>
        <v>6.2081999999999997</v>
      </c>
      <c r="K12" s="66">
        <f t="shared" si="3"/>
        <v>20</v>
      </c>
      <c r="L12" s="65">
        <f>VLOOKUP($A12,'Return Data'!$B$7:$R$2292,9,0)</f>
        <v>3.5920999999999998</v>
      </c>
      <c r="M12" s="66">
        <f t="shared" si="4"/>
        <v>24</v>
      </c>
      <c r="N12" s="65">
        <f>VLOOKUP($A12,'Return Data'!$B$7:$R$2292,10,0)</f>
        <v>3.58</v>
      </c>
      <c r="O12" s="66">
        <f t="shared" si="5"/>
        <v>20</v>
      </c>
      <c r="P12" s="65">
        <f>VLOOKUP($A12,'Return Data'!$B$7:$R$2292,11,0)</f>
        <v>3.2858999999999998</v>
      </c>
      <c r="Q12" s="66">
        <f t="shared" si="6"/>
        <v>23</v>
      </c>
      <c r="R12" s="65">
        <f>VLOOKUP($A12,'Return Data'!$B$7:$R$2292,12,0)</f>
        <v>3.5203000000000002</v>
      </c>
      <c r="S12" s="66">
        <f t="shared" si="7"/>
        <v>24</v>
      </c>
      <c r="T12" s="65">
        <f>VLOOKUP($A12,'Return Data'!$B$7:$R$2292,13,0)</f>
        <v>3.6724000000000001</v>
      </c>
      <c r="U12" s="66">
        <f t="shared" si="8"/>
        <v>25</v>
      </c>
      <c r="V12" s="65">
        <f>VLOOKUP($A12,'Return Data'!$B$7:$R$2292,17,0)</f>
        <v>4.7329999999999997</v>
      </c>
      <c r="W12" s="66">
        <f t="shared" si="9"/>
        <v>21</v>
      </c>
      <c r="X12" s="65">
        <f>VLOOKUP($A12,'Return Data'!$B$7:$R$2292,14,0)</f>
        <v>5.8639000000000001</v>
      </c>
      <c r="Y12" s="66">
        <f t="shared" si="10"/>
        <v>14</v>
      </c>
      <c r="Z12" s="65">
        <f>VLOOKUP($A12,'Return Data'!$B$7:$R$2292,16,0)</f>
        <v>7.4889999999999999</v>
      </c>
      <c r="AA12" s="67">
        <f t="shared" si="11"/>
        <v>14</v>
      </c>
    </row>
    <row r="13" spans="1:27" x14ac:dyDescent="0.3">
      <c r="A13" s="63" t="s">
        <v>1005</v>
      </c>
      <c r="B13" s="64">
        <f>VLOOKUP($A13,'Return Data'!$B$7:$R$2292,3,0)</f>
        <v>44609</v>
      </c>
      <c r="C13" s="65">
        <f>VLOOKUP($A13,'Return Data'!$B$7:$R$2292,4,0)</f>
        <v>16.375699999999998</v>
      </c>
      <c r="D13" s="65">
        <f>VLOOKUP($A13,'Return Data'!$B$7:$R$2292,5,0)</f>
        <v>5.1272000000000002</v>
      </c>
      <c r="E13" s="66">
        <f t="shared" si="0"/>
        <v>14</v>
      </c>
      <c r="F13" s="65">
        <f>VLOOKUP($A13,'Return Data'!$B$7:$R$2292,6,0)</f>
        <v>5.8723000000000001</v>
      </c>
      <c r="G13" s="66">
        <f t="shared" si="1"/>
        <v>10</v>
      </c>
      <c r="H13" s="65">
        <f>VLOOKUP($A13,'Return Data'!$B$7:$R$2292,7,0)</f>
        <v>6.3761000000000001</v>
      </c>
      <c r="I13" s="66">
        <f t="shared" si="2"/>
        <v>9</v>
      </c>
      <c r="J13" s="65">
        <f>VLOOKUP($A13,'Return Data'!$B$7:$R$2292,8,0)</f>
        <v>6.8959999999999999</v>
      </c>
      <c r="K13" s="66">
        <f t="shared" si="3"/>
        <v>15</v>
      </c>
      <c r="L13" s="65">
        <f>VLOOKUP($A13,'Return Data'!$B$7:$R$2292,9,0)</f>
        <v>3.7652000000000001</v>
      </c>
      <c r="M13" s="66">
        <f t="shared" si="4"/>
        <v>21</v>
      </c>
      <c r="N13" s="65">
        <f>VLOOKUP($A13,'Return Data'!$B$7:$R$2292,10,0)</f>
        <v>3.7738</v>
      </c>
      <c r="O13" s="66">
        <f t="shared" si="5"/>
        <v>14</v>
      </c>
      <c r="P13" s="65">
        <f>VLOOKUP($A13,'Return Data'!$B$7:$R$2292,11,0)</f>
        <v>3.4847000000000001</v>
      </c>
      <c r="Q13" s="66">
        <f t="shared" si="6"/>
        <v>19</v>
      </c>
      <c r="R13" s="65">
        <f>VLOOKUP($A13,'Return Data'!$B$7:$R$2292,12,0)</f>
        <v>3.7974000000000001</v>
      </c>
      <c r="S13" s="66">
        <f t="shared" si="7"/>
        <v>17</v>
      </c>
      <c r="T13" s="65">
        <f>VLOOKUP($A13,'Return Data'!$B$7:$R$2292,13,0)</f>
        <v>4.0857000000000001</v>
      </c>
      <c r="U13" s="66">
        <f t="shared" si="8"/>
        <v>17</v>
      </c>
      <c r="V13" s="65">
        <f>VLOOKUP($A13,'Return Data'!$B$7:$R$2292,17,0)</f>
        <v>5.0468000000000002</v>
      </c>
      <c r="W13" s="66">
        <f t="shared" si="9"/>
        <v>20</v>
      </c>
      <c r="X13" s="65">
        <f>VLOOKUP($A13,'Return Data'!$B$7:$R$2292,14,0)</f>
        <v>6.3315000000000001</v>
      </c>
      <c r="Y13" s="66">
        <f t="shared" si="10"/>
        <v>12</v>
      </c>
      <c r="Z13" s="65">
        <f>VLOOKUP($A13,'Return Data'!$B$7:$R$2292,16,0)</f>
        <v>7.3567</v>
      </c>
      <c r="AA13" s="67">
        <f t="shared" si="11"/>
        <v>16</v>
      </c>
    </row>
    <row r="14" spans="1:27" x14ac:dyDescent="0.3">
      <c r="A14" s="63" t="s">
        <v>1880</v>
      </c>
      <c r="B14" s="64">
        <f>VLOOKUP($A14,'Return Data'!$B$7:$R$2292,3,0)</f>
        <v>44609</v>
      </c>
      <c r="C14" s="65">
        <f>VLOOKUP($A14,'Return Data'!$B$7:$R$2292,4,0)</f>
        <v>27.584299999999999</v>
      </c>
      <c r="D14" s="65">
        <f>VLOOKUP($A14,'Return Data'!$B$7:$R$2292,5,0)</f>
        <v>22.1111</v>
      </c>
      <c r="E14" s="66">
        <f t="shared" si="0"/>
        <v>1</v>
      </c>
      <c r="F14" s="65">
        <f>VLOOKUP($A14,'Return Data'!$B$7:$R$2292,6,0)</f>
        <v>15.634</v>
      </c>
      <c r="G14" s="66">
        <f t="shared" si="1"/>
        <v>1</v>
      </c>
      <c r="H14" s="65">
        <f>VLOOKUP($A14,'Return Data'!$B$7:$R$2292,7,0)</f>
        <v>16.6309</v>
      </c>
      <c r="I14" s="66">
        <f t="shared" si="2"/>
        <v>1</v>
      </c>
      <c r="J14" s="65">
        <f>VLOOKUP($A14,'Return Data'!$B$7:$R$2292,8,0)</f>
        <v>18.4755</v>
      </c>
      <c r="K14" s="66">
        <f t="shared" si="3"/>
        <v>1</v>
      </c>
      <c r="L14" s="65">
        <f>VLOOKUP($A14,'Return Data'!$B$7:$R$2292,9,0)</f>
        <v>13.6577</v>
      </c>
      <c r="M14" s="66">
        <f t="shared" si="4"/>
        <v>1</v>
      </c>
      <c r="N14" s="65">
        <f>VLOOKUP($A14,'Return Data'!$B$7:$R$2292,10,0)</f>
        <v>21.3642</v>
      </c>
      <c r="O14" s="66">
        <f t="shared" si="5"/>
        <v>1</v>
      </c>
      <c r="P14" s="65">
        <f>VLOOKUP($A14,'Return Data'!$B$7:$R$2292,11,0)</f>
        <v>25.064800000000002</v>
      </c>
      <c r="Q14" s="66">
        <f t="shared" si="6"/>
        <v>2</v>
      </c>
      <c r="R14" s="65">
        <f>VLOOKUP($A14,'Return Data'!$B$7:$R$2292,12,0)</f>
        <v>19.209599999999998</v>
      </c>
      <c r="S14" s="66">
        <f t="shared" si="7"/>
        <v>2</v>
      </c>
      <c r="T14" s="65">
        <f>VLOOKUP($A14,'Return Data'!$B$7:$R$2292,13,0)</f>
        <v>17.212399999999999</v>
      </c>
      <c r="U14" s="66">
        <f t="shared" si="8"/>
        <v>2</v>
      </c>
      <c r="V14" s="65">
        <f>VLOOKUP($A14,'Return Data'!$B$7:$R$2292,17,0)</f>
        <v>12.8454</v>
      </c>
      <c r="W14" s="66">
        <f t="shared" si="9"/>
        <v>3</v>
      </c>
      <c r="X14" s="65">
        <f>VLOOKUP($A14,'Return Data'!$B$7:$R$2292,14,0)</f>
        <v>8.0081000000000007</v>
      </c>
      <c r="Y14" s="66">
        <f t="shared" si="10"/>
        <v>1</v>
      </c>
      <c r="Z14" s="65">
        <f>VLOOKUP($A14,'Return Data'!$B$7:$R$2292,16,0)</f>
        <v>9.1119000000000003</v>
      </c>
      <c r="AA14" s="67">
        <f t="shared" si="11"/>
        <v>2</v>
      </c>
    </row>
    <row r="15" spans="1:27" x14ac:dyDescent="0.3">
      <c r="A15" s="63" t="s">
        <v>1012</v>
      </c>
      <c r="B15" s="64">
        <f>VLOOKUP($A15,'Return Data'!$B$7:$R$2292,3,0)</f>
        <v>44609</v>
      </c>
      <c r="C15" s="65">
        <f>VLOOKUP($A15,'Return Data'!$B$7:$R$2292,4,0)</f>
        <v>49.516500000000001</v>
      </c>
      <c r="D15" s="65">
        <f>VLOOKUP($A15,'Return Data'!$B$7:$R$2292,5,0)</f>
        <v>-4.2747999999999999</v>
      </c>
      <c r="E15" s="66">
        <f t="shared" si="0"/>
        <v>22</v>
      </c>
      <c r="F15" s="65">
        <f>VLOOKUP($A15,'Return Data'!$B$7:$R$2292,6,0)</f>
        <v>0.44230000000000003</v>
      </c>
      <c r="G15" s="66">
        <f t="shared" si="1"/>
        <v>21</v>
      </c>
      <c r="H15" s="65">
        <f>VLOOKUP($A15,'Return Data'!$B$7:$R$2292,7,0)</f>
        <v>4.1417000000000002</v>
      </c>
      <c r="I15" s="66">
        <f t="shared" si="2"/>
        <v>22</v>
      </c>
      <c r="J15" s="65">
        <f>VLOOKUP($A15,'Return Data'!$B$7:$R$2292,8,0)</f>
        <v>7.0427999999999997</v>
      </c>
      <c r="K15" s="66">
        <f t="shared" si="3"/>
        <v>12</v>
      </c>
      <c r="L15" s="65">
        <f>VLOOKUP($A15,'Return Data'!$B$7:$R$2292,9,0)</f>
        <v>3.8193000000000001</v>
      </c>
      <c r="M15" s="66">
        <f t="shared" si="4"/>
        <v>19</v>
      </c>
      <c r="N15" s="65">
        <f>VLOOKUP($A15,'Return Data'!$B$7:$R$2292,10,0)</f>
        <v>3.5137999999999998</v>
      </c>
      <c r="O15" s="66">
        <f t="shared" si="5"/>
        <v>22</v>
      </c>
      <c r="P15" s="65">
        <f>VLOOKUP($A15,'Return Data'!$B$7:$R$2292,11,0)</f>
        <v>3.8298999999999999</v>
      </c>
      <c r="Q15" s="66">
        <f t="shared" si="6"/>
        <v>8</v>
      </c>
      <c r="R15" s="65">
        <f>VLOOKUP($A15,'Return Data'!$B$7:$R$2292,12,0)</f>
        <v>4.3978999999999999</v>
      </c>
      <c r="S15" s="66">
        <f t="shared" si="7"/>
        <v>6</v>
      </c>
      <c r="T15" s="65">
        <f>VLOOKUP($A15,'Return Data'!$B$7:$R$2292,13,0)</f>
        <v>4.4306000000000001</v>
      </c>
      <c r="U15" s="66">
        <f t="shared" si="8"/>
        <v>8</v>
      </c>
      <c r="V15" s="65">
        <f>VLOOKUP($A15,'Return Data'!$B$7:$R$2292,17,0)</f>
        <v>6.1818999999999997</v>
      </c>
      <c r="W15" s="66">
        <f t="shared" si="9"/>
        <v>5</v>
      </c>
      <c r="X15" s="65">
        <f>VLOOKUP($A15,'Return Data'!$B$7:$R$2292,14,0)</f>
        <v>6.9970999999999997</v>
      </c>
      <c r="Y15" s="66">
        <f t="shared" si="10"/>
        <v>4</v>
      </c>
      <c r="Z15" s="65">
        <f>VLOOKUP($A15,'Return Data'!$B$7:$R$2292,16,0)</f>
        <v>7.9339000000000004</v>
      </c>
      <c r="AA15" s="67">
        <f t="shared" si="11"/>
        <v>7</v>
      </c>
    </row>
    <row r="16" spans="1:27" x14ac:dyDescent="0.3">
      <c r="A16" s="63" t="s">
        <v>1014</v>
      </c>
      <c r="B16" s="64">
        <f>VLOOKUP($A16,'Return Data'!$B$7:$R$2292,3,0)</f>
        <v>44609</v>
      </c>
      <c r="C16" s="65">
        <f>VLOOKUP($A16,'Return Data'!$B$7:$R$2292,4,0)</f>
        <v>17.853899999999999</v>
      </c>
      <c r="D16" s="65">
        <f>VLOOKUP($A16,'Return Data'!$B$7:$R$2292,5,0)</f>
        <v>3.6802000000000001</v>
      </c>
      <c r="E16" s="66">
        <f t="shared" si="0"/>
        <v>18</v>
      </c>
      <c r="F16" s="65">
        <f>VLOOKUP($A16,'Return Data'!$B$7:$R$2292,6,0)</f>
        <v>7.6371000000000002</v>
      </c>
      <c r="G16" s="66">
        <f t="shared" si="1"/>
        <v>2</v>
      </c>
      <c r="H16" s="65">
        <f>VLOOKUP($A16,'Return Data'!$B$7:$R$2292,7,0)</f>
        <v>8.0731000000000002</v>
      </c>
      <c r="I16" s="66">
        <f t="shared" si="2"/>
        <v>3</v>
      </c>
      <c r="J16" s="65">
        <f>VLOOKUP($A16,'Return Data'!$B$7:$R$2292,8,0)</f>
        <v>7.4687000000000001</v>
      </c>
      <c r="K16" s="66">
        <f t="shared" si="3"/>
        <v>10</v>
      </c>
      <c r="L16" s="65">
        <f>VLOOKUP($A16,'Return Data'!$B$7:$R$2292,9,0)</f>
        <v>4.2225000000000001</v>
      </c>
      <c r="M16" s="66">
        <f t="shared" si="4"/>
        <v>9</v>
      </c>
      <c r="N16" s="65">
        <f>VLOOKUP($A16,'Return Data'!$B$7:$R$2292,10,0)</f>
        <v>4.0518999999999998</v>
      </c>
      <c r="O16" s="66">
        <f t="shared" si="5"/>
        <v>5</v>
      </c>
      <c r="P16" s="65">
        <f>VLOOKUP($A16,'Return Data'!$B$7:$R$2292,11,0)</f>
        <v>3.6503000000000001</v>
      </c>
      <c r="Q16" s="66">
        <f t="shared" si="6"/>
        <v>12</v>
      </c>
      <c r="R16" s="65">
        <f>VLOOKUP($A16,'Return Data'!$B$7:$R$2292,12,0)</f>
        <v>4.0105000000000004</v>
      </c>
      <c r="S16" s="66">
        <f t="shared" si="7"/>
        <v>11</v>
      </c>
      <c r="T16" s="65">
        <f>VLOOKUP($A16,'Return Data'!$B$7:$R$2292,13,0)</f>
        <v>4.3635999999999999</v>
      </c>
      <c r="U16" s="66">
        <f t="shared" si="8"/>
        <v>10</v>
      </c>
      <c r="V16" s="65">
        <f>VLOOKUP($A16,'Return Data'!$B$7:$R$2292,17,0)</f>
        <v>3.8448000000000002</v>
      </c>
      <c r="W16" s="66">
        <f t="shared" si="9"/>
        <v>23</v>
      </c>
      <c r="X16" s="65">
        <f>VLOOKUP($A16,'Return Data'!$B$7:$R$2292,14,0)</f>
        <v>1.8709</v>
      </c>
      <c r="Y16" s="66">
        <f t="shared" si="10"/>
        <v>21</v>
      </c>
      <c r="Z16" s="65">
        <f>VLOOKUP($A16,'Return Data'!$B$7:$R$2292,16,0)</f>
        <v>6.2777000000000003</v>
      </c>
      <c r="AA16" s="67">
        <f t="shared" si="11"/>
        <v>22</v>
      </c>
    </row>
    <row r="17" spans="1:27" x14ac:dyDescent="0.3">
      <c r="A17" s="63" t="s">
        <v>1016</v>
      </c>
      <c r="B17" s="64">
        <f>VLOOKUP($A17,'Return Data'!$B$7:$R$2292,3,0)</f>
        <v>44609</v>
      </c>
      <c r="C17" s="65">
        <f>VLOOKUP($A17,'Return Data'!$B$7:$R$2292,4,0)</f>
        <v>435.0607</v>
      </c>
      <c r="D17" s="65">
        <f>VLOOKUP($A17,'Return Data'!$B$7:$R$2292,5,0)</f>
        <v>-49.231000000000002</v>
      </c>
      <c r="E17" s="66">
        <f t="shared" si="0"/>
        <v>25</v>
      </c>
      <c r="F17" s="65">
        <f>VLOOKUP($A17,'Return Data'!$B$7:$R$2292,6,0)</f>
        <v>-24.270199999999999</v>
      </c>
      <c r="G17" s="66">
        <f t="shared" si="1"/>
        <v>25</v>
      </c>
      <c r="H17" s="65">
        <f>VLOOKUP($A17,'Return Data'!$B$7:$R$2292,7,0)</f>
        <v>-8.1181000000000001</v>
      </c>
      <c r="I17" s="66">
        <f t="shared" si="2"/>
        <v>25</v>
      </c>
      <c r="J17" s="65">
        <f>VLOOKUP($A17,'Return Data'!$B$7:$R$2292,8,0)</f>
        <v>1.3735999999999999</v>
      </c>
      <c r="K17" s="66">
        <f t="shared" si="3"/>
        <v>24</v>
      </c>
      <c r="L17" s="65">
        <f>VLOOKUP($A17,'Return Data'!$B$7:$R$2292,9,0)</f>
        <v>1.0366</v>
      </c>
      <c r="M17" s="66">
        <f t="shared" si="4"/>
        <v>25</v>
      </c>
      <c r="N17" s="65">
        <f>VLOOKUP($A17,'Return Data'!$B$7:$R$2292,10,0)</f>
        <v>1.1249</v>
      </c>
      <c r="O17" s="66">
        <f t="shared" si="5"/>
        <v>24</v>
      </c>
      <c r="P17" s="65">
        <f>VLOOKUP($A17,'Return Data'!$B$7:$R$2292,11,0)</f>
        <v>2.7158000000000002</v>
      </c>
      <c r="Q17" s="66">
        <f t="shared" si="6"/>
        <v>25</v>
      </c>
      <c r="R17" s="65">
        <f>VLOOKUP($A17,'Return Data'!$B$7:$R$2292,12,0)</f>
        <v>3.8496000000000001</v>
      </c>
      <c r="S17" s="66">
        <f t="shared" si="7"/>
        <v>15</v>
      </c>
      <c r="T17" s="65">
        <f>VLOOKUP($A17,'Return Data'!$B$7:$R$2292,13,0)</f>
        <v>3.78</v>
      </c>
      <c r="U17" s="66">
        <f t="shared" si="8"/>
        <v>24</v>
      </c>
      <c r="V17" s="65">
        <f>VLOOKUP($A17,'Return Data'!$B$7:$R$2292,17,0)</f>
        <v>5.7058</v>
      </c>
      <c r="W17" s="66">
        <f t="shared" si="9"/>
        <v>10</v>
      </c>
      <c r="X17" s="65">
        <f>VLOOKUP($A17,'Return Data'!$B$7:$R$2292,14,0)</f>
        <v>6.8227000000000002</v>
      </c>
      <c r="Y17" s="66">
        <f t="shared" si="10"/>
        <v>5</v>
      </c>
      <c r="Z17" s="65">
        <f>VLOOKUP($A17,'Return Data'!$B$7:$R$2292,16,0)</f>
        <v>8.0503999999999998</v>
      </c>
      <c r="AA17" s="67">
        <f t="shared" si="11"/>
        <v>5</v>
      </c>
    </row>
    <row r="18" spans="1:27" x14ac:dyDescent="0.3">
      <c r="A18" s="63" t="s">
        <v>1017</v>
      </c>
      <c r="B18" s="64">
        <f>VLOOKUP($A18,'Return Data'!$B$7:$R$2292,3,0)</f>
        <v>44609</v>
      </c>
      <c r="C18" s="65">
        <f>VLOOKUP($A18,'Return Data'!$B$7:$R$2292,4,0)</f>
        <v>31.718599999999999</v>
      </c>
      <c r="D18" s="65">
        <f>VLOOKUP($A18,'Return Data'!$B$7:$R$2292,5,0)</f>
        <v>6.9058000000000002</v>
      </c>
      <c r="E18" s="66">
        <f t="shared" si="0"/>
        <v>8</v>
      </c>
      <c r="F18" s="65">
        <f>VLOOKUP($A18,'Return Data'!$B$7:$R$2292,6,0)</f>
        <v>3.7603</v>
      </c>
      <c r="G18" s="66">
        <f t="shared" si="1"/>
        <v>19</v>
      </c>
      <c r="H18" s="65">
        <f>VLOOKUP($A18,'Return Data'!$B$7:$R$2292,7,0)</f>
        <v>6.7652999999999999</v>
      </c>
      <c r="I18" s="66">
        <f t="shared" si="2"/>
        <v>7</v>
      </c>
      <c r="J18" s="65">
        <f>VLOOKUP($A18,'Return Data'!$B$7:$R$2292,8,0)</f>
        <v>9.4207000000000001</v>
      </c>
      <c r="K18" s="66">
        <f t="shared" si="3"/>
        <v>2</v>
      </c>
      <c r="L18" s="65">
        <f>VLOOKUP($A18,'Return Data'!$B$7:$R$2292,9,0)</f>
        <v>4.6809000000000003</v>
      </c>
      <c r="M18" s="66">
        <f t="shared" si="4"/>
        <v>5</v>
      </c>
      <c r="N18" s="65">
        <f>VLOOKUP($A18,'Return Data'!$B$7:$R$2292,10,0)</f>
        <v>3.7959000000000001</v>
      </c>
      <c r="O18" s="66">
        <f t="shared" si="5"/>
        <v>13</v>
      </c>
      <c r="P18" s="65">
        <f>VLOOKUP($A18,'Return Data'!$B$7:$R$2292,11,0)</f>
        <v>3.5367000000000002</v>
      </c>
      <c r="Q18" s="66">
        <f t="shared" si="6"/>
        <v>16</v>
      </c>
      <c r="R18" s="65">
        <f>VLOOKUP($A18,'Return Data'!$B$7:$R$2292,12,0)</f>
        <v>3.7574000000000001</v>
      </c>
      <c r="S18" s="66">
        <f t="shared" si="7"/>
        <v>19</v>
      </c>
      <c r="T18" s="65">
        <f>VLOOKUP($A18,'Return Data'!$B$7:$R$2292,13,0)</f>
        <v>4.0834999999999999</v>
      </c>
      <c r="U18" s="66">
        <f t="shared" si="8"/>
        <v>18</v>
      </c>
      <c r="V18" s="65">
        <f>VLOOKUP($A18,'Return Data'!$B$7:$R$2292,17,0)</f>
        <v>5.0963000000000003</v>
      </c>
      <c r="W18" s="66">
        <f t="shared" si="9"/>
        <v>19</v>
      </c>
      <c r="X18" s="65">
        <f>VLOOKUP($A18,'Return Data'!$B$7:$R$2292,14,0)</f>
        <v>6.2643000000000004</v>
      </c>
      <c r="Y18" s="66">
        <f t="shared" si="10"/>
        <v>13</v>
      </c>
      <c r="Z18" s="65">
        <f>VLOOKUP($A18,'Return Data'!$B$7:$R$2292,16,0)</f>
        <v>7.8083999999999998</v>
      </c>
      <c r="AA18" s="67">
        <f t="shared" si="11"/>
        <v>11</v>
      </c>
    </row>
    <row r="19" spans="1:27" x14ac:dyDescent="0.3">
      <c r="A19" s="63" t="s">
        <v>1020</v>
      </c>
      <c r="B19" s="64">
        <f>VLOOKUP($A19,'Return Data'!$B$7:$R$2292,3,0)</f>
        <v>44609</v>
      </c>
      <c r="C19" s="65">
        <f>VLOOKUP($A19,'Return Data'!$B$7:$R$2292,4,0)</f>
        <v>3158.1903000000002</v>
      </c>
      <c r="D19" s="65">
        <f>VLOOKUP($A19,'Return Data'!$B$7:$R$2292,5,0)</f>
        <v>6.9923000000000002</v>
      </c>
      <c r="E19" s="66">
        <f t="shared" si="0"/>
        <v>5</v>
      </c>
      <c r="F19" s="65">
        <f>VLOOKUP($A19,'Return Data'!$B$7:$R$2292,6,0)</f>
        <v>5.9618000000000002</v>
      </c>
      <c r="G19" s="66">
        <f t="shared" si="1"/>
        <v>9</v>
      </c>
      <c r="H19" s="65">
        <f>VLOOKUP($A19,'Return Data'!$B$7:$R$2292,7,0)</f>
        <v>6.7797000000000001</v>
      </c>
      <c r="I19" s="66">
        <f t="shared" si="2"/>
        <v>6</v>
      </c>
      <c r="J19" s="65">
        <f>VLOOKUP($A19,'Return Data'!$B$7:$R$2292,8,0)</f>
        <v>7.7961999999999998</v>
      </c>
      <c r="K19" s="66">
        <f t="shared" si="3"/>
        <v>8</v>
      </c>
      <c r="L19" s="65">
        <f>VLOOKUP($A19,'Return Data'!$B$7:$R$2292,9,0)</f>
        <v>4.1196000000000002</v>
      </c>
      <c r="M19" s="66">
        <f t="shared" si="4"/>
        <v>11</v>
      </c>
      <c r="N19" s="65">
        <f>VLOOKUP($A19,'Return Data'!$B$7:$R$2292,10,0)</f>
        <v>3.7618999999999998</v>
      </c>
      <c r="O19" s="66">
        <f t="shared" si="5"/>
        <v>15</v>
      </c>
      <c r="P19" s="65">
        <f>VLOOKUP($A19,'Return Data'!$B$7:$R$2292,11,0)</f>
        <v>3.4323000000000001</v>
      </c>
      <c r="Q19" s="66">
        <f t="shared" si="6"/>
        <v>20</v>
      </c>
      <c r="R19" s="65">
        <f>VLOOKUP($A19,'Return Data'!$B$7:$R$2292,12,0)</f>
        <v>3.7511999999999999</v>
      </c>
      <c r="S19" s="66">
        <f t="shared" si="7"/>
        <v>20</v>
      </c>
      <c r="T19" s="65">
        <f>VLOOKUP($A19,'Return Data'!$B$7:$R$2292,13,0)</f>
        <v>4.0987999999999998</v>
      </c>
      <c r="U19" s="66">
        <f t="shared" si="8"/>
        <v>16</v>
      </c>
      <c r="V19" s="65">
        <f>VLOOKUP($A19,'Return Data'!$B$7:$R$2292,17,0)</f>
        <v>5.2988999999999997</v>
      </c>
      <c r="W19" s="66">
        <f t="shared" si="9"/>
        <v>15</v>
      </c>
      <c r="X19" s="65">
        <f>VLOOKUP($A19,'Return Data'!$B$7:$R$2292,14,0)</f>
        <v>6.5801999999999996</v>
      </c>
      <c r="Y19" s="66">
        <f t="shared" si="10"/>
        <v>8</v>
      </c>
      <c r="Z19" s="65">
        <f>VLOOKUP($A19,'Return Data'!$B$7:$R$2292,16,0)</f>
        <v>7.8085000000000004</v>
      </c>
      <c r="AA19" s="67">
        <f t="shared" si="11"/>
        <v>10</v>
      </c>
    </row>
    <row r="20" spans="1:27" x14ac:dyDescent="0.3">
      <c r="A20" s="63" t="s">
        <v>1022</v>
      </c>
      <c r="B20" s="64">
        <f>VLOOKUP($A20,'Return Data'!$B$7:$R$2292,3,0)</f>
        <v>44609</v>
      </c>
      <c r="C20" s="65">
        <f>VLOOKUP($A20,'Return Data'!$B$7:$R$2292,4,0)</f>
        <v>30.454799999999999</v>
      </c>
      <c r="D20" s="65">
        <f>VLOOKUP($A20,'Return Data'!$B$7:$R$2292,5,0)</f>
        <v>6.9526000000000003</v>
      </c>
      <c r="E20" s="66">
        <f t="shared" si="0"/>
        <v>7</v>
      </c>
      <c r="F20" s="65">
        <f>VLOOKUP($A20,'Return Data'!$B$7:$R$2292,6,0)</f>
        <v>6.9953000000000003</v>
      </c>
      <c r="G20" s="66">
        <f t="shared" si="1"/>
        <v>5</v>
      </c>
      <c r="H20" s="65">
        <f>VLOOKUP($A20,'Return Data'!$B$7:$R$2292,7,0)</f>
        <v>6.3426</v>
      </c>
      <c r="I20" s="66">
        <f t="shared" si="2"/>
        <v>10</v>
      </c>
      <c r="J20" s="65">
        <f>VLOOKUP($A20,'Return Data'!$B$7:$R$2292,8,0)</f>
        <v>6.4794</v>
      </c>
      <c r="K20" s="66">
        <f t="shared" si="3"/>
        <v>17</v>
      </c>
      <c r="L20" s="65">
        <f>VLOOKUP($A20,'Return Data'!$B$7:$R$2292,9,0)</f>
        <v>3.9567000000000001</v>
      </c>
      <c r="M20" s="66">
        <f t="shared" si="4"/>
        <v>15</v>
      </c>
      <c r="N20" s="65">
        <f>VLOOKUP($A20,'Return Data'!$B$7:$R$2292,10,0)</f>
        <v>3.9390999999999998</v>
      </c>
      <c r="O20" s="66">
        <f t="shared" si="5"/>
        <v>7</v>
      </c>
      <c r="P20" s="65">
        <f>VLOOKUP($A20,'Return Data'!$B$7:$R$2292,11,0)</f>
        <v>3.4965000000000002</v>
      </c>
      <c r="Q20" s="66">
        <f t="shared" si="6"/>
        <v>18</v>
      </c>
      <c r="R20" s="65">
        <f>VLOOKUP($A20,'Return Data'!$B$7:$R$2292,12,0)</f>
        <v>3.7322000000000002</v>
      </c>
      <c r="S20" s="66">
        <f t="shared" si="7"/>
        <v>22</v>
      </c>
      <c r="T20" s="65">
        <f>VLOOKUP($A20,'Return Data'!$B$7:$R$2292,13,0)</f>
        <v>3.7892999999999999</v>
      </c>
      <c r="U20" s="66">
        <f t="shared" si="8"/>
        <v>23</v>
      </c>
      <c r="V20" s="65">
        <f>VLOOKUP($A20,'Return Data'!$B$7:$R$2292,17,0)</f>
        <v>14.285500000000001</v>
      </c>
      <c r="W20" s="66">
        <f t="shared" si="9"/>
        <v>2</v>
      </c>
      <c r="X20" s="65">
        <f>VLOOKUP($A20,'Return Data'!$B$7:$R$2292,14,0)</f>
        <v>4.8638000000000003</v>
      </c>
      <c r="Y20" s="66">
        <f t="shared" si="10"/>
        <v>18</v>
      </c>
      <c r="Z20" s="65">
        <f>VLOOKUP($A20,'Return Data'!$B$7:$R$2292,16,0)</f>
        <v>7.0944000000000003</v>
      </c>
      <c r="AA20" s="67">
        <f t="shared" si="11"/>
        <v>19</v>
      </c>
    </row>
    <row r="21" spans="1:27" x14ac:dyDescent="0.3">
      <c r="A21" s="63" t="s">
        <v>1024</v>
      </c>
      <c r="B21" s="64">
        <f>VLOOKUP($A21,'Return Data'!$B$7:$R$2292,3,0)</f>
        <v>44609</v>
      </c>
      <c r="C21" s="65">
        <f>VLOOKUP($A21,'Return Data'!$B$7:$R$2292,4,0)</f>
        <v>2885.8773999999999</v>
      </c>
      <c r="D21" s="65">
        <f>VLOOKUP($A21,'Return Data'!$B$7:$R$2292,5,0)</f>
        <v>-13.3247</v>
      </c>
      <c r="E21" s="66">
        <f t="shared" si="0"/>
        <v>23</v>
      </c>
      <c r="F21" s="65">
        <f>VLOOKUP($A21,'Return Data'!$B$7:$R$2292,6,0)</f>
        <v>-4.3973000000000004</v>
      </c>
      <c r="G21" s="66">
        <f t="shared" si="1"/>
        <v>24</v>
      </c>
      <c r="H21" s="65">
        <f>VLOOKUP($A21,'Return Data'!$B$7:$R$2292,7,0)</f>
        <v>1.4265000000000001</v>
      </c>
      <c r="I21" s="66">
        <f t="shared" si="2"/>
        <v>24</v>
      </c>
      <c r="J21" s="65">
        <f>VLOOKUP($A21,'Return Data'!$B$7:$R$2292,8,0)</f>
        <v>6.0612000000000004</v>
      </c>
      <c r="K21" s="66">
        <f t="shared" si="3"/>
        <v>22</v>
      </c>
      <c r="L21" s="65">
        <f>VLOOKUP($A21,'Return Data'!$B$7:$R$2292,9,0)</f>
        <v>3.6654</v>
      </c>
      <c r="M21" s="66">
        <f t="shared" si="4"/>
        <v>22</v>
      </c>
      <c r="N21" s="65">
        <f>VLOOKUP($A21,'Return Data'!$B$7:$R$2292,10,0)</f>
        <v>3.5432999999999999</v>
      </c>
      <c r="O21" s="66">
        <f t="shared" si="5"/>
        <v>21</v>
      </c>
      <c r="P21" s="65">
        <f>VLOOKUP($A21,'Return Data'!$B$7:$R$2292,11,0)</f>
        <v>3.8506999999999998</v>
      </c>
      <c r="Q21" s="66">
        <f t="shared" si="6"/>
        <v>6</v>
      </c>
      <c r="R21" s="65">
        <f>VLOOKUP($A21,'Return Data'!$B$7:$R$2292,12,0)</f>
        <v>4.3250999999999999</v>
      </c>
      <c r="S21" s="66">
        <f t="shared" si="7"/>
        <v>7</v>
      </c>
      <c r="T21" s="65">
        <f>VLOOKUP($A21,'Return Data'!$B$7:$R$2292,13,0)</f>
        <v>4.5613000000000001</v>
      </c>
      <c r="U21" s="66">
        <f t="shared" si="8"/>
        <v>7</v>
      </c>
      <c r="V21" s="65">
        <f>VLOOKUP($A21,'Return Data'!$B$7:$R$2292,17,0)</f>
        <v>6.0659999999999998</v>
      </c>
      <c r="W21" s="66">
        <f t="shared" si="9"/>
        <v>7</v>
      </c>
      <c r="X21" s="65">
        <f>VLOOKUP($A21,'Return Data'!$B$7:$R$2292,14,0)</f>
        <v>7.0941999999999998</v>
      </c>
      <c r="Y21" s="66">
        <f t="shared" si="10"/>
        <v>3</v>
      </c>
      <c r="Z21" s="65">
        <f>VLOOKUP($A21,'Return Data'!$B$7:$R$2292,16,0)</f>
        <v>8.2822999999999993</v>
      </c>
      <c r="AA21" s="67">
        <f t="shared" si="11"/>
        <v>4</v>
      </c>
    </row>
    <row r="22" spans="1:27" x14ac:dyDescent="0.3">
      <c r="A22" s="63" t="s">
        <v>1025</v>
      </c>
      <c r="B22" s="64">
        <f>VLOOKUP($A22,'Return Data'!$B$7:$R$2292,3,0)</f>
        <v>44609</v>
      </c>
      <c r="C22" s="65">
        <f>VLOOKUP($A22,'Return Data'!$B$7:$R$2292,4,0)</f>
        <v>23.738199999999999</v>
      </c>
      <c r="D22" s="65">
        <f>VLOOKUP($A22,'Return Data'!$B$7:$R$2292,5,0)</f>
        <v>7.5358000000000001</v>
      </c>
      <c r="E22" s="66">
        <f t="shared" si="0"/>
        <v>4</v>
      </c>
      <c r="F22" s="65">
        <f>VLOOKUP($A22,'Return Data'!$B$7:$R$2292,6,0)</f>
        <v>6.8205</v>
      </c>
      <c r="G22" s="66">
        <f t="shared" si="1"/>
        <v>7</v>
      </c>
      <c r="H22" s="65">
        <f>VLOOKUP($A22,'Return Data'!$B$7:$R$2292,7,0)</f>
        <v>6.3998999999999997</v>
      </c>
      <c r="I22" s="66">
        <f t="shared" si="2"/>
        <v>8</v>
      </c>
      <c r="J22" s="65">
        <f>VLOOKUP($A22,'Return Data'!$B$7:$R$2292,8,0)</f>
        <v>6.9265999999999996</v>
      </c>
      <c r="K22" s="66">
        <f t="shared" si="3"/>
        <v>14</v>
      </c>
      <c r="L22" s="65">
        <f>VLOOKUP($A22,'Return Data'!$B$7:$R$2292,9,0)</f>
        <v>3.9464999999999999</v>
      </c>
      <c r="M22" s="66">
        <f t="shared" si="4"/>
        <v>16</v>
      </c>
      <c r="N22" s="65">
        <f>VLOOKUP($A22,'Return Data'!$B$7:$R$2292,10,0)</f>
        <v>3.8986999999999998</v>
      </c>
      <c r="O22" s="66">
        <f t="shared" si="5"/>
        <v>10</v>
      </c>
      <c r="P22" s="65">
        <f>VLOOKUP($A22,'Return Data'!$B$7:$R$2292,11,0)</f>
        <v>3.7090000000000001</v>
      </c>
      <c r="Q22" s="66">
        <f t="shared" si="6"/>
        <v>10</v>
      </c>
      <c r="R22" s="65">
        <f>VLOOKUP($A22,'Return Data'!$B$7:$R$2292,12,0)</f>
        <v>4.0608000000000004</v>
      </c>
      <c r="S22" s="66">
        <f t="shared" si="7"/>
        <v>10</v>
      </c>
      <c r="T22" s="65">
        <f>VLOOKUP($A22,'Return Data'!$B$7:$R$2292,13,0)</f>
        <v>4.3845999999999998</v>
      </c>
      <c r="U22" s="66">
        <f t="shared" si="8"/>
        <v>9</v>
      </c>
      <c r="V22" s="65">
        <f>VLOOKUP($A22,'Return Data'!$B$7:$R$2292,17,0)</f>
        <v>5.3301999999999996</v>
      </c>
      <c r="W22" s="66">
        <f t="shared" si="9"/>
        <v>14</v>
      </c>
      <c r="X22" s="65">
        <f>VLOOKUP($A22,'Return Data'!$B$7:$R$2292,14,0)</f>
        <v>5.5669000000000004</v>
      </c>
      <c r="Y22" s="66">
        <f t="shared" si="10"/>
        <v>16</v>
      </c>
      <c r="Z22" s="65">
        <f>VLOOKUP($A22,'Return Data'!$B$7:$R$2292,16,0)</f>
        <v>7.7862999999999998</v>
      </c>
      <c r="AA22" s="67">
        <f t="shared" si="11"/>
        <v>12</v>
      </c>
    </row>
    <row r="23" spans="1:27" x14ac:dyDescent="0.3">
      <c r="A23" s="63" t="s">
        <v>1028</v>
      </c>
      <c r="B23" s="64">
        <f>VLOOKUP($A23,'Return Data'!$B$7:$R$2292,3,0)</f>
        <v>44609</v>
      </c>
      <c r="C23" s="65">
        <f>VLOOKUP($A23,'Return Data'!$B$7:$R$2292,4,0)</f>
        <v>34.282899999999998</v>
      </c>
      <c r="D23" s="65">
        <f>VLOOKUP($A23,'Return Data'!$B$7:$R$2292,5,0)</f>
        <v>5.5370999999999997</v>
      </c>
      <c r="E23" s="66">
        <f t="shared" si="0"/>
        <v>13</v>
      </c>
      <c r="F23" s="65">
        <f>VLOOKUP($A23,'Return Data'!$B$7:$R$2292,6,0)</f>
        <v>5.077</v>
      </c>
      <c r="G23" s="66">
        <f t="shared" si="1"/>
        <v>13</v>
      </c>
      <c r="H23" s="65">
        <f>VLOOKUP($A23,'Return Data'!$B$7:$R$2292,7,0)</f>
        <v>6.1824000000000003</v>
      </c>
      <c r="I23" s="66">
        <f t="shared" si="2"/>
        <v>11</v>
      </c>
      <c r="J23" s="65">
        <f>VLOOKUP($A23,'Return Data'!$B$7:$R$2292,8,0)</f>
        <v>8.7136999999999993</v>
      </c>
      <c r="K23" s="66">
        <f t="shared" si="3"/>
        <v>4</v>
      </c>
      <c r="L23" s="65">
        <f>VLOOKUP($A23,'Return Data'!$B$7:$R$2292,9,0)</f>
        <v>4.2568000000000001</v>
      </c>
      <c r="M23" s="66">
        <f t="shared" si="4"/>
        <v>7</v>
      </c>
      <c r="N23" s="65">
        <f>VLOOKUP($A23,'Return Data'!$B$7:$R$2292,10,0)</f>
        <v>3.8607999999999998</v>
      </c>
      <c r="O23" s="66">
        <f t="shared" si="5"/>
        <v>11</v>
      </c>
      <c r="P23" s="65">
        <f>VLOOKUP($A23,'Return Data'!$B$7:$R$2292,11,0)</f>
        <v>3.5996000000000001</v>
      </c>
      <c r="Q23" s="66">
        <f t="shared" si="6"/>
        <v>14</v>
      </c>
      <c r="R23" s="65">
        <f>VLOOKUP($A23,'Return Data'!$B$7:$R$2292,12,0)</f>
        <v>3.823</v>
      </c>
      <c r="S23" s="66">
        <f t="shared" si="7"/>
        <v>16</v>
      </c>
      <c r="T23" s="65">
        <f>VLOOKUP($A23,'Return Data'!$B$7:$R$2292,13,0)</f>
        <v>3.9941</v>
      </c>
      <c r="U23" s="66">
        <f t="shared" si="8"/>
        <v>20</v>
      </c>
      <c r="V23" s="65">
        <f>VLOOKUP($A23,'Return Data'!$B$7:$R$2292,17,0)</f>
        <v>5.6479999999999997</v>
      </c>
      <c r="W23" s="66">
        <f t="shared" si="9"/>
        <v>11</v>
      </c>
      <c r="X23" s="65">
        <f>VLOOKUP($A23,'Return Data'!$B$7:$R$2292,14,0)</f>
        <v>5.1051000000000002</v>
      </c>
      <c r="Y23" s="66">
        <f t="shared" si="10"/>
        <v>17</v>
      </c>
      <c r="Z23" s="65">
        <f>VLOOKUP($A23,'Return Data'!$B$7:$R$2292,16,0)</f>
        <v>7.3833000000000002</v>
      </c>
      <c r="AA23" s="67">
        <f t="shared" si="11"/>
        <v>15</v>
      </c>
    </row>
    <row r="24" spans="1:27" x14ac:dyDescent="0.3">
      <c r="A24" s="63" t="s">
        <v>1029</v>
      </c>
      <c r="B24" s="64">
        <f>VLOOKUP($A24,'Return Data'!$B$7:$R$2292,3,0)</f>
        <v>44609</v>
      </c>
      <c r="C24" s="65">
        <f>VLOOKUP($A24,'Return Data'!$B$7:$R$2292,4,0)</f>
        <v>1393.0992000000001</v>
      </c>
      <c r="D24" s="65">
        <f>VLOOKUP($A24,'Return Data'!$B$7:$R$2292,5,0)</f>
        <v>3.8439999999999999</v>
      </c>
      <c r="E24" s="66">
        <f t="shared" si="0"/>
        <v>17</v>
      </c>
      <c r="F24" s="65">
        <f>VLOOKUP($A24,'Return Data'!$B$7:$R$2292,6,0)</f>
        <v>3.7879999999999998</v>
      </c>
      <c r="G24" s="66">
        <f t="shared" si="1"/>
        <v>18</v>
      </c>
      <c r="H24" s="65">
        <f>VLOOKUP($A24,'Return Data'!$B$7:$R$2292,7,0)</f>
        <v>5.7045000000000003</v>
      </c>
      <c r="I24" s="66">
        <f t="shared" si="2"/>
        <v>15</v>
      </c>
      <c r="J24" s="65">
        <f>VLOOKUP($A24,'Return Data'!$B$7:$R$2292,8,0)</f>
        <v>6.9980000000000002</v>
      </c>
      <c r="K24" s="66">
        <f t="shared" si="3"/>
        <v>13</v>
      </c>
      <c r="L24" s="65">
        <f>VLOOKUP($A24,'Return Data'!$B$7:$R$2292,9,0)</f>
        <v>4.1356000000000002</v>
      </c>
      <c r="M24" s="66">
        <f t="shared" si="4"/>
        <v>10</v>
      </c>
      <c r="N24" s="65">
        <f>VLOOKUP($A24,'Return Data'!$B$7:$R$2292,10,0)</f>
        <v>3.8595999999999999</v>
      </c>
      <c r="O24" s="66">
        <f t="shared" si="5"/>
        <v>12</v>
      </c>
      <c r="P24" s="65">
        <f>VLOOKUP($A24,'Return Data'!$B$7:$R$2292,11,0)</f>
        <v>3.6787000000000001</v>
      </c>
      <c r="Q24" s="66">
        <f t="shared" si="6"/>
        <v>11</v>
      </c>
      <c r="R24" s="65">
        <f>VLOOKUP($A24,'Return Data'!$B$7:$R$2292,12,0)</f>
        <v>3.9813999999999998</v>
      </c>
      <c r="S24" s="66">
        <f t="shared" si="7"/>
        <v>12</v>
      </c>
      <c r="T24" s="65">
        <f>VLOOKUP($A24,'Return Data'!$B$7:$R$2292,13,0)</f>
        <v>4.2549999999999999</v>
      </c>
      <c r="U24" s="66">
        <f t="shared" si="8"/>
        <v>12</v>
      </c>
      <c r="V24" s="65">
        <f>VLOOKUP($A24,'Return Data'!$B$7:$R$2292,17,0)</f>
        <v>5.2602000000000002</v>
      </c>
      <c r="W24" s="66">
        <f t="shared" si="9"/>
        <v>16</v>
      </c>
      <c r="X24" s="65">
        <f>VLOOKUP($A24,'Return Data'!$B$7:$R$2292,14,0)</f>
        <v>6.4145000000000003</v>
      </c>
      <c r="Y24" s="66">
        <f t="shared" si="10"/>
        <v>10</v>
      </c>
      <c r="Z24" s="65">
        <f>VLOOKUP($A24,'Return Data'!$B$7:$R$2292,16,0)</f>
        <v>6.8437999999999999</v>
      </c>
      <c r="AA24" s="67">
        <f t="shared" si="11"/>
        <v>21</v>
      </c>
    </row>
    <row r="25" spans="1:27" x14ac:dyDescent="0.3">
      <c r="A25" s="63" t="s">
        <v>1031</v>
      </c>
      <c r="B25" s="64">
        <f>VLOOKUP($A25,'Return Data'!$B$7:$R$2292,3,0)</f>
        <v>44609</v>
      </c>
      <c r="C25" s="65">
        <f>VLOOKUP($A25,'Return Data'!$B$7:$R$2292,4,0)</f>
        <v>1956.021</v>
      </c>
      <c r="D25" s="65">
        <f>VLOOKUP($A25,'Return Data'!$B$7:$R$2292,5,0)</f>
        <v>6.9672000000000001</v>
      </c>
      <c r="E25" s="66">
        <f t="shared" si="0"/>
        <v>6</v>
      </c>
      <c r="F25" s="65">
        <f>VLOOKUP($A25,'Return Data'!$B$7:$R$2292,6,0)</f>
        <v>5.7202000000000002</v>
      </c>
      <c r="G25" s="66">
        <f t="shared" si="1"/>
        <v>12</v>
      </c>
      <c r="H25" s="65">
        <f>VLOOKUP($A25,'Return Data'!$B$7:$R$2292,7,0)</f>
        <v>5.8739999999999997</v>
      </c>
      <c r="I25" s="66">
        <f t="shared" si="2"/>
        <v>12</v>
      </c>
      <c r="J25" s="65">
        <f>VLOOKUP($A25,'Return Data'!$B$7:$R$2292,8,0)</f>
        <v>6.4725999999999999</v>
      </c>
      <c r="K25" s="66">
        <f t="shared" si="3"/>
        <v>18</v>
      </c>
      <c r="L25" s="65">
        <f>VLOOKUP($A25,'Return Data'!$B$7:$R$2292,9,0)</f>
        <v>3.8978000000000002</v>
      </c>
      <c r="M25" s="66">
        <f t="shared" si="4"/>
        <v>17</v>
      </c>
      <c r="N25" s="65">
        <f>VLOOKUP($A25,'Return Data'!$B$7:$R$2292,10,0)</f>
        <v>3.6048</v>
      </c>
      <c r="O25" s="66">
        <f t="shared" si="5"/>
        <v>19</v>
      </c>
      <c r="P25" s="65">
        <f>VLOOKUP($A25,'Return Data'!$B$7:$R$2292,11,0)</f>
        <v>3.3912</v>
      </c>
      <c r="Q25" s="66">
        <f t="shared" si="6"/>
        <v>22</v>
      </c>
      <c r="R25" s="65">
        <f>VLOOKUP($A25,'Return Data'!$B$7:$R$2292,12,0)</f>
        <v>3.7456</v>
      </c>
      <c r="S25" s="66">
        <f t="shared" si="7"/>
        <v>21</v>
      </c>
      <c r="T25" s="65">
        <f>VLOOKUP($A25,'Return Data'!$B$7:$R$2292,13,0)</f>
        <v>4.0468999999999999</v>
      </c>
      <c r="U25" s="66">
        <f t="shared" si="8"/>
        <v>19</v>
      </c>
      <c r="V25" s="65">
        <f>VLOOKUP($A25,'Return Data'!$B$7:$R$2292,17,0)</f>
        <v>5.1675000000000004</v>
      </c>
      <c r="W25" s="66">
        <f t="shared" si="9"/>
        <v>18</v>
      </c>
      <c r="X25" s="65">
        <f>VLOOKUP($A25,'Return Data'!$B$7:$R$2292,14,0)</f>
        <v>5.6189999999999998</v>
      </c>
      <c r="Y25" s="66">
        <f t="shared" si="10"/>
        <v>15</v>
      </c>
      <c r="Z25" s="65">
        <f>VLOOKUP($A25,'Return Data'!$B$7:$R$2292,16,0)</f>
        <v>7.1071</v>
      </c>
      <c r="AA25" s="67">
        <f t="shared" si="11"/>
        <v>18</v>
      </c>
    </row>
    <row r="26" spans="1:27" x14ac:dyDescent="0.3">
      <c r="A26" s="63" t="s">
        <v>1034</v>
      </c>
      <c r="B26" s="64">
        <f>VLOOKUP($A26,'Return Data'!$B$7:$R$2292,3,0)</f>
        <v>44609</v>
      </c>
      <c r="C26" s="65">
        <f>VLOOKUP($A26,'Return Data'!$B$7:$R$2292,4,0)</f>
        <v>3152.4688999999998</v>
      </c>
      <c r="D26" s="65">
        <f>VLOOKUP($A26,'Return Data'!$B$7:$R$2292,5,0)</f>
        <v>8.0394000000000005</v>
      </c>
      <c r="E26" s="66">
        <f t="shared" si="0"/>
        <v>3</v>
      </c>
      <c r="F26" s="65">
        <f>VLOOKUP($A26,'Return Data'!$B$7:$R$2292,6,0)</f>
        <v>7.5189000000000004</v>
      </c>
      <c r="G26" s="66">
        <f t="shared" si="1"/>
        <v>4</v>
      </c>
      <c r="H26" s="65">
        <f>VLOOKUP($A26,'Return Data'!$B$7:$R$2292,7,0)</f>
        <v>8.2626000000000008</v>
      </c>
      <c r="I26" s="66">
        <f t="shared" si="2"/>
        <v>2</v>
      </c>
      <c r="J26" s="65">
        <f>VLOOKUP($A26,'Return Data'!$B$7:$R$2292,8,0)</f>
        <v>9.3777000000000008</v>
      </c>
      <c r="K26" s="66">
        <f t="shared" si="3"/>
        <v>3</v>
      </c>
      <c r="L26" s="65">
        <f>VLOOKUP($A26,'Return Data'!$B$7:$R$2292,9,0)</f>
        <v>5.0465999999999998</v>
      </c>
      <c r="M26" s="66">
        <f t="shared" si="4"/>
        <v>4</v>
      </c>
      <c r="N26" s="65">
        <f>VLOOKUP($A26,'Return Data'!$B$7:$R$2292,10,0)</f>
        <v>4.5267999999999997</v>
      </c>
      <c r="O26" s="66">
        <f t="shared" si="5"/>
        <v>2</v>
      </c>
      <c r="P26" s="65">
        <f>VLOOKUP($A26,'Return Data'!$B$7:$R$2292,11,0)</f>
        <v>4.2701000000000002</v>
      </c>
      <c r="Q26" s="66">
        <f t="shared" si="6"/>
        <v>4</v>
      </c>
      <c r="R26" s="65">
        <f>VLOOKUP($A26,'Return Data'!$B$7:$R$2292,12,0)</f>
        <v>4.7032999999999996</v>
      </c>
      <c r="S26" s="66">
        <f t="shared" si="7"/>
        <v>4</v>
      </c>
      <c r="T26" s="65">
        <f>VLOOKUP($A26,'Return Data'!$B$7:$R$2292,13,0)</f>
        <v>5.1672000000000002</v>
      </c>
      <c r="U26" s="66">
        <f t="shared" si="8"/>
        <v>4</v>
      </c>
      <c r="V26" s="65">
        <f>VLOOKUP($A26,'Return Data'!$B$7:$R$2292,17,0)</f>
        <v>6.0529999999999999</v>
      </c>
      <c r="W26" s="66">
        <f t="shared" si="9"/>
        <v>8</v>
      </c>
      <c r="X26" s="65">
        <f>VLOOKUP($A26,'Return Data'!$B$7:$R$2292,14,0)</f>
        <v>6.5389999999999997</v>
      </c>
      <c r="Y26" s="66">
        <f t="shared" si="10"/>
        <v>9</v>
      </c>
      <c r="Z26" s="65">
        <f>VLOOKUP($A26,'Return Data'!$B$7:$R$2292,16,0)</f>
        <v>7.9276999999999997</v>
      </c>
      <c r="AA26" s="67">
        <f t="shared" si="11"/>
        <v>8</v>
      </c>
    </row>
    <row r="27" spans="1:27" x14ac:dyDescent="0.3">
      <c r="A27" s="63" t="s">
        <v>1036</v>
      </c>
      <c r="B27" s="64">
        <f>VLOOKUP($A27,'Return Data'!$B$7:$R$2292,3,0)</f>
        <v>44609</v>
      </c>
      <c r="C27" s="65">
        <f>VLOOKUP($A27,'Return Data'!$B$7:$R$2292,4,0)</f>
        <v>25.4008</v>
      </c>
      <c r="D27" s="65">
        <f>VLOOKUP($A27,'Return Data'!$B$7:$R$2292,5,0)</f>
        <v>6.0362</v>
      </c>
      <c r="E27" s="66">
        <f t="shared" si="0"/>
        <v>10</v>
      </c>
      <c r="F27" s="65">
        <f>VLOOKUP($A27,'Return Data'!$B$7:$R$2292,6,0)</f>
        <v>6.9493</v>
      </c>
      <c r="G27" s="66">
        <f t="shared" si="1"/>
        <v>6</v>
      </c>
      <c r="H27" s="65">
        <f>VLOOKUP($A27,'Return Data'!$B$7:$R$2292,7,0)</f>
        <v>8.0594000000000001</v>
      </c>
      <c r="I27" s="66">
        <f t="shared" si="2"/>
        <v>4</v>
      </c>
      <c r="J27" s="65">
        <f>VLOOKUP($A27,'Return Data'!$B$7:$R$2292,8,0)</f>
        <v>7.8136999999999999</v>
      </c>
      <c r="K27" s="66">
        <f t="shared" si="3"/>
        <v>7</v>
      </c>
      <c r="L27" s="65">
        <f>VLOOKUP($A27,'Return Data'!$B$7:$R$2292,9,0)</f>
        <v>4.3874000000000004</v>
      </c>
      <c r="M27" s="66">
        <f t="shared" si="4"/>
        <v>6</v>
      </c>
      <c r="N27" s="65">
        <f>VLOOKUP($A27,'Return Data'!$B$7:$R$2292,10,0)</f>
        <v>3.9611000000000001</v>
      </c>
      <c r="O27" s="66">
        <f t="shared" si="5"/>
        <v>6</v>
      </c>
      <c r="P27" s="65">
        <f>VLOOKUP($A27,'Return Data'!$B$7:$R$2292,11,0)</f>
        <v>3.5283000000000002</v>
      </c>
      <c r="Q27" s="66">
        <f t="shared" si="6"/>
        <v>17</v>
      </c>
      <c r="R27" s="65">
        <f>VLOOKUP($A27,'Return Data'!$B$7:$R$2292,12,0)</f>
        <v>3.7791000000000001</v>
      </c>
      <c r="S27" s="66">
        <f t="shared" si="7"/>
        <v>18</v>
      </c>
      <c r="T27" s="65">
        <f>VLOOKUP($A27,'Return Data'!$B$7:$R$2292,13,0)</f>
        <v>4.1332000000000004</v>
      </c>
      <c r="U27" s="66">
        <f t="shared" si="8"/>
        <v>15</v>
      </c>
      <c r="V27" s="65">
        <f>VLOOKUP($A27,'Return Data'!$B$7:$R$2292,17,0)</f>
        <v>3.2378999999999998</v>
      </c>
      <c r="W27" s="66">
        <f t="shared" si="9"/>
        <v>24</v>
      </c>
      <c r="X27" s="65">
        <f>VLOOKUP($A27,'Return Data'!$B$7:$R$2292,14,0)</f>
        <v>-0.92420000000000002</v>
      </c>
      <c r="Y27" s="66">
        <f t="shared" si="10"/>
        <v>23</v>
      </c>
      <c r="Z27" s="65">
        <f>VLOOKUP($A27,'Return Data'!$B$7:$R$2292,16,0)</f>
        <v>5.6965000000000003</v>
      </c>
      <c r="AA27" s="67">
        <f t="shared" si="11"/>
        <v>23</v>
      </c>
    </row>
    <row r="28" spans="1:27" x14ac:dyDescent="0.3">
      <c r="A28" s="63" t="s">
        <v>1038</v>
      </c>
      <c r="B28" s="64">
        <f>VLOOKUP($A28,'Return Data'!$B$7:$R$2292,3,0)</f>
        <v>44609</v>
      </c>
      <c r="C28" s="65">
        <f>VLOOKUP($A28,'Return Data'!$B$7:$R$2292,4,0)</f>
        <v>2895.1363999999999</v>
      </c>
      <c r="D28" s="65">
        <f>VLOOKUP($A28,'Return Data'!$B$7:$R$2292,5,0)</f>
        <v>5.6969000000000003</v>
      </c>
      <c r="E28" s="66">
        <f t="shared" si="0"/>
        <v>12</v>
      </c>
      <c r="F28" s="65">
        <f>VLOOKUP($A28,'Return Data'!$B$7:$R$2292,6,0)</f>
        <v>4.8196000000000003</v>
      </c>
      <c r="G28" s="66">
        <f t="shared" si="1"/>
        <v>14</v>
      </c>
      <c r="H28" s="65">
        <f>VLOOKUP($A28,'Return Data'!$B$7:$R$2292,7,0)</f>
        <v>5.4253999999999998</v>
      </c>
      <c r="I28" s="66">
        <f t="shared" si="2"/>
        <v>18</v>
      </c>
      <c r="J28" s="65">
        <f>VLOOKUP($A28,'Return Data'!$B$7:$R$2292,8,0)</f>
        <v>6.1364000000000001</v>
      </c>
      <c r="K28" s="66">
        <f t="shared" si="3"/>
        <v>21</v>
      </c>
      <c r="L28" s="65">
        <f>VLOOKUP($A28,'Return Data'!$B$7:$R$2292,9,0)</f>
        <v>4.109</v>
      </c>
      <c r="M28" s="66">
        <f t="shared" si="4"/>
        <v>12</v>
      </c>
      <c r="N28" s="65">
        <f>VLOOKUP($A28,'Return Data'!$B$7:$R$2292,10,0)</f>
        <v>3.7176</v>
      </c>
      <c r="O28" s="66">
        <f t="shared" si="5"/>
        <v>16</v>
      </c>
      <c r="P28" s="65">
        <f>VLOOKUP($A28,'Return Data'!$B$7:$R$2292,11,0)</f>
        <v>3.5914000000000001</v>
      </c>
      <c r="Q28" s="66">
        <f t="shared" si="6"/>
        <v>15</v>
      </c>
      <c r="R28" s="65">
        <f>VLOOKUP($A28,'Return Data'!$B$7:$R$2292,12,0)</f>
        <v>3.9291</v>
      </c>
      <c r="S28" s="66">
        <f t="shared" si="7"/>
        <v>14</v>
      </c>
      <c r="T28" s="65">
        <f>VLOOKUP($A28,'Return Data'!$B$7:$R$2292,13,0)</f>
        <v>3.988</v>
      </c>
      <c r="U28" s="66">
        <f t="shared" si="8"/>
        <v>21</v>
      </c>
      <c r="V28" s="65">
        <f>VLOOKUP($A28,'Return Data'!$B$7:$R$2292,17,0)</f>
        <v>5.2375999999999996</v>
      </c>
      <c r="W28" s="66">
        <f t="shared" si="9"/>
        <v>17</v>
      </c>
      <c r="X28" s="65">
        <f>VLOOKUP($A28,'Return Data'!$B$7:$R$2292,14,0)</f>
        <v>6.3692000000000002</v>
      </c>
      <c r="Y28" s="66">
        <f t="shared" si="10"/>
        <v>11</v>
      </c>
      <c r="Z28" s="65">
        <f>VLOOKUP($A28,'Return Data'!$B$7:$R$2292,16,0)</f>
        <v>7.6603000000000003</v>
      </c>
      <c r="AA28" s="67">
        <f t="shared" si="11"/>
        <v>13</v>
      </c>
    </row>
    <row r="29" spans="1:27" x14ac:dyDescent="0.3">
      <c r="A29" s="63" t="s">
        <v>1039</v>
      </c>
      <c r="B29" s="64">
        <f>VLOOKUP($A29,'Return Data'!$B$7:$R$2292,3,0)</f>
        <v>44609</v>
      </c>
      <c r="C29" s="65">
        <f>VLOOKUP($A29,'Return Data'!$B$7:$R$2292,4,0)</f>
        <v>2943.5873000000001</v>
      </c>
      <c r="D29" s="65">
        <f>VLOOKUP($A29,'Return Data'!$B$7:$R$2292,5,0)</f>
        <v>-3.2496999999999998</v>
      </c>
      <c r="E29" s="66">
        <f t="shared" si="0"/>
        <v>21</v>
      </c>
      <c r="F29" s="65">
        <f>VLOOKUP($A29,'Return Data'!$B$7:$R$2292,6,0)</f>
        <v>0.30130000000000001</v>
      </c>
      <c r="G29" s="66">
        <f t="shared" si="1"/>
        <v>22</v>
      </c>
      <c r="H29" s="65">
        <f>VLOOKUP($A29,'Return Data'!$B$7:$R$2292,7,0)</f>
        <v>2.9630999999999998</v>
      </c>
      <c r="I29" s="66">
        <f t="shared" si="2"/>
        <v>23</v>
      </c>
      <c r="J29" s="65">
        <f>VLOOKUP($A29,'Return Data'!$B$7:$R$2292,8,0)</f>
        <v>5.8098999999999998</v>
      </c>
      <c r="K29" s="66">
        <f t="shared" si="3"/>
        <v>23</v>
      </c>
      <c r="L29" s="65">
        <f>VLOOKUP($A29,'Return Data'!$B$7:$R$2292,9,0)</f>
        <v>3.9962</v>
      </c>
      <c r="M29" s="66">
        <f t="shared" si="4"/>
        <v>14</v>
      </c>
      <c r="N29" s="65">
        <f>VLOOKUP($A29,'Return Data'!$B$7:$R$2292,10,0)</f>
        <v>3.665</v>
      </c>
      <c r="O29" s="66">
        <f t="shared" si="5"/>
        <v>17</v>
      </c>
      <c r="P29" s="65">
        <f>VLOOKUP($A29,'Return Data'!$B$7:$R$2292,11,0)</f>
        <v>3.3961000000000001</v>
      </c>
      <c r="Q29" s="66">
        <f t="shared" si="6"/>
        <v>21</v>
      </c>
      <c r="R29" s="65">
        <f>VLOOKUP($A29,'Return Data'!$B$7:$R$2292,12,0)</f>
        <v>3.6945999999999999</v>
      </c>
      <c r="S29" s="66">
        <f t="shared" si="7"/>
        <v>23</v>
      </c>
      <c r="T29" s="65">
        <f>VLOOKUP($A29,'Return Data'!$B$7:$R$2292,13,0)</f>
        <v>3.9531999999999998</v>
      </c>
      <c r="U29" s="66">
        <f t="shared" si="8"/>
        <v>22</v>
      </c>
      <c r="V29" s="65">
        <f>VLOOKUP($A29,'Return Data'!$B$7:$R$2292,17,0)</f>
        <v>4.2348999999999997</v>
      </c>
      <c r="W29" s="66">
        <f t="shared" si="9"/>
        <v>22</v>
      </c>
      <c r="X29" s="65">
        <f>VLOOKUP($A29,'Return Data'!$B$7:$R$2292,14,0)</f>
        <v>-0.79279999999999995</v>
      </c>
      <c r="Y29" s="66">
        <f t="shared" si="10"/>
        <v>22</v>
      </c>
      <c r="Z29" s="65">
        <f>VLOOKUP($A29,'Return Data'!$B$7:$R$2292,16,0)</f>
        <v>5.3753000000000002</v>
      </c>
      <c r="AA29" s="67">
        <f t="shared" si="11"/>
        <v>24</v>
      </c>
    </row>
    <row r="30" spans="1:27" x14ac:dyDescent="0.3">
      <c r="A30" s="63" t="s">
        <v>1042</v>
      </c>
      <c r="B30" s="64">
        <f>VLOOKUP($A30,'Return Data'!$B$7:$R$2292,3,0)</f>
        <v>44609</v>
      </c>
      <c r="C30" s="65">
        <f>VLOOKUP($A30,'Return Data'!$B$7:$R$2292,4,0)</f>
        <v>3233.1491000000001</v>
      </c>
      <c r="D30" s="65">
        <f>VLOOKUP($A30,'Return Data'!$B$7:$R$2292,5,0)</f>
        <v>3.9392999999999998</v>
      </c>
      <c r="E30" s="66">
        <f t="shared" si="0"/>
        <v>15</v>
      </c>
      <c r="F30" s="65">
        <f>VLOOKUP($A30,'Return Data'!$B$7:$R$2292,6,0)</f>
        <v>4.7760999999999996</v>
      </c>
      <c r="G30" s="66">
        <f t="shared" si="1"/>
        <v>15</v>
      </c>
      <c r="H30" s="65">
        <f>VLOOKUP($A30,'Return Data'!$B$7:$R$2292,7,0)</f>
        <v>5.4195000000000002</v>
      </c>
      <c r="I30" s="66">
        <f t="shared" si="2"/>
        <v>19</v>
      </c>
      <c r="J30" s="65">
        <f>VLOOKUP($A30,'Return Data'!$B$7:$R$2292,8,0)</f>
        <v>6.6292999999999997</v>
      </c>
      <c r="K30" s="66">
        <f t="shared" si="3"/>
        <v>16</v>
      </c>
      <c r="L30" s="65">
        <f>VLOOKUP($A30,'Return Data'!$B$7:$R$2292,9,0)</f>
        <v>3.7869999999999999</v>
      </c>
      <c r="M30" s="66">
        <f t="shared" si="4"/>
        <v>20</v>
      </c>
      <c r="N30" s="65">
        <f>VLOOKUP($A30,'Return Data'!$B$7:$R$2292,10,0)</f>
        <v>3.9304999999999999</v>
      </c>
      <c r="O30" s="66">
        <f t="shared" si="5"/>
        <v>8</v>
      </c>
      <c r="P30" s="65">
        <f>VLOOKUP($A30,'Return Data'!$B$7:$R$2292,11,0)</f>
        <v>3.6379999999999999</v>
      </c>
      <c r="Q30" s="66">
        <f t="shared" si="6"/>
        <v>13</v>
      </c>
      <c r="R30" s="65">
        <f>VLOOKUP($A30,'Return Data'!$B$7:$R$2292,12,0)</f>
        <v>3.9613999999999998</v>
      </c>
      <c r="S30" s="66">
        <f t="shared" si="7"/>
        <v>13</v>
      </c>
      <c r="T30" s="65">
        <f>VLOOKUP($A30,'Return Data'!$B$7:$R$2292,13,0)</f>
        <v>4.2492999999999999</v>
      </c>
      <c r="U30" s="66">
        <f t="shared" si="8"/>
        <v>13</v>
      </c>
      <c r="V30" s="65">
        <f>VLOOKUP($A30,'Return Data'!$B$7:$R$2292,17,0)</f>
        <v>5.4814999999999996</v>
      </c>
      <c r="W30" s="66">
        <f t="shared" si="9"/>
        <v>13</v>
      </c>
      <c r="X30" s="65">
        <f>VLOOKUP($A30,'Return Data'!$B$7:$R$2292,14,0)</f>
        <v>4.4103000000000003</v>
      </c>
      <c r="Y30" s="66">
        <f t="shared" si="10"/>
        <v>19</v>
      </c>
      <c r="Z30" s="65">
        <f>VLOOKUP($A30,'Return Data'!$B$7:$R$2292,16,0)</f>
        <v>7.1471999999999998</v>
      </c>
      <c r="AA30" s="67">
        <f t="shared" si="11"/>
        <v>17</v>
      </c>
    </row>
    <row r="31" spans="1:27" x14ac:dyDescent="0.3">
      <c r="A31" s="63" t="s">
        <v>1043</v>
      </c>
      <c r="B31" s="64">
        <f>VLOOKUP($A31,'Return Data'!$B$7:$R$2292,3,0)</f>
        <v>44601</v>
      </c>
      <c r="C31" s="65">
        <f>VLOOKUP($A31,'Return Data'!$B$7:$R$2292,4,0)</f>
        <v>80.116399999999999</v>
      </c>
      <c r="D31" s="65">
        <f>VLOOKUP($A31,'Return Data'!$B$7:$R$2292,5,0)</f>
        <v>-39.638500000000001</v>
      </c>
      <c r="E31" s="66">
        <f t="shared" si="0"/>
        <v>24</v>
      </c>
      <c r="F31" s="65">
        <f>VLOOKUP($A31,'Return Data'!$B$7:$R$2292,6,0)</f>
        <v>-3.1240000000000001</v>
      </c>
      <c r="G31" s="66">
        <f t="shared" si="1"/>
        <v>23</v>
      </c>
      <c r="H31" s="65">
        <f>VLOOKUP($A31,'Return Data'!$B$7:$R$2292,7,0)</f>
        <v>5.4858000000000002</v>
      </c>
      <c r="I31" s="66">
        <f t="shared" si="2"/>
        <v>17</v>
      </c>
      <c r="J31" s="65">
        <f>VLOOKUP($A31,'Return Data'!$B$7:$R$2292,8,0)</f>
        <v>-3.2425000000000002</v>
      </c>
      <c r="K31" s="66">
        <f t="shared" si="3"/>
        <v>25</v>
      </c>
      <c r="L31" s="65">
        <f>VLOOKUP($A31,'Return Data'!$B$7:$R$2292,9,0)</f>
        <v>6.9741</v>
      </c>
      <c r="M31" s="66">
        <f t="shared" si="4"/>
        <v>2</v>
      </c>
      <c r="N31" s="65">
        <f>VLOOKUP($A31,'Return Data'!$B$7:$R$2292,10,0)</f>
        <v>0.2959</v>
      </c>
      <c r="O31" s="66">
        <f t="shared" si="5"/>
        <v>25</v>
      </c>
      <c r="P31" s="65">
        <f>VLOOKUP($A31,'Return Data'!$B$7:$R$2292,11,0)</f>
        <v>306.70749999999998</v>
      </c>
      <c r="Q31" s="66">
        <f t="shared" si="6"/>
        <v>1</v>
      </c>
      <c r="R31" s="65">
        <f>VLOOKUP($A31,'Return Data'!$B$7:$R$2292,12,0)</f>
        <v>202.9879</v>
      </c>
      <c r="S31" s="66">
        <f t="shared" si="7"/>
        <v>1</v>
      </c>
      <c r="T31" s="65">
        <f>VLOOKUP($A31,'Return Data'!$B$7:$R$2292,13,0)</f>
        <v>154.6045</v>
      </c>
      <c r="U31" s="66">
        <f t="shared" si="8"/>
        <v>1</v>
      </c>
      <c r="V31" s="65">
        <f>VLOOKUP($A31,'Return Data'!$B$7:$R$2292,17,0)</f>
        <v>41.974600000000002</v>
      </c>
      <c r="W31" s="66">
        <f t="shared" si="9"/>
        <v>1</v>
      </c>
      <c r="X31" s="65"/>
      <c r="Y31" s="66"/>
      <c r="Z31" s="65">
        <f>VLOOKUP($A31,'Return Data'!$B$7:$R$2292,16,0)</f>
        <v>22.6175</v>
      </c>
      <c r="AA31" s="67">
        <f t="shared" si="11"/>
        <v>1</v>
      </c>
    </row>
    <row r="32" spans="1:27" x14ac:dyDescent="0.3">
      <c r="A32" s="63" t="s">
        <v>1044</v>
      </c>
      <c r="B32" s="64">
        <f>VLOOKUP($A32,'Return Data'!$B$7:$R$2292,3,0)</f>
        <v>44609</v>
      </c>
      <c r="C32" s="65">
        <f>VLOOKUP($A32,'Return Data'!$B$7:$R$2292,4,0)</f>
        <v>2877.3449999999998</v>
      </c>
      <c r="D32" s="65">
        <f>VLOOKUP($A32,'Return Data'!$B$7:$R$2292,5,0)</f>
        <v>6.5925000000000002</v>
      </c>
      <c r="E32" s="66">
        <f t="shared" si="0"/>
        <v>9</v>
      </c>
      <c r="F32" s="65">
        <f>VLOOKUP($A32,'Return Data'!$B$7:$R$2292,6,0)</f>
        <v>4.2172000000000001</v>
      </c>
      <c r="G32" s="66">
        <f t="shared" si="1"/>
        <v>16</v>
      </c>
      <c r="H32" s="65">
        <f>VLOOKUP($A32,'Return Data'!$B$7:$R$2292,7,0)</f>
        <v>5.6021999999999998</v>
      </c>
      <c r="I32" s="66">
        <f t="shared" si="2"/>
        <v>16</v>
      </c>
      <c r="J32" s="65">
        <f>VLOOKUP($A32,'Return Data'!$B$7:$R$2292,8,0)</f>
        <v>7.1721000000000004</v>
      </c>
      <c r="K32" s="66">
        <f t="shared" si="3"/>
        <v>11</v>
      </c>
      <c r="L32" s="65">
        <f>VLOOKUP($A32,'Return Data'!$B$7:$R$2292,9,0)</f>
        <v>4.1048999999999998</v>
      </c>
      <c r="M32" s="66">
        <f t="shared" si="4"/>
        <v>13</v>
      </c>
      <c r="N32" s="65">
        <f>VLOOKUP($A32,'Return Data'!$B$7:$R$2292,10,0)</f>
        <v>3.6349</v>
      </c>
      <c r="O32" s="66">
        <f t="shared" si="5"/>
        <v>18</v>
      </c>
      <c r="P32" s="65">
        <f>VLOOKUP($A32,'Return Data'!$B$7:$R$2292,11,0)</f>
        <v>13.478400000000001</v>
      </c>
      <c r="Q32" s="66">
        <f t="shared" si="6"/>
        <v>3</v>
      </c>
      <c r="R32" s="65">
        <f>VLOOKUP($A32,'Return Data'!$B$7:$R$2292,12,0)</f>
        <v>10.7629</v>
      </c>
      <c r="S32" s="66">
        <f t="shared" si="7"/>
        <v>3</v>
      </c>
      <c r="T32" s="65">
        <f>VLOOKUP($A32,'Return Data'!$B$7:$R$2292,13,0)</f>
        <v>9.3989999999999991</v>
      </c>
      <c r="U32" s="66">
        <f t="shared" si="8"/>
        <v>3</v>
      </c>
      <c r="V32" s="65">
        <f>VLOOKUP($A32,'Return Data'!$B$7:$R$2292,17,0)</f>
        <v>7.8829000000000002</v>
      </c>
      <c r="W32" s="66">
        <f t="shared" si="9"/>
        <v>4</v>
      </c>
      <c r="X32" s="65">
        <f>VLOOKUP($A32,'Return Data'!$B$7:$R$2292,14,0)</f>
        <v>3.8092000000000001</v>
      </c>
      <c r="Y32" s="66">
        <f>RANK(X32,X$8:X$32,0)</f>
        <v>20</v>
      </c>
      <c r="Z32" s="65">
        <f>VLOOKUP($A32,'Return Data'!$B$7:$R$2292,16,0)</f>
        <v>6.9989999999999997</v>
      </c>
      <c r="AA32" s="67">
        <f t="shared" si="11"/>
        <v>20</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0.60587600000000041</v>
      </c>
      <c r="E34" s="74"/>
      <c r="F34" s="75">
        <f>AVERAGE(F8:F32)</f>
        <v>3.5662639999999999</v>
      </c>
      <c r="G34" s="74"/>
      <c r="H34" s="75">
        <f>AVERAGE(H8:H32)</f>
        <v>5.6754880000000014</v>
      </c>
      <c r="I34" s="74"/>
      <c r="J34" s="75">
        <f>AVERAGE(J8:J32)</f>
        <v>7.0522159999999996</v>
      </c>
      <c r="K34" s="74"/>
      <c r="L34" s="75">
        <f>AVERAGE(L8:L32)</f>
        <v>4.4807959999999998</v>
      </c>
      <c r="M34" s="74"/>
      <c r="N34" s="75">
        <f>AVERAGE(N8:N32)</f>
        <v>4.2882920000000002</v>
      </c>
      <c r="O34" s="74"/>
      <c r="P34" s="75">
        <f>AVERAGE(P8:P32)</f>
        <v>16.960548000000003</v>
      </c>
      <c r="Q34" s="74"/>
      <c r="R34" s="75">
        <f>AVERAGE(R8:R32)</f>
        <v>12.789159999999999</v>
      </c>
      <c r="S34" s="74"/>
      <c r="T34" s="75">
        <f>AVERAGE(T8:T32)</f>
        <v>10.966579999999999</v>
      </c>
      <c r="U34" s="74"/>
      <c r="V34" s="75">
        <f>AVERAGE(V8:V32)</f>
        <v>7.1681000000000008</v>
      </c>
      <c r="W34" s="74"/>
      <c r="X34" s="75">
        <f>AVERAGE(X8:X32)</f>
        <v>4.7579375000000006</v>
      </c>
      <c r="Y34" s="74"/>
      <c r="Z34" s="75">
        <f>AVERAGE(Z8:Z32)</f>
        <v>7.8603440000000004</v>
      </c>
      <c r="AA34" s="76"/>
    </row>
    <row r="35" spans="1:27" x14ac:dyDescent="0.3">
      <c r="A35" s="73" t="s">
        <v>28</v>
      </c>
      <c r="B35" s="74"/>
      <c r="C35" s="74"/>
      <c r="D35" s="75">
        <f>MIN(D8:D32)</f>
        <v>-49.231000000000002</v>
      </c>
      <c r="E35" s="74"/>
      <c r="F35" s="75">
        <f>MIN(F8:F32)</f>
        <v>-24.270199999999999</v>
      </c>
      <c r="G35" s="74"/>
      <c r="H35" s="75">
        <f>MIN(H8:H32)</f>
        <v>-8.1181000000000001</v>
      </c>
      <c r="I35" s="74"/>
      <c r="J35" s="75">
        <f>MIN(J8:J32)</f>
        <v>-3.2425000000000002</v>
      </c>
      <c r="K35" s="74"/>
      <c r="L35" s="75">
        <f>MIN(L8:L32)</f>
        <v>1.0366</v>
      </c>
      <c r="M35" s="74"/>
      <c r="N35" s="75">
        <f>MIN(N8:N32)</f>
        <v>0.2959</v>
      </c>
      <c r="O35" s="74"/>
      <c r="P35" s="75">
        <f>MIN(P8:P32)</f>
        <v>2.7158000000000002</v>
      </c>
      <c r="Q35" s="74"/>
      <c r="R35" s="75">
        <f>MIN(R8:R32)</f>
        <v>3.2515000000000001</v>
      </c>
      <c r="S35" s="74"/>
      <c r="T35" s="75">
        <f>MIN(T8:T32)</f>
        <v>3.6724000000000001</v>
      </c>
      <c r="U35" s="74"/>
      <c r="V35" s="75">
        <f>MIN(V8:V32)</f>
        <v>-2.9125000000000001</v>
      </c>
      <c r="W35" s="74"/>
      <c r="X35" s="75">
        <f>MIN(X8:X32)</f>
        <v>-9.0478000000000005</v>
      </c>
      <c r="Y35" s="74"/>
      <c r="Z35" s="75">
        <f>MIN(Z8:Z32)</f>
        <v>2.5608</v>
      </c>
      <c r="AA35" s="76"/>
    </row>
    <row r="36" spans="1:27" ht="15" thickBot="1" x14ac:dyDescent="0.35">
      <c r="A36" s="77" t="s">
        <v>29</v>
      </c>
      <c r="B36" s="78"/>
      <c r="C36" s="78"/>
      <c r="D36" s="79">
        <f>MAX(D8:D32)</f>
        <v>22.1111</v>
      </c>
      <c r="E36" s="78"/>
      <c r="F36" s="79">
        <f>MAX(F8:F32)</f>
        <v>15.634</v>
      </c>
      <c r="G36" s="78"/>
      <c r="H36" s="79">
        <f>MAX(H8:H32)</f>
        <v>16.6309</v>
      </c>
      <c r="I36" s="78"/>
      <c r="J36" s="79">
        <f>MAX(J8:J32)</f>
        <v>18.4755</v>
      </c>
      <c r="K36" s="78"/>
      <c r="L36" s="79">
        <f>MAX(L8:L32)</f>
        <v>13.6577</v>
      </c>
      <c r="M36" s="78"/>
      <c r="N36" s="79">
        <f>MAX(N8:N32)</f>
        <v>21.3642</v>
      </c>
      <c r="O36" s="78"/>
      <c r="P36" s="79">
        <f>MAX(P8:P32)</f>
        <v>306.70749999999998</v>
      </c>
      <c r="Q36" s="78"/>
      <c r="R36" s="79">
        <f>MAX(R8:R32)</f>
        <v>202.9879</v>
      </c>
      <c r="S36" s="78"/>
      <c r="T36" s="79">
        <f>MAX(T8:T32)</f>
        <v>154.6045</v>
      </c>
      <c r="U36" s="78"/>
      <c r="V36" s="79">
        <f>MAX(V8:V32)</f>
        <v>41.974600000000002</v>
      </c>
      <c r="W36" s="78"/>
      <c r="X36" s="79">
        <f>MAX(X8:X32)</f>
        <v>8.0081000000000007</v>
      </c>
      <c r="Y36" s="78"/>
      <c r="Z36" s="79">
        <f>MAX(Z8:Z32)</f>
        <v>22.6175</v>
      </c>
      <c r="AA36" s="80"/>
    </row>
    <row r="37" spans="1:27" x14ac:dyDescent="0.3">
      <c r="A37" s="112" t="s">
        <v>433</v>
      </c>
    </row>
    <row r="38" spans="1:27" x14ac:dyDescent="0.3">
      <c r="A38" s="14" t="s">
        <v>340</v>
      </c>
    </row>
  </sheetData>
  <sheetProtection algorithmName="SHA-512" hashValue="Xmdlzq6guC7K0CaD28abMUmp8GVMq4TVDa17K+mdjPqrg/YnERP6tikuWs70TXP4fxQwcuppvRZnZlOGkAnuFg==" saltValue="X25bAmEa4X95XmDU9uSte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993</v>
      </c>
      <c r="B8" s="64">
        <f>VLOOKUP($A8,'Return Data'!$B$7:$R$2292,3,0)</f>
        <v>44609</v>
      </c>
      <c r="C8" s="65">
        <f>VLOOKUP($A8,'Return Data'!$B$7:$R$2292,4,0)</f>
        <v>533.10180000000003</v>
      </c>
      <c r="D8" s="65">
        <f>VLOOKUP($A8,'Return Data'!$B$7:$R$2292,5,0)</f>
        <v>-0.39029999999999998</v>
      </c>
      <c r="E8" s="66">
        <f t="shared" ref="E8:E32" si="0">RANK(D8,D$8:D$32,0)</f>
        <v>19</v>
      </c>
      <c r="F8" s="65">
        <f>VLOOKUP($A8,'Return Data'!$B$7:$R$2292,6,0)</f>
        <v>3.0794999999999999</v>
      </c>
      <c r="G8" s="66">
        <f t="shared" ref="G8:G32" si="1">RANK(F8,F$8:F$32,0)</f>
        <v>18</v>
      </c>
      <c r="H8" s="65">
        <f>VLOOKUP($A8,'Return Data'!$B$7:$R$2292,7,0)</f>
        <v>4.8960999999999997</v>
      </c>
      <c r="I8" s="66">
        <f t="shared" ref="I8:I32" si="2">RANK(H8,H$8:H$32,0)</f>
        <v>19</v>
      </c>
      <c r="J8" s="65">
        <f>VLOOKUP($A8,'Return Data'!$B$7:$R$2292,8,0)</f>
        <v>6.7713000000000001</v>
      </c>
      <c r="K8" s="66">
        <f t="shared" ref="K8:K32" si="3">RANK(J8,J$8:J$32,0)</f>
        <v>11</v>
      </c>
      <c r="L8" s="65">
        <f>VLOOKUP($A8,'Return Data'!$B$7:$R$2292,9,0)</f>
        <v>3.4142000000000001</v>
      </c>
      <c r="M8" s="66">
        <f t="shared" ref="M8:M32" si="4">RANK(L8,L$8:L$32,0)</f>
        <v>17</v>
      </c>
      <c r="N8" s="65">
        <f>VLOOKUP($A8,'Return Data'!$B$7:$R$2292,10,0)</f>
        <v>3.3277999999999999</v>
      </c>
      <c r="O8" s="66">
        <f t="shared" ref="O8:O32" si="5">RANK(N8,N$8:N$32,0)</f>
        <v>12</v>
      </c>
      <c r="P8" s="65">
        <f>VLOOKUP($A8,'Return Data'!$B$7:$R$2292,11,0)</f>
        <v>3.1349</v>
      </c>
      <c r="Q8" s="66">
        <f t="shared" ref="Q8:Q32" si="6">RANK(P8,P$8:P$32,0)</f>
        <v>10</v>
      </c>
      <c r="R8" s="65">
        <f>VLOOKUP($A8,'Return Data'!$B$7:$R$2292,12,0)</f>
        <v>3.5844999999999998</v>
      </c>
      <c r="S8" s="66">
        <f t="shared" ref="S8:S32" si="7">RANK(R8,R$8:R$32,0)</f>
        <v>9</v>
      </c>
      <c r="T8" s="65">
        <f>VLOOKUP($A8,'Return Data'!$B$7:$R$2292,13,0)</f>
        <v>3.9298000000000002</v>
      </c>
      <c r="U8" s="66">
        <f t="shared" ref="U8:U32" si="8">RANK(T8,T$8:T$32,0)</f>
        <v>8</v>
      </c>
      <c r="V8" s="65">
        <f>VLOOKUP($A8,'Return Data'!$B$7:$R$2292,17,0)</f>
        <v>5.2464000000000004</v>
      </c>
      <c r="W8" s="66">
        <f t="shared" ref="W8:W32" si="9">RANK(V8,V$8:V$32,0)</f>
        <v>10</v>
      </c>
      <c r="X8" s="65">
        <f>VLOOKUP($A8,'Return Data'!$B$7:$R$2292,14,0)</f>
        <v>6.2350000000000003</v>
      </c>
      <c r="Y8" s="66">
        <f t="shared" ref="Y8:Y30" si="10">RANK(X8,X$8:X$32,0)</f>
        <v>7</v>
      </c>
      <c r="Z8" s="65">
        <f>VLOOKUP($A8,'Return Data'!$B$7:$R$2292,16,0)</f>
        <v>7.2908999999999997</v>
      </c>
      <c r="AA8" s="67">
        <f t="shared" ref="AA8:AA32" si="11">RANK(Z8,Z$8:Z$32,0)</f>
        <v>15</v>
      </c>
    </row>
    <row r="9" spans="1:27" x14ac:dyDescent="0.3">
      <c r="A9" s="63" t="s">
        <v>996</v>
      </c>
      <c r="B9" s="64">
        <f>VLOOKUP($A9,'Return Data'!$B$7:$R$2292,3,0)</f>
        <v>44609</v>
      </c>
      <c r="C9" s="65">
        <f>VLOOKUP($A9,'Return Data'!$B$7:$R$2292,4,0)</f>
        <v>2483.9232000000002</v>
      </c>
      <c r="D9" s="65">
        <f>VLOOKUP($A9,'Return Data'!$B$7:$R$2292,5,0)</f>
        <v>-2.2025999999999999</v>
      </c>
      <c r="E9" s="66">
        <f t="shared" si="0"/>
        <v>20</v>
      </c>
      <c r="F9" s="65">
        <f>VLOOKUP($A9,'Return Data'!$B$7:$R$2292,6,0)</f>
        <v>0.85819999999999996</v>
      </c>
      <c r="G9" s="66">
        <f t="shared" si="1"/>
        <v>20</v>
      </c>
      <c r="H9" s="65">
        <f>VLOOKUP($A9,'Return Data'!$B$7:$R$2292,7,0)</f>
        <v>4.0391000000000004</v>
      </c>
      <c r="I9" s="66">
        <f t="shared" si="2"/>
        <v>21</v>
      </c>
      <c r="J9" s="65">
        <f>VLOOKUP($A9,'Return Data'!$B$7:$R$2292,8,0)</f>
        <v>6.0864000000000003</v>
      </c>
      <c r="K9" s="66">
        <f t="shared" si="3"/>
        <v>17</v>
      </c>
      <c r="L9" s="65">
        <f>VLOOKUP($A9,'Return Data'!$B$7:$R$2292,9,0)</f>
        <v>3.5192999999999999</v>
      </c>
      <c r="M9" s="66">
        <f t="shared" si="4"/>
        <v>12</v>
      </c>
      <c r="N9" s="65">
        <f>VLOOKUP($A9,'Return Data'!$B$7:$R$2292,10,0)</f>
        <v>3.6019000000000001</v>
      </c>
      <c r="O9" s="66">
        <f t="shared" si="5"/>
        <v>4</v>
      </c>
      <c r="P9" s="65">
        <f>VLOOKUP($A9,'Return Data'!$B$7:$R$2292,11,0)</f>
        <v>3.4293</v>
      </c>
      <c r="Q9" s="66">
        <f t="shared" si="6"/>
        <v>5</v>
      </c>
      <c r="R9" s="65">
        <f>VLOOKUP($A9,'Return Data'!$B$7:$R$2292,12,0)</f>
        <v>3.7547999999999999</v>
      </c>
      <c r="S9" s="66">
        <f t="shared" si="7"/>
        <v>6</v>
      </c>
      <c r="T9" s="65">
        <f>VLOOKUP($A9,'Return Data'!$B$7:$R$2292,13,0)</f>
        <v>4.0243000000000002</v>
      </c>
      <c r="U9" s="66">
        <f t="shared" si="8"/>
        <v>5</v>
      </c>
      <c r="V9" s="65">
        <f>VLOOKUP($A9,'Return Data'!$B$7:$R$2292,17,0)</f>
        <v>5.2131999999999996</v>
      </c>
      <c r="W9" s="66">
        <f t="shared" si="9"/>
        <v>11</v>
      </c>
      <c r="X9" s="65">
        <f>VLOOKUP($A9,'Return Data'!$B$7:$R$2292,14,0)</f>
        <v>6.3792999999999997</v>
      </c>
      <c r="Y9" s="66">
        <f t="shared" si="10"/>
        <v>3</v>
      </c>
      <c r="Z9" s="65">
        <f>VLOOKUP($A9,'Return Data'!$B$7:$R$2292,16,0)</f>
        <v>7.6342999999999996</v>
      </c>
      <c r="AA9" s="67">
        <f t="shared" si="11"/>
        <v>7</v>
      </c>
    </row>
    <row r="10" spans="1:27" x14ac:dyDescent="0.3">
      <c r="A10" s="63" t="s">
        <v>997</v>
      </c>
      <c r="B10" s="64">
        <f>VLOOKUP($A10,'Return Data'!$B$7:$R$2292,3,0)</f>
        <v>44609</v>
      </c>
      <c r="C10" s="65">
        <f>VLOOKUP($A10,'Return Data'!$B$7:$R$2292,4,0)</f>
        <v>1598.7101</v>
      </c>
      <c r="D10" s="65">
        <f>VLOOKUP($A10,'Return Data'!$B$7:$R$2292,5,0)</f>
        <v>10.3111</v>
      </c>
      <c r="E10" s="66">
        <f t="shared" si="0"/>
        <v>2</v>
      </c>
      <c r="F10" s="65">
        <f>VLOOKUP($A10,'Return Data'!$B$7:$R$2292,6,0)</f>
        <v>7.3498999999999999</v>
      </c>
      <c r="G10" s="66">
        <f t="shared" si="1"/>
        <v>2</v>
      </c>
      <c r="H10" s="65">
        <f>VLOOKUP($A10,'Return Data'!$B$7:$R$2292,7,0)</f>
        <v>5.5989000000000004</v>
      </c>
      <c r="I10" s="66">
        <f t="shared" si="2"/>
        <v>12</v>
      </c>
      <c r="J10" s="65">
        <f>VLOOKUP($A10,'Return Data'!$B$7:$R$2292,8,0)</f>
        <v>7.7617000000000003</v>
      </c>
      <c r="K10" s="66">
        <f t="shared" si="3"/>
        <v>5</v>
      </c>
      <c r="L10" s="65">
        <f>VLOOKUP($A10,'Return Data'!$B$7:$R$2292,9,0)</f>
        <v>3.4243999999999999</v>
      </c>
      <c r="M10" s="66">
        <f t="shared" si="4"/>
        <v>16</v>
      </c>
      <c r="N10" s="65">
        <f>VLOOKUP($A10,'Return Data'!$B$7:$R$2292,10,0)</f>
        <v>3.0590999999999999</v>
      </c>
      <c r="O10" s="66">
        <f t="shared" si="5"/>
        <v>19</v>
      </c>
      <c r="P10" s="65">
        <f>VLOOKUP($A10,'Return Data'!$B$7:$R$2292,11,0)</f>
        <v>2.8938999999999999</v>
      </c>
      <c r="Q10" s="66">
        <f t="shared" si="6"/>
        <v>21</v>
      </c>
      <c r="R10" s="65">
        <f>VLOOKUP($A10,'Return Data'!$B$7:$R$2292,12,0)</f>
        <v>3.0365000000000002</v>
      </c>
      <c r="S10" s="66">
        <f t="shared" si="7"/>
        <v>25</v>
      </c>
      <c r="T10" s="65">
        <f>VLOOKUP($A10,'Return Data'!$B$7:$R$2292,13,0)</f>
        <v>3.9348999999999998</v>
      </c>
      <c r="U10" s="66">
        <f t="shared" si="8"/>
        <v>7</v>
      </c>
      <c r="V10" s="65">
        <f>VLOOKUP($A10,'Return Data'!$B$7:$R$2292,17,0)</f>
        <v>-3.1305000000000001</v>
      </c>
      <c r="W10" s="66">
        <f t="shared" si="9"/>
        <v>25</v>
      </c>
      <c r="X10" s="65">
        <f>VLOOKUP($A10,'Return Data'!$B$7:$R$2292,14,0)</f>
        <v>-9.2771000000000008</v>
      </c>
      <c r="Y10" s="66">
        <f t="shared" si="10"/>
        <v>24</v>
      </c>
      <c r="Z10" s="65">
        <f>VLOOKUP($A10,'Return Data'!$B$7:$R$2292,16,0)</f>
        <v>3.7755999999999998</v>
      </c>
      <c r="AA10" s="67">
        <f t="shared" si="11"/>
        <v>24</v>
      </c>
    </row>
    <row r="11" spans="1:27" x14ac:dyDescent="0.3">
      <c r="A11" s="63" t="s">
        <v>1001</v>
      </c>
      <c r="B11" s="64">
        <f>VLOOKUP($A11,'Return Data'!$B$7:$R$2292,3,0)</f>
        <v>44609</v>
      </c>
      <c r="C11" s="65">
        <f>VLOOKUP($A11,'Return Data'!$B$7:$R$2292,4,0)</f>
        <v>32.772599999999997</v>
      </c>
      <c r="D11" s="65">
        <f>VLOOKUP($A11,'Return Data'!$B$7:$R$2292,5,0)</f>
        <v>5.1238999999999999</v>
      </c>
      <c r="E11" s="66">
        <f t="shared" si="0"/>
        <v>11</v>
      </c>
      <c r="F11" s="65">
        <f>VLOOKUP($A11,'Return Data'!$B$7:$R$2292,6,0)</f>
        <v>4.9024000000000001</v>
      </c>
      <c r="G11" s="66">
        <f t="shared" si="1"/>
        <v>12</v>
      </c>
      <c r="H11" s="65">
        <f>VLOOKUP($A11,'Return Data'!$B$7:$R$2292,7,0)</f>
        <v>5.8616000000000001</v>
      </c>
      <c r="I11" s="66">
        <f t="shared" si="2"/>
        <v>8</v>
      </c>
      <c r="J11" s="65">
        <f>VLOOKUP($A11,'Return Data'!$B$7:$R$2292,8,0)</f>
        <v>7.3874000000000004</v>
      </c>
      <c r="K11" s="66">
        <f t="shared" si="3"/>
        <v>7</v>
      </c>
      <c r="L11" s="65">
        <f>VLOOKUP($A11,'Return Data'!$B$7:$R$2292,9,0)</f>
        <v>4.2583000000000002</v>
      </c>
      <c r="M11" s="66">
        <f t="shared" si="4"/>
        <v>5</v>
      </c>
      <c r="N11" s="65">
        <f>VLOOKUP($A11,'Return Data'!$B$7:$R$2292,10,0)</f>
        <v>3.5605000000000002</v>
      </c>
      <c r="O11" s="66">
        <f t="shared" si="5"/>
        <v>6</v>
      </c>
      <c r="P11" s="65">
        <f>VLOOKUP($A11,'Return Data'!$B$7:$R$2292,11,0)</f>
        <v>2.9773000000000001</v>
      </c>
      <c r="Q11" s="66">
        <f t="shared" si="6"/>
        <v>20</v>
      </c>
      <c r="R11" s="65">
        <f>VLOOKUP($A11,'Return Data'!$B$7:$R$2292,12,0)</f>
        <v>3.3319000000000001</v>
      </c>
      <c r="S11" s="66">
        <f t="shared" si="7"/>
        <v>18</v>
      </c>
      <c r="T11" s="65">
        <f>VLOOKUP($A11,'Return Data'!$B$7:$R$2292,13,0)</f>
        <v>3.7722000000000002</v>
      </c>
      <c r="U11" s="66">
        <f t="shared" si="8"/>
        <v>12</v>
      </c>
      <c r="V11" s="65">
        <f>VLOOKUP($A11,'Return Data'!$B$7:$R$2292,17,0)</f>
        <v>4.9897999999999998</v>
      </c>
      <c r="W11" s="66">
        <f t="shared" si="9"/>
        <v>13</v>
      </c>
      <c r="X11" s="65">
        <f>VLOOKUP($A11,'Return Data'!$B$7:$R$2292,14,0)</f>
        <v>5.7325999999999997</v>
      </c>
      <c r="Y11" s="66">
        <f t="shared" si="10"/>
        <v>12</v>
      </c>
      <c r="Z11" s="65">
        <f>VLOOKUP($A11,'Return Data'!$B$7:$R$2292,16,0)</f>
        <v>7.5362</v>
      </c>
      <c r="AA11" s="67">
        <f t="shared" si="11"/>
        <v>8</v>
      </c>
    </row>
    <row r="12" spans="1:27" x14ac:dyDescent="0.3">
      <c r="A12" s="63" t="s">
        <v>1004</v>
      </c>
      <c r="B12" s="64">
        <f>VLOOKUP($A12,'Return Data'!$B$7:$R$2292,3,0)</f>
        <v>44609</v>
      </c>
      <c r="C12" s="65">
        <f>VLOOKUP($A12,'Return Data'!$B$7:$R$2292,4,0)</f>
        <v>34.070500000000003</v>
      </c>
      <c r="D12" s="65">
        <f>VLOOKUP($A12,'Return Data'!$B$7:$R$2292,5,0)</f>
        <v>3.6427999999999998</v>
      </c>
      <c r="E12" s="66">
        <f t="shared" si="0"/>
        <v>15</v>
      </c>
      <c r="F12" s="65">
        <f>VLOOKUP($A12,'Return Data'!$B$7:$R$2292,6,0)</f>
        <v>5.9307999999999996</v>
      </c>
      <c r="G12" s="66">
        <f t="shared" si="1"/>
        <v>8</v>
      </c>
      <c r="H12" s="65">
        <f>VLOOKUP($A12,'Return Data'!$B$7:$R$2292,7,0)</f>
        <v>5.1474000000000002</v>
      </c>
      <c r="I12" s="66">
        <f t="shared" si="2"/>
        <v>16</v>
      </c>
      <c r="J12" s="65">
        <f>VLOOKUP($A12,'Return Data'!$B$7:$R$2292,8,0)</f>
        <v>5.9593999999999996</v>
      </c>
      <c r="K12" s="66">
        <f t="shared" si="3"/>
        <v>19</v>
      </c>
      <c r="L12" s="65">
        <f>VLOOKUP($A12,'Return Data'!$B$7:$R$2292,9,0)</f>
        <v>3.3374000000000001</v>
      </c>
      <c r="M12" s="66">
        <f t="shared" si="4"/>
        <v>18</v>
      </c>
      <c r="N12" s="65">
        <f>VLOOKUP($A12,'Return Data'!$B$7:$R$2292,10,0)</f>
        <v>3.3254000000000001</v>
      </c>
      <c r="O12" s="66">
        <f t="shared" si="5"/>
        <v>13</v>
      </c>
      <c r="P12" s="65">
        <f>VLOOKUP($A12,'Return Data'!$B$7:$R$2292,11,0)</f>
        <v>3.0217000000000001</v>
      </c>
      <c r="Q12" s="66">
        <f t="shared" si="6"/>
        <v>18</v>
      </c>
      <c r="R12" s="65">
        <f>VLOOKUP($A12,'Return Data'!$B$7:$R$2292,12,0)</f>
        <v>3.2528000000000001</v>
      </c>
      <c r="S12" s="66">
        <f t="shared" si="7"/>
        <v>21</v>
      </c>
      <c r="T12" s="65">
        <f>VLOOKUP($A12,'Return Data'!$B$7:$R$2292,13,0)</f>
        <v>3.3959000000000001</v>
      </c>
      <c r="U12" s="66">
        <f t="shared" si="8"/>
        <v>23</v>
      </c>
      <c r="V12" s="65">
        <f>VLOOKUP($A12,'Return Data'!$B$7:$R$2292,17,0)</f>
        <v>4.4699</v>
      </c>
      <c r="W12" s="66">
        <f t="shared" si="9"/>
        <v>20</v>
      </c>
      <c r="X12" s="65">
        <f>VLOOKUP($A12,'Return Data'!$B$7:$R$2292,14,0)</f>
        <v>5.6022999999999996</v>
      </c>
      <c r="Y12" s="66">
        <f t="shared" si="10"/>
        <v>13</v>
      </c>
      <c r="Z12" s="65">
        <f>VLOOKUP($A12,'Return Data'!$B$7:$R$2292,16,0)</f>
        <v>7.4909999999999997</v>
      </c>
      <c r="AA12" s="67">
        <f t="shared" si="11"/>
        <v>9</v>
      </c>
    </row>
    <row r="13" spans="1:27" x14ac:dyDescent="0.3">
      <c r="A13" s="63" t="s">
        <v>1006</v>
      </c>
      <c r="B13" s="64">
        <f>VLOOKUP($A13,'Return Data'!$B$7:$R$2292,3,0)</f>
        <v>44609</v>
      </c>
      <c r="C13" s="65">
        <f>VLOOKUP($A13,'Return Data'!$B$7:$R$2292,4,0)</f>
        <v>16.024899999999999</v>
      </c>
      <c r="D13" s="65">
        <f>VLOOKUP($A13,'Return Data'!$B$7:$R$2292,5,0)</f>
        <v>4.7838000000000003</v>
      </c>
      <c r="E13" s="66">
        <f t="shared" si="0"/>
        <v>14</v>
      </c>
      <c r="F13" s="65">
        <f>VLOOKUP($A13,'Return Data'!$B$7:$R$2292,6,0)</f>
        <v>5.6208999999999998</v>
      </c>
      <c r="G13" s="66">
        <f t="shared" si="1"/>
        <v>10</v>
      </c>
      <c r="H13" s="65">
        <f>VLOOKUP($A13,'Return Data'!$B$7:$R$2292,7,0)</f>
        <v>6.0918000000000001</v>
      </c>
      <c r="I13" s="66">
        <f t="shared" si="2"/>
        <v>7</v>
      </c>
      <c r="J13" s="65">
        <f>VLOOKUP($A13,'Return Data'!$B$7:$R$2292,8,0)</f>
        <v>6.6058000000000003</v>
      </c>
      <c r="K13" s="66">
        <f t="shared" si="3"/>
        <v>12</v>
      </c>
      <c r="L13" s="65">
        <f>VLOOKUP($A13,'Return Data'!$B$7:$R$2292,9,0)</f>
        <v>3.4782000000000002</v>
      </c>
      <c r="M13" s="66">
        <f t="shared" si="4"/>
        <v>13</v>
      </c>
      <c r="N13" s="65">
        <f>VLOOKUP($A13,'Return Data'!$B$7:$R$2292,10,0)</f>
        <v>3.4790000000000001</v>
      </c>
      <c r="O13" s="66">
        <f t="shared" si="5"/>
        <v>10</v>
      </c>
      <c r="P13" s="65">
        <f>VLOOKUP($A13,'Return Data'!$B$7:$R$2292,11,0)</f>
        <v>3.1871999999999998</v>
      </c>
      <c r="Q13" s="66">
        <f t="shared" si="6"/>
        <v>9</v>
      </c>
      <c r="R13" s="65">
        <f>VLOOKUP($A13,'Return Data'!$B$7:$R$2292,12,0)</f>
        <v>3.4975999999999998</v>
      </c>
      <c r="S13" s="66">
        <f t="shared" si="7"/>
        <v>12</v>
      </c>
      <c r="T13" s="65">
        <f>VLOOKUP($A13,'Return Data'!$B$7:$R$2292,13,0)</f>
        <v>3.7875000000000001</v>
      </c>
      <c r="U13" s="66">
        <f t="shared" si="8"/>
        <v>11</v>
      </c>
      <c r="V13" s="65">
        <f>VLOOKUP($A13,'Return Data'!$B$7:$R$2292,17,0)</f>
        <v>4.7569999999999997</v>
      </c>
      <c r="W13" s="66">
        <f t="shared" si="9"/>
        <v>16</v>
      </c>
      <c r="X13" s="65">
        <f>VLOOKUP($A13,'Return Data'!$B$7:$R$2292,14,0)</f>
        <v>6.0229999999999997</v>
      </c>
      <c r="Y13" s="66">
        <f t="shared" si="10"/>
        <v>9</v>
      </c>
      <c r="Z13" s="65">
        <f>VLOOKUP($A13,'Return Data'!$B$7:$R$2292,16,0)</f>
        <v>7.0225999999999997</v>
      </c>
      <c r="AA13" s="67">
        <f t="shared" si="11"/>
        <v>18</v>
      </c>
    </row>
    <row r="14" spans="1:27" x14ac:dyDescent="0.3">
      <c r="A14" s="63" t="s">
        <v>1879</v>
      </c>
      <c r="B14" s="64">
        <f>VLOOKUP($A14,'Return Data'!$B$7:$R$2292,3,0)</f>
        <v>44609</v>
      </c>
      <c r="C14" s="65">
        <f>VLOOKUP($A14,'Return Data'!$B$7:$R$2292,4,0)</f>
        <v>26.8582</v>
      </c>
      <c r="D14" s="65">
        <f>VLOOKUP($A14,'Return Data'!$B$7:$R$2292,5,0)</f>
        <v>22.300999999999998</v>
      </c>
      <c r="E14" s="66">
        <f t="shared" si="0"/>
        <v>1</v>
      </c>
      <c r="F14" s="65">
        <f>VLOOKUP($A14,'Return Data'!$B$7:$R$2292,6,0)</f>
        <v>15.6485</v>
      </c>
      <c r="G14" s="66">
        <f t="shared" si="1"/>
        <v>1</v>
      </c>
      <c r="H14" s="65">
        <f>VLOOKUP($A14,'Return Data'!$B$7:$R$2292,7,0)</f>
        <v>16.652100000000001</v>
      </c>
      <c r="I14" s="66">
        <f t="shared" si="2"/>
        <v>1</v>
      </c>
      <c r="J14" s="65">
        <f>VLOOKUP($A14,'Return Data'!$B$7:$R$2292,8,0)</f>
        <v>18.4862</v>
      </c>
      <c r="K14" s="66">
        <f t="shared" si="3"/>
        <v>1</v>
      </c>
      <c r="L14" s="65">
        <f>VLOOKUP($A14,'Return Data'!$B$7:$R$2292,9,0)</f>
        <v>13.6633</v>
      </c>
      <c r="M14" s="66">
        <f t="shared" si="4"/>
        <v>1</v>
      </c>
      <c r="N14" s="65">
        <f>VLOOKUP($A14,'Return Data'!$B$7:$R$2292,10,0)</f>
        <v>21.3659</v>
      </c>
      <c r="O14" s="66">
        <f t="shared" si="5"/>
        <v>1</v>
      </c>
      <c r="P14" s="65">
        <f>VLOOKUP($A14,'Return Data'!$B$7:$R$2292,11,0)</f>
        <v>25.0672</v>
      </c>
      <c r="Q14" s="66">
        <f t="shared" si="6"/>
        <v>2</v>
      </c>
      <c r="R14" s="65">
        <f>VLOOKUP($A14,'Return Data'!$B$7:$R$2292,12,0)</f>
        <v>19.210899999999999</v>
      </c>
      <c r="S14" s="66">
        <f t="shared" si="7"/>
        <v>2</v>
      </c>
      <c r="T14" s="65">
        <f>VLOOKUP($A14,'Return Data'!$B$7:$R$2292,13,0)</f>
        <v>17.186</v>
      </c>
      <c r="U14" s="66">
        <f t="shared" si="8"/>
        <v>2</v>
      </c>
      <c r="V14" s="65">
        <f>VLOOKUP($A14,'Return Data'!$B$7:$R$2292,17,0)</f>
        <v>12.630599999999999</v>
      </c>
      <c r="W14" s="66">
        <f t="shared" si="9"/>
        <v>3</v>
      </c>
      <c r="X14" s="65">
        <f>VLOOKUP($A14,'Return Data'!$B$7:$R$2292,14,0)</f>
        <v>7.7367999999999997</v>
      </c>
      <c r="Y14" s="66">
        <f t="shared" si="10"/>
        <v>1</v>
      </c>
      <c r="Z14" s="65">
        <f>VLOOKUP($A14,'Return Data'!$B$7:$R$2292,16,0)</f>
        <v>8.9123000000000001</v>
      </c>
      <c r="AA14" s="67">
        <f t="shared" si="11"/>
        <v>2</v>
      </c>
    </row>
    <row r="15" spans="1:27" x14ac:dyDescent="0.3">
      <c r="A15" s="63" t="s">
        <v>1011</v>
      </c>
      <c r="B15" s="64">
        <f>VLOOKUP($A15,'Return Data'!$B$7:$R$2292,3,0)</f>
        <v>44609</v>
      </c>
      <c r="C15" s="65">
        <f>VLOOKUP($A15,'Return Data'!$B$7:$R$2292,4,0)</f>
        <v>46.594099999999997</v>
      </c>
      <c r="D15" s="65">
        <f>VLOOKUP($A15,'Return Data'!$B$7:$R$2292,5,0)</f>
        <v>-4.9344999999999999</v>
      </c>
      <c r="E15" s="66">
        <f t="shared" si="0"/>
        <v>22</v>
      </c>
      <c r="F15" s="65">
        <f>VLOOKUP($A15,'Return Data'!$B$7:$R$2292,6,0)</f>
        <v>-0.2089</v>
      </c>
      <c r="G15" s="66">
        <f t="shared" si="1"/>
        <v>21</v>
      </c>
      <c r="H15" s="65">
        <f>VLOOKUP($A15,'Return Data'!$B$7:$R$2292,7,0)</f>
        <v>3.4939</v>
      </c>
      <c r="I15" s="66">
        <f t="shared" si="2"/>
        <v>22</v>
      </c>
      <c r="J15" s="65">
        <f>VLOOKUP($A15,'Return Data'!$B$7:$R$2292,8,0)</f>
        <v>6.3887999999999998</v>
      </c>
      <c r="K15" s="66">
        <f t="shared" si="3"/>
        <v>13</v>
      </c>
      <c r="L15" s="65">
        <f>VLOOKUP($A15,'Return Data'!$B$7:$R$2292,9,0)</f>
        <v>3.1698</v>
      </c>
      <c r="M15" s="66">
        <f t="shared" si="4"/>
        <v>23</v>
      </c>
      <c r="N15" s="65">
        <f>VLOOKUP($A15,'Return Data'!$B$7:$R$2292,10,0)</f>
        <v>2.8645</v>
      </c>
      <c r="O15" s="66">
        <f t="shared" si="5"/>
        <v>22</v>
      </c>
      <c r="P15" s="65">
        <f>VLOOKUP($A15,'Return Data'!$B$7:$R$2292,11,0)</f>
        <v>3.1968999999999999</v>
      </c>
      <c r="Q15" s="66">
        <f t="shared" si="6"/>
        <v>8</v>
      </c>
      <c r="R15" s="65">
        <f>VLOOKUP($A15,'Return Data'!$B$7:$R$2292,12,0)</f>
        <v>3.7652999999999999</v>
      </c>
      <c r="S15" s="66">
        <f t="shared" si="7"/>
        <v>5</v>
      </c>
      <c r="T15" s="65">
        <f>VLOOKUP($A15,'Return Data'!$B$7:$R$2292,13,0)</f>
        <v>3.7948</v>
      </c>
      <c r="U15" s="66">
        <f t="shared" si="8"/>
        <v>10</v>
      </c>
      <c r="V15" s="65">
        <f>VLOOKUP($A15,'Return Data'!$B$7:$R$2292,17,0)</f>
        <v>5.5414000000000003</v>
      </c>
      <c r="W15" s="66">
        <f t="shared" si="9"/>
        <v>6</v>
      </c>
      <c r="X15" s="65">
        <f>VLOOKUP($A15,'Return Data'!$B$7:$R$2292,14,0)</f>
        <v>6.3540999999999999</v>
      </c>
      <c r="Y15" s="66">
        <f t="shared" si="10"/>
        <v>4</v>
      </c>
      <c r="Z15" s="65">
        <f>VLOOKUP($A15,'Return Data'!$B$7:$R$2292,16,0)</f>
        <v>7.1558999999999999</v>
      </c>
      <c r="AA15" s="67">
        <f t="shared" si="11"/>
        <v>17</v>
      </c>
    </row>
    <row r="16" spans="1:27" x14ac:dyDescent="0.3">
      <c r="A16" s="63" t="s">
        <v>1013</v>
      </c>
      <c r="B16" s="64">
        <f>VLOOKUP($A16,'Return Data'!$B$7:$R$2292,3,0)</f>
        <v>44609</v>
      </c>
      <c r="C16" s="65">
        <f>VLOOKUP($A16,'Return Data'!$B$7:$R$2292,4,0)</f>
        <v>16.692699999999999</v>
      </c>
      <c r="D16" s="65">
        <f>VLOOKUP($A16,'Return Data'!$B$7:$R$2292,5,0)</f>
        <v>3.2801999999999998</v>
      </c>
      <c r="E16" s="66">
        <f t="shared" si="0"/>
        <v>17</v>
      </c>
      <c r="F16" s="65">
        <f>VLOOKUP($A16,'Return Data'!$B$7:$R$2292,6,0)</f>
        <v>7.22</v>
      </c>
      <c r="G16" s="66">
        <f t="shared" si="1"/>
        <v>3</v>
      </c>
      <c r="H16" s="65">
        <f>VLOOKUP($A16,'Return Data'!$B$7:$R$2292,7,0)</f>
        <v>7.6642999999999999</v>
      </c>
      <c r="I16" s="66">
        <f t="shared" si="2"/>
        <v>2</v>
      </c>
      <c r="J16" s="65">
        <f>VLOOKUP($A16,'Return Data'!$B$7:$R$2292,8,0)</f>
        <v>7.0629999999999997</v>
      </c>
      <c r="K16" s="66">
        <f t="shared" si="3"/>
        <v>8</v>
      </c>
      <c r="L16" s="65">
        <f>VLOOKUP($A16,'Return Data'!$B$7:$R$2292,9,0)</f>
        <v>3.8071000000000002</v>
      </c>
      <c r="M16" s="66">
        <f t="shared" si="4"/>
        <v>7</v>
      </c>
      <c r="N16" s="65">
        <f>VLOOKUP($A16,'Return Data'!$B$7:$R$2292,10,0)</f>
        <v>3.6360999999999999</v>
      </c>
      <c r="O16" s="66">
        <f t="shared" si="5"/>
        <v>3</v>
      </c>
      <c r="P16" s="65">
        <f>VLOOKUP($A16,'Return Data'!$B$7:$R$2292,11,0)</f>
        <v>3.0651000000000002</v>
      </c>
      <c r="Q16" s="66">
        <f t="shared" si="6"/>
        <v>14</v>
      </c>
      <c r="R16" s="65">
        <f>VLOOKUP($A16,'Return Data'!$B$7:$R$2292,12,0)</f>
        <v>3.3374999999999999</v>
      </c>
      <c r="S16" s="66">
        <f t="shared" si="7"/>
        <v>17</v>
      </c>
      <c r="T16" s="65">
        <f>VLOOKUP($A16,'Return Data'!$B$7:$R$2292,13,0)</f>
        <v>3.6408</v>
      </c>
      <c r="U16" s="66">
        <f t="shared" si="8"/>
        <v>17</v>
      </c>
      <c r="V16" s="65">
        <f>VLOOKUP($A16,'Return Data'!$B$7:$R$2292,17,0)</f>
        <v>3.0615000000000001</v>
      </c>
      <c r="W16" s="66">
        <f t="shared" si="9"/>
        <v>23</v>
      </c>
      <c r="X16" s="65">
        <f>VLOOKUP($A16,'Return Data'!$B$7:$R$2292,14,0)</f>
        <v>1.0874999999999999</v>
      </c>
      <c r="Y16" s="66">
        <f t="shared" si="10"/>
        <v>21</v>
      </c>
      <c r="Z16" s="65">
        <f>VLOOKUP($A16,'Return Data'!$B$7:$R$2292,16,0)</f>
        <v>3.3948</v>
      </c>
      <c r="AA16" s="67">
        <f t="shared" si="11"/>
        <v>25</v>
      </c>
    </row>
    <row r="17" spans="1:27" x14ac:dyDescent="0.3">
      <c r="A17" s="63" t="s">
        <v>1015</v>
      </c>
      <c r="B17" s="64">
        <f>VLOOKUP($A17,'Return Data'!$B$7:$R$2292,3,0)</f>
        <v>44609</v>
      </c>
      <c r="C17" s="65">
        <f>VLOOKUP($A17,'Return Data'!$B$7:$R$2292,4,0)</f>
        <v>430.79719999999998</v>
      </c>
      <c r="D17" s="65">
        <f>VLOOKUP($A17,'Return Data'!$B$7:$R$2292,5,0)</f>
        <v>-49.345799999999997</v>
      </c>
      <c r="E17" s="66">
        <f t="shared" si="0"/>
        <v>25</v>
      </c>
      <c r="F17" s="65">
        <f>VLOOKUP($A17,'Return Data'!$B$7:$R$2292,6,0)</f>
        <v>-24.3918</v>
      </c>
      <c r="G17" s="66">
        <f t="shared" si="1"/>
        <v>25</v>
      </c>
      <c r="H17" s="65">
        <f>VLOOKUP($A17,'Return Data'!$B$7:$R$2292,7,0)</f>
        <v>-8.2380999999999993</v>
      </c>
      <c r="I17" s="66">
        <f t="shared" si="2"/>
        <v>25</v>
      </c>
      <c r="J17" s="65">
        <f>VLOOKUP($A17,'Return Data'!$B$7:$R$2292,8,0)</f>
        <v>1.2533000000000001</v>
      </c>
      <c r="K17" s="66">
        <f t="shared" si="3"/>
        <v>24</v>
      </c>
      <c r="L17" s="65">
        <f>VLOOKUP($A17,'Return Data'!$B$7:$R$2292,9,0)</f>
        <v>0.91659999999999997</v>
      </c>
      <c r="M17" s="66">
        <f t="shared" si="4"/>
        <v>25</v>
      </c>
      <c r="N17" s="65">
        <f>VLOOKUP($A17,'Return Data'!$B$7:$R$2292,10,0)</f>
        <v>1.0045999999999999</v>
      </c>
      <c r="O17" s="66">
        <f t="shared" si="5"/>
        <v>24</v>
      </c>
      <c r="P17" s="65">
        <f>VLOOKUP($A17,'Return Data'!$B$7:$R$2292,11,0)</f>
        <v>2.5941999999999998</v>
      </c>
      <c r="Q17" s="66">
        <f t="shared" si="6"/>
        <v>25</v>
      </c>
      <c r="R17" s="65">
        <f>VLOOKUP($A17,'Return Data'!$B$7:$R$2292,12,0)</f>
        <v>3.7292999999999998</v>
      </c>
      <c r="S17" s="66">
        <f t="shared" si="7"/>
        <v>7</v>
      </c>
      <c r="T17" s="65">
        <f>VLOOKUP($A17,'Return Data'!$B$7:$R$2292,13,0)</f>
        <v>3.6604000000000001</v>
      </c>
      <c r="U17" s="66">
        <f t="shared" si="8"/>
        <v>16</v>
      </c>
      <c r="V17" s="65">
        <f>VLOOKUP($A17,'Return Data'!$B$7:$R$2292,17,0)</f>
        <v>5.5906000000000002</v>
      </c>
      <c r="W17" s="66">
        <f t="shared" si="9"/>
        <v>5</v>
      </c>
      <c r="X17" s="65">
        <f>VLOOKUP($A17,'Return Data'!$B$7:$R$2292,14,0)</f>
        <v>6.7073</v>
      </c>
      <c r="Y17" s="66">
        <f t="shared" si="10"/>
        <v>2</v>
      </c>
      <c r="Z17" s="65">
        <f>VLOOKUP($A17,'Return Data'!$B$7:$R$2292,16,0)</f>
        <v>7.8164999999999996</v>
      </c>
      <c r="AA17" s="67">
        <f t="shared" si="11"/>
        <v>3</v>
      </c>
    </row>
    <row r="18" spans="1:27" x14ac:dyDescent="0.3">
      <c r="A18" s="63" t="s">
        <v>1018</v>
      </c>
      <c r="B18" s="64">
        <f>VLOOKUP($A18,'Return Data'!$B$7:$R$2292,3,0)</f>
        <v>44609</v>
      </c>
      <c r="C18" s="65">
        <f>VLOOKUP($A18,'Return Data'!$B$7:$R$2292,4,0)</f>
        <v>31.227599999999999</v>
      </c>
      <c r="D18" s="65">
        <f>VLOOKUP($A18,'Return Data'!$B$7:$R$2292,5,0)</f>
        <v>6.5467000000000004</v>
      </c>
      <c r="E18" s="66">
        <f t="shared" si="0"/>
        <v>6</v>
      </c>
      <c r="F18" s="65">
        <f>VLOOKUP($A18,'Return Data'!$B$7:$R$2292,6,0)</f>
        <v>3.4685000000000001</v>
      </c>
      <c r="G18" s="66">
        <f t="shared" si="1"/>
        <v>17</v>
      </c>
      <c r="H18" s="65">
        <f>VLOOKUP($A18,'Return Data'!$B$7:$R$2292,7,0)</f>
        <v>6.47</v>
      </c>
      <c r="I18" s="66">
        <f t="shared" si="2"/>
        <v>5</v>
      </c>
      <c r="J18" s="65">
        <f>VLOOKUP($A18,'Return Data'!$B$7:$R$2292,8,0)</f>
        <v>9.1404999999999994</v>
      </c>
      <c r="K18" s="66">
        <f t="shared" si="3"/>
        <v>2</v>
      </c>
      <c r="L18" s="65">
        <f>VLOOKUP($A18,'Return Data'!$B$7:$R$2292,9,0)</f>
        <v>4.4089999999999998</v>
      </c>
      <c r="M18" s="66">
        <f t="shared" si="4"/>
        <v>3</v>
      </c>
      <c r="N18" s="65">
        <f>VLOOKUP($A18,'Return Data'!$B$7:$R$2292,10,0)</f>
        <v>3.5365000000000002</v>
      </c>
      <c r="O18" s="66">
        <f t="shared" si="5"/>
        <v>7</v>
      </c>
      <c r="P18" s="65">
        <f>VLOOKUP($A18,'Return Data'!$B$7:$R$2292,11,0)</f>
        <v>3.2915000000000001</v>
      </c>
      <c r="Q18" s="66">
        <f t="shared" si="6"/>
        <v>7</v>
      </c>
      <c r="R18" s="65">
        <f>VLOOKUP($A18,'Return Data'!$B$7:$R$2292,12,0)</f>
        <v>3.5190000000000001</v>
      </c>
      <c r="S18" s="66">
        <f t="shared" si="7"/>
        <v>11</v>
      </c>
      <c r="T18" s="65">
        <f>VLOOKUP($A18,'Return Data'!$B$7:$R$2292,13,0)</f>
        <v>3.8483000000000001</v>
      </c>
      <c r="U18" s="66">
        <f t="shared" si="8"/>
        <v>9</v>
      </c>
      <c r="V18" s="65">
        <f>VLOOKUP($A18,'Return Data'!$B$7:$R$2292,17,0)</f>
        <v>4.8627000000000002</v>
      </c>
      <c r="W18" s="66">
        <f t="shared" si="9"/>
        <v>15</v>
      </c>
      <c r="X18" s="65">
        <f>VLOOKUP($A18,'Return Data'!$B$7:$R$2292,14,0)</f>
        <v>6.0362</v>
      </c>
      <c r="Y18" s="66">
        <f t="shared" si="10"/>
        <v>8</v>
      </c>
      <c r="Z18" s="65">
        <f>VLOOKUP($A18,'Return Data'!$B$7:$R$2292,16,0)</f>
        <v>7.3308</v>
      </c>
      <c r="AA18" s="67">
        <f t="shared" si="11"/>
        <v>13</v>
      </c>
    </row>
    <row r="19" spans="1:27" x14ac:dyDescent="0.3">
      <c r="A19" s="63" t="s">
        <v>1019</v>
      </c>
      <c r="B19" s="64">
        <f>VLOOKUP($A19,'Return Data'!$B$7:$R$2292,3,0)</f>
        <v>44609</v>
      </c>
      <c r="C19" s="65">
        <f>VLOOKUP($A19,'Return Data'!$B$7:$R$2292,4,0)</f>
        <v>3059.8346999999999</v>
      </c>
      <c r="D19" s="65">
        <f>VLOOKUP($A19,'Return Data'!$B$7:$R$2292,5,0)</f>
        <v>6.6622000000000003</v>
      </c>
      <c r="E19" s="66">
        <f t="shared" si="0"/>
        <v>5</v>
      </c>
      <c r="F19" s="65">
        <f>VLOOKUP($A19,'Return Data'!$B$7:$R$2292,6,0)</f>
        <v>5.6318000000000001</v>
      </c>
      <c r="G19" s="66">
        <f t="shared" si="1"/>
        <v>9</v>
      </c>
      <c r="H19" s="65">
        <f>VLOOKUP($A19,'Return Data'!$B$7:$R$2292,7,0)</f>
        <v>6.4493</v>
      </c>
      <c r="I19" s="66">
        <f t="shared" si="2"/>
        <v>6</v>
      </c>
      <c r="J19" s="65">
        <f>VLOOKUP($A19,'Return Data'!$B$7:$R$2292,8,0)</f>
        <v>7.4653</v>
      </c>
      <c r="K19" s="66">
        <f t="shared" si="3"/>
        <v>6</v>
      </c>
      <c r="L19" s="65">
        <f>VLOOKUP($A19,'Return Data'!$B$7:$R$2292,9,0)</f>
        <v>3.7884000000000002</v>
      </c>
      <c r="M19" s="66">
        <f t="shared" si="4"/>
        <v>8</v>
      </c>
      <c r="N19" s="65">
        <f>VLOOKUP($A19,'Return Data'!$B$7:$R$2292,10,0)</f>
        <v>3.4287999999999998</v>
      </c>
      <c r="O19" s="66">
        <f t="shared" si="5"/>
        <v>11</v>
      </c>
      <c r="P19" s="65">
        <f>VLOOKUP($A19,'Return Data'!$B$7:$R$2292,11,0)</f>
        <v>3.0969000000000002</v>
      </c>
      <c r="Q19" s="66">
        <f t="shared" si="6"/>
        <v>12</v>
      </c>
      <c r="R19" s="65">
        <f>VLOOKUP($A19,'Return Data'!$B$7:$R$2292,12,0)</f>
        <v>3.4121999999999999</v>
      </c>
      <c r="S19" s="66">
        <f t="shared" si="7"/>
        <v>13</v>
      </c>
      <c r="T19" s="65">
        <f>VLOOKUP($A19,'Return Data'!$B$7:$R$2292,13,0)</f>
        <v>3.7557999999999998</v>
      </c>
      <c r="U19" s="66">
        <f t="shared" si="8"/>
        <v>14</v>
      </c>
      <c r="V19" s="65">
        <f>VLOOKUP($A19,'Return Data'!$B$7:$R$2292,17,0)</f>
        <v>4.9585999999999997</v>
      </c>
      <c r="W19" s="66">
        <f t="shared" si="9"/>
        <v>14</v>
      </c>
      <c r="X19" s="65">
        <f>VLOOKUP($A19,'Return Data'!$B$7:$R$2292,14,0)</f>
        <v>6.2449000000000003</v>
      </c>
      <c r="Y19" s="66">
        <f t="shared" si="10"/>
        <v>6</v>
      </c>
      <c r="Z19" s="65">
        <f>VLOOKUP($A19,'Return Data'!$B$7:$R$2292,16,0)</f>
        <v>7.6897000000000002</v>
      </c>
      <c r="AA19" s="67">
        <f t="shared" si="11"/>
        <v>5</v>
      </c>
    </row>
    <row r="20" spans="1:27" x14ac:dyDescent="0.3">
      <c r="A20" s="63" t="s">
        <v>1021</v>
      </c>
      <c r="B20" s="64">
        <f>VLOOKUP($A20,'Return Data'!$B$7:$R$2292,3,0)</f>
        <v>44609</v>
      </c>
      <c r="C20" s="65">
        <f>VLOOKUP($A20,'Return Data'!$B$7:$R$2292,4,0)</f>
        <v>30.0854</v>
      </c>
      <c r="D20" s="65">
        <f>VLOOKUP($A20,'Return Data'!$B$7:$R$2292,5,0)</f>
        <v>6.4311999999999996</v>
      </c>
      <c r="E20" s="66">
        <f t="shared" si="0"/>
        <v>8</v>
      </c>
      <c r="F20" s="65">
        <f>VLOOKUP($A20,'Return Data'!$B$7:$R$2292,6,0)</f>
        <v>6.5144000000000002</v>
      </c>
      <c r="G20" s="66">
        <f t="shared" si="1"/>
        <v>5</v>
      </c>
      <c r="H20" s="65">
        <f>VLOOKUP($A20,'Return Data'!$B$7:$R$2292,7,0)</f>
        <v>5.8472999999999997</v>
      </c>
      <c r="I20" s="66">
        <f t="shared" si="2"/>
        <v>9</v>
      </c>
      <c r="J20" s="65">
        <f>VLOOKUP($A20,'Return Data'!$B$7:$R$2292,8,0)</f>
        <v>5.9756999999999998</v>
      </c>
      <c r="K20" s="66">
        <f t="shared" si="3"/>
        <v>18</v>
      </c>
      <c r="L20" s="65">
        <f>VLOOKUP($A20,'Return Data'!$B$7:$R$2292,9,0)</f>
        <v>3.4540999999999999</v>
      </c>
      <c r="M20" s="66">
        <f t="shared" si="4"/>
        <v>15</v>
      </c>
      <c r="N20" s="65">
        <f>VLOOKUP($A20,'Return Data'!$B$7:$R$2292,10,0)</f>
        <v>3.5203000000000002</v>
      </c>
      <c r="O20" s="66">
        <f t="shared" si="5"/>
        <v>8</v>
      </c>
      <c r="P20" s="65">
        <f>VLOOKUP($A20,'Return Data'!$B$7:$R$2292,11,0)</f>
        <v>3.1324999999999998</v>
      </c>
      <c r="Q20" s="66">
        <f t="shared" si="6"/>
        <v>11</v>
      </c>
      <c r="R20" s="65">
        <f>VLOOKUP($A20,'Return Data'!$B$7:$R$2292,12,0)</f>
        <v>3.3847999999999998</v>
      </c>
      <c r="S20" s="66">
        <f t="shared" si="7"/>
        <v>15</v>
      </c>
      <c r="T20" s="65">
        <f>VLOOKUP($A20,'Return Data'!$B$7:$R$2292,13,0)</f>
        <v>3.4485000000000001</v>
      </c>
      <c r="U20" s="66">
        <f t="shared" si="8"/>
        <v>19</v>
      </c>
      <c r="V20" s="65">
        <f>VLOOKUP($A20,'Return Data'!$B$7:$R$2292,17,0)</f>
        <v>14.025700000000001</v>
      </c>
      <c r="W20" s="66">
        <f t="shared" si="9"/>
        <v>2</v>
      </c>
      <c r="X20" s="65">
        <f>VLOOKUP($A20,'Return Data'!$B$7:$R$2292,14,0)</f>
        <v>4.6689999999999996</v>
      </c>
      <c r="Y20" s="66">
        <f t="shared" si="10"/>
        <v>17</v>
      </c>
      <c r="Z20" s="65">
        <f>VLOOKUP($A20,'Return Data'!$B$7:$R$2292,16,0)</f>
        <v>7.4128999999999996</v>
      </c>
      <c r="AA20" s="67">
        <f t="shared" si="11"/>
        <v>11</v>
      </c>
    </row>
    <row r="21" spans="1:27" x14ac:dyDescent="0.3">
      <c r="A21" s="63" t="s">
        <v>1023</v>
      </c>
      <c r="B21" s="64">
        <f>VLOOKUP($A21,'Return Data'!$B$7:$R$2292,3,0)</f>
        <v>44609</v>
      </c>
      <c r="C21" s="65">
        <f>VLOOKUP($A21,'Return Data'!$B$7:$R$2292,4,0)</f>
        <v>2715.8110000000001</v>
      </c>
      <c r="D21" s="65">
        <f>VLOOKUP($A21,'Return Data'!$B$7:$R$2292,5,0)</f>
        <v>-14.071400000000001</v>
      </c>
      <c r="E21" s="66">
        <f t="shared" si="0"/>
        <v>23</v>
      </c>
      <c r="F21" s="65">
        <f>VLOOKUP($A21,'Return Data'!$B$7:$R$2292,6,0)</f>
        <v>-5.1444000000000001</v>
      </c>
      <c r="G21" s="66">
        <f t="shared" si="1"/>
        <v>24</v>
      </c>
      <c r="H21" s="65">
        <f>VLOOKUP($A21,'Return Data'!$B$7:$R$2292,7,0)</f>
        <v>0.67359999999999998</v>
      </c>
      <c r="I21" s="66">
        <f t="shared" si="2"/>
        <v>24</v>
      </c>
      <c r="J21" s="65">
        <f>VLOOKUP($A21,'Return Data'!$B$7:$R$2292,8,0)</f>
        <v>5.3067000000000002</v>
      </c>
      <c r="K21" s="66">
        <f t="shared" si="3"/>
        <v>22</v>
      </c>
      <c r="L21" s="65">
        <f>VLOOKUP($A21,'Return Data'!$B$7:$R$2292,9,0)</f>
        <v>2.9138999999999999</v>
      </c>
      <c r="M21" s="66">
        <f t="shared" si="4"/>
        <v>24</v>
      </c>
      <c r="N21" s="65">
        <f>VLOOKUP($A21,'Return Data'!$B$7:$R$2292,10,0)</f>
        <v>2.7824</v>
      </c>
      <c r="O21" s="66">
        <f t="shared" si="5"/>
        <v>23</v>
      </c>
      <c r="P21" s="65">
        <f>VLOOKUP($A21,'Return Data'!$B$7:$R$2292,11,0)</f>
        <v>3.0792999999999999</v>
      </c>
      <c r="Q21" s="66">
        <f t="shared" si="6"/>
        <v>13</v>
      </c>
      <c r="R21" s="65">
        <f>VLOOKUP($A21,'Return Data'!$B$7:$R$2292,12,0)</f>
        <v>3.5377000000000001</v>
      </c>
      <c r="S21" s="66">
        <f t="shared" si="7"/>
        <v>10</v>
      </c>
      <c r="T21" s="65">
        <f>VLOOKUP($A21,'Return Data'!$B$7:$R$2292,13,0)</f>
        <v>3.7603</v>
      </c>
      <c r="U21" s="66">
        <f t="shared" si="8"/>
        <v>13</v>
      </c>
      <c r="V21" s="65">
        <f>VLOOKUP($A21,'Return Data'!$B$7:$R$2292,17,0)</f>
        <v>5.2590000000000003</v>
      </c>
      <c r="W21" s="66">
        <f t="shared" si="9"/>
        <v>8</v>
      </c>
      <c r="X21" s="65">
        <f>VLOOKUP($A21,'Return Data'!$B$7:$R$2292,14,0)</f>
        <v>6.2854000000000001</v>
      </c>
      <c r="Y21" s="66">
        <f t="shared" si="10"/>
        <v>5</v>
      </c>
      <c r="Z21" s="65">
        <f>VLOOKUP($A21,'Return Data'!$B$7:$R$2292,16,0)</f>
        <v>7.4181999999999997</v>
      </c>
      <c r="AA21" s="67">
        <f t="shared" si="11"/>
        <v>10</v>
      </c>
    </row>
    <row r="22" spans="1:27" x14ac:dyDescent="0.3">
      <c r="A22" s="63" t="s">
        <v>1026</v>
      </c>
      <c r="B22" s="64">
        <f>VLOOKUP($A22,'Return Data'!$B$7:$R$2292,3,0)</f>
        <v>44609</v>
      </c>
      <c r="C22" s="65">
        <f>VLOOKUP($A22,'Return Data'!$B$7:$R$2292,4,0)</f>
        <v>22.871099999999998</v>
      </c>
      <c r="D22" s="65">
        <f>VLOOKUP($A22,'Return Data'!$B$7:$R$2292,5,0)</f>
        <v>6.8636999999999997</v>
      </c>
      <c r="E22" s="66">
        <f t="shared" si="0"/>
        <v>4</v>
      </c>
      <c r="F22" s="65">
        <f>VLOOKUP($A22,'Return Data'!$B$7:$R$2292,6,0)</f>
        <v>6.1738999999999997</v>
      </c>
      <c r="G22" s="66">
        <f t="shared" si="1"/>
        <v>6</v>
      </c>
      <c r="H22" s="65">
        <f>VLOOKUP($A22,'Return Data'!$B$7:$R$2292,7,0)</f>
        <v>5.7515999999999998</v>
      </c>
      <c r="I22" s="66">
        <f t="shared" si="2"/>
        <v>10</v>
      </c>
      <c r="J22" s="65">
        <f>VLOOKUP($A22,'Return Data'!$B$7:$R$2292,8,0)</f>
        <v>6.2847</v>
      </c>
      <c r="K22" s="66">
        <f t="shared" si="3"/>
        <v>15</v>
      </c>
      <c r="L22" s="65">
        <f>VLOOKUP($A22,'Return Data'!$B$7:$R$2292,9,0)</f>
        <v>3.2936999999999999</v>
      </c>
      <c r="M22" s="66">
        <f t="shared" si="4"/>
        <v>21</v>
      </c>
      <c r="N22" s="65">
        <f>VLOOKUP($A22,'Return Data'!$B$7:$R$2292,10,0)</f>
        <v>3.2423999999999999</v>
      </c>
      <c r="O22" s="66">
        <f t="shared" si="5"/>
        <v>15</v>
      </c>
      <c r="P22" s="65">
        <f>VLOOKUP($A22,'Return Data'!$B$7:$R$2292,11,0)</f>
        <v>3.048</v>
      </c>
      <c r="Q22" s="66">
        <f t="shared" si="6"/>
        <v>17</v>
      </c>
      <c r="R22" s="65">
        <f>VLOOKUP($A22,'Return Data'!$B$7:$R$2292,12,0)</f>
        <v>3.3929</v>
      </c>
      <c r="S22" s="66">
        <f t="shared" si="7"/>
        <v>14</v>
      </c>
      <c r="T22" s="65">
        <f>VLOOKUP($A22,'Return Data'!$B$7:$R$2292,13,0)</f>
        <v>3.7082999999999999</v>
      </c>
      <c r="U22" s="66">
        <f t="shared" si="8"/>
        <v>15</v>
      </c>
      <c r="V22" s="65">
        <f>VLOOKUP($A22,'Return Data'!$B$7:$R$2292,17,0)</f>
        <v>4.6779000000000002</v>
      </c>
      <c r="W22" s="66">
        <f t="shared" si="9"/>
        <v>17</v>
      </c>
      <c r="X22" s="65">
        <f>VLOOKUP($A22,'Return Data'!$B$7:$R$2292,14,0)</f>
        <v>4.9553000000000003</v>
      </c>
      <c r="Y22" s="66">
        <f t="shared" si="10"/>
        <v>15</v>
      </c>
      <c r="Z22" s="65">
        <f>VLOOKUP($A22,'Return Data'!$B$7:$R$2292,16,0)</f>
        <v>7.6563999999999997</v>
      </c>
      <c r="AA22" s="67">
        <f t="shared" si="11"/>
        <v>6</v>
      </c>
    </row>
    <row r="23" spans="1:27" x14ac:dyDescent="0.3">
      <c r="A23" s="63" t="s">
        <v>1027</v>
      </c>
      <c r="B23" s="64">
        <f>VLOOKUP($A23,'Return Data'!$B$7:$R$2292,3,0)</f>
        <v>44609</v>
      </c>
      <c r="C23" s="65">
        <f>VLOOKUP($A23,'Return Data'!$B$7:$R$2292,4,0)</f>
        <v>32.300699999999999</v>
      </c>
      <c r="D23" s="65">
        <f>VLOOKUP($A23,'Return Data'!$B$7:$R$2292,5,0)</f>
        <v>4.9726999999999997</v>
      </c>
      <c r="E23" s="66">
        <f t="shared" si="0"/>
        <v>13</v>
      </c>
      <c r="F23" s="65">
        <f>VLOOKUP($A23,'Return Data'!$B$7:$R$2292,6,0)</f>
        <v>4.5594000000000001</v>
      </c>
      <c r="G23" s="66">
        <f t="shared" si="1"/>
        <v>13</v>
      </c>
      <c r="H23" s="65">
        <f>VLOOKUP($A23,'Return Data'!$B$7:$R$2292,7,0)</f>
        <v>5.6562000000000001</v>
      </c>
      <c r="I23" s="66">
        <f t="shared" si="2"/>
        <v>11</v>
      </c>
      <c r="J23" s="65">
        <f>VLOOKUP($A23,'Return Data'!$B$7:$R$2292,8,0)</f>
        <v>8.1777999999999995</v>
      </c>
      <c r="K23" s="66">
        <f t="shared" si="3"/>
        <v>4</v>
      </c>
      <c r="L23" s="65">
        <f>VLOOKUP($A23,'Return Data'!$B$7:$R$2292,9,0)</f>
        <v>3.7189000000000001</v>
      </c>
      <c r="M23" s="66">
        <f t="shared" si="4"/>
        <v>9</v>
      </c>
      <c r="N23" s="65">
        <f>VLOOKUP($A23,'Return Data'!$B$7:$R$2292,10,0)</f>
        <v>3.3193000000000001</v>
      </c>
      <c r="O23" s="66">
        <f t="shared" si="5"/>
        <v>14</v>
      </c>
      <c r="P23" s="65">
        <f>VLOOKUP($A23,'Return Data'!$B$7:$R$2292,11,0)</f>
        <v>3.0543</v>
      </c>
      <c r="Q23" s="66">
        <f t="shared" si="6"/>
        <v>15</v>
      </c>
      <c r="R23" s="65">
        <f>VLOOKUP($A23,'Return Data'!$B$7:$R$2292,12,0)</f>
        <v>3.2717000000000001</v>
      </c>
      <c r="S23" s="66">
        <f t="shared" si="7"/>
        <v>20</v>
      </c>
      <c r="T23" s="65">
        <f>VLOOKUP($A23,'Return Data'!$B$7:$R$2292,13,0)</f>
        <v>3.4357000000000002</v>
      </c>
      <c r="U23" s="66">
        <f t="shared" si="8"/>
        <v>20</v>
      </c>
      <c r="V23" s="65">
        <f>VLOOKUP($A23,'Return Data'!$B$7:$R$2292,17,0)</f>
        <v>5.0772000000000004</v>
      </c>
      <c r="W23" s="66">
        <f t="shared" si="9"/>
        <v>12</v>
      </c>
      <c r="X23" s="65">
        <f>VLOOKUP($A23,'Return Data'!$B$7:$R$2292,14,0)</f>
        <v>4.5487000000000002</v>
      </c>
      <c r="Y23" s="66">
        <f t="shared" si="10"/>
        <v>18</v>
      </c>
      <c r="Z23" s="65">
        <f>VLOOKUP($A23,'Return Data'!$B$7:$R$2292,16,0)</f>
        <v>6.4634999999999998</v>
      </c>
      <c r="AA23" s="67">
        <f t="shared" si="11"/>
        <v>19</v>
      </c>
    </row>
    <row r="24" spans="1:27" x14ac:dyDescent="0.3">
      <c r="A24" s="63" t="s">
        <v>1030</v>
      </c>
      <c r="B24" s="64">
        <f>VLOOKUP($A24,'Return Data'!$B$7:$R$2292,3,0)</f>
        <v>44609</v>
      </c>
      <c r="C24" s="65">
        <f>VLOOKUP($A24,'Return Data'!$B$7:$R$2292,4,0)</f>
        <v>1333.6609000000001</v>
      </c>
      <c r="D24" s="65">
        <f>VLOOKUP($A24,'Return Data'!$B$7:$R$2292,5,0)</f>
        <v>3.0463</v>
      </c>
      <c r="E24" s="66">
        <f t="shared" si="0"/>
        <v>18</v>
      </c>
      <c r="F24" s="65">
        <f>VLOOKUP($A24,'Return Data'!$B$7:$R$2292,6,0)</f>
        <v>2.9903</v>
      </c>
      <c r="G24" s="66">
        <f t="shared" si="1"/>
        <v>19</v>
      </c>
      <c r="H24" s="65">
        <f>VLOOKUP($A24,'Return Data'!$B$7:$R$2292,7,0)</f>
        <v>4.9039000000000001</v>
      </c>
      <c r="I24" s="66">
        <f t="shared" si="2"/>
        <v>18</v>
      </c>
      <c r="J24" s="65">
        <f>VLOOKUP($A24,'Return Data'!$B$7:$R$2292,8,0)</f>
        <v>6.1963999999999997</v>
      </c>
      <c r="K24" s="66">
        <f t="shared" si="3"/>
        <v>16</v>
      </c>
      <c r="L24" s="65">
        <f>VLOOKUP($A24,'Return Data'!$B$7:$R$2292,9,0)</f>
        <v>3.3334000000000001</v>
      </c>
      <c r="M24" s="66">
        <f t="shared" si="4"/>
        <v>20</v>
      </c>
      <c r="N24" s="65">
        <f>VLOOKUP($A24,'Return Data'!$B$7:$R$2292,10,0)</f>
        <v>3.0527000000000002</v>
      </c>
      <c r="O24" s="66">
        <f t="shared" si="5"/>
        <v>20</v>
      </c>
      <c r="P24" s="65">
        <f>VLOOKUP($A24,'Return Data'!$B$7:$R$2292,11,0)</f>
        <v>2.8658999999999999</v>
      </c>
      <c r="Q24" s="66">
        <f t="shared" si="6"/>
        <v>22</v>
      </c>
      <c r="R24" s="65">
        <f>VLOOKUP($A24,'Return Data'!$B$7:$R$2292,12,0)</f>
        <v>3.1598999999999999</v>
      </c>
      <c r="S24" s="66">
        <f t="shared" si="7"/>
        <v>22</v>
      </c>
      <c r="T24" s="65">
        <f>VLOOKUP($A24,'Return Data'!$B$7:$R$2292,13,0)</f>
        <v>3.4192</v>
      </c>
      <c r="U24" s="66">
        <f t="shared" si="8"/>
        <v>22</v>
      </c>
      <c r="V24" s="65">
        <f>VLOOKUP($A24,'Return Data'!$B$7:$R$2292,17,0)</f>
        <v>4.4088000000000003</v>
      </c>
      <c r="W24" s="66">
        <f t="shared" si="9"/>
        <v>21</v>
      </c>
      <c r="X24" s="65">
        <f>VLOOKUP($A24,'Return Data'!$B$7:$R$2292,14,0)</f>
        <v>5.5566000000000004</v>
      </c>
      <c r="Y24" s="66">
        <f t="shared" si="10"/>
        <v>14</v>
      </c>
      <c r="Z24" s="65">
        <f>VLOOKUP($A24,'Return Data'!$B$7:$R$2292,16,0)</f>
        <v>5.9176000000000002</v>
      </c>
      <c r="AA24" s="67">
        <f t="shared" si="11"/>
        <v>22</v>
      </c>
    </row>
    <row r="25" spans="1:27" x14ac:dyDescent="0.3">
      <c r="A25" s="63" t="s">
        <v>1032</v>
      </c>
      <c r="B25" s="64">
        <f>VLOOKUP($A25,'Return Data'!$B$7:$R$2292,3,0)</f>
        <v>44609</v>
      </c>
      <c r="C25" s="65">
        <f>VLOOKUP($A25,'Return Data'!$B$7:$R$2292,4,0)</f>
        <v>1834.1224999999999</v>
      </c>
      <c r="D25" s="65">
        <f>VLOOKUP($A25,'Return Data'!$B$7:$R$2292,5,0)</f>
        <v>6.3353999999999999</v>
      </c>
      <c r="E25" s="66">
        <f t="shared" si="0"/>
        <v>9</v>
      </c>
      <c r="F25" s="65">
        <f>VLOOKUP($A25,'Return Data'!$B$7:$R$2292,6,0)</f>
        <v>5.0103999999999997</v>
      </c>
      <c r="G25" s="66">
        <f t="shared" si="1"/>
        <v>11</v>
      </c>
      <c r="H25" s="65">
        <f>VLOOKUP($A25,'Return Data'!$B$7:$R$2292,7,0)</f>
        <v>5.2074999999999996</v>
      </c>
      <c r="I25" s="66">
        <f t="shared" si="2"/>
        <v>15</v>
      </c>
      <c r="J25" s="65">
        <f>VLOOKUP($A25,'Return Data'!$B$7:$R$2292,8,0)</f>
        <v>5.8211000000000004</v>
      </c>
      <c r="K25" s="66">
        <f t="shared" si="3"/>
        <v>20</v>
      </c>
      <c r="L25" s="65">
        <f>VLOOKUP($A25,'Return Data'!$B$7:$R$2292,9,0)</f>
        <v>3.2557</v>
      </c>
      <c r="M25" s="66">
        <f t="shared" si="4"/>
        <v>22</v>
      </c>
      <c r="N25" s="65">
        <f>VLOOKUP($A25,'Return Data'!$B$7:$R$2292,10,0)</f>
        <v>2.9586000000000001</v>
      </c>
      <c r="O25" s="66">
        <f t="shared" si="5"/>
        <v>21</v>
      </c>
      <c r="P25" s="65">
        <f>VLOOKUP($A25,'Return Data'!$B$7:$R$2292,11,0)</f>
        <v>2.7393999999999998</v>
      </c>
      <c r="Q25" s="66">
        <f t="shared" si="6"/>
        <v>24</v>
      </c>
      <c r="R25" s="65">
        <f>VLOOKUP($A25,'Return Data'!$B$7:$R$2292,12,0)</f>
        <v>3.0861999999999998</v>
      </c>
      <c r="S25" s="66">
        <f t="shared" si="7"/>
        <v>23</v>
      </c>
      <c r="T25" s="65">
        <f>VLOOKUP($A25,'Return Data'!$B$7:$R$2292,13,0)</f>
        <v>3.3748999999999998</v>
      </c>
      <c r="U25" s="66">
        <f t="shared" si="8"/>
        <v>25</v>
      </c>
      <c r="V25" s="65">
        <f>VLOOKUP($A25,'Return Data'!$B$7:$R$2292,17,0)</f>
        <v>4.5133999999999999</v>
      </c>
      <c r="W25" s="66">
        <f t="shared" si="9"/>
        <v>19</v>
      </c>
      <c r="X25" s="65">
        <f>VLOOKUP($A25,'Return Data'!$B$7:$R$2292,14,0)</f>
        <v>4.9518000000000004</v>
      </c>
      <c r="Y25" s="66">
        <f t="shared" si="10"/>
        <v>16</v>
      </c>
      <c r="Z25" s="65">
        <f>VLOOKUP($A25,'Return Data'!$B$7:$R$2292,16,0)</f>
        <v>4.4394</v>
      </c>
      <c r="AA25" s="67">
        <f t="shared" si="11"/>
        <v>23</v>
      </c>
    </row>
    <row r="26" spans="1:27" x14ac:dyDescent="0.3">
      <c r="A26" s="63" t="s">
        <v>1033</v>
      </c>
      <c r="B26" s="64">
        <f>VLOOKUP($A26,'Return Data'!$B$7:$R$2292,3,0)</f>
        <v>44609</v>
      </c>
      <c r="C26" s="65">
        <f>VLOOKUP($A26,'Return Data'!$B$7:$R$2292,4,0)</f>
        <v>3033.3087999999998</v>
      </c>
      <c r="D26" s="65">
        <f>VLOOKUP($A26,'Return Data'!$B$7:$R$2292,5,0)</f>
        <v>7.3802000000000003</v>
      </c>
      <c r="E26" s="66">
        <f t="shared" si="0"/>
        <v>3</v>
      </c>
      <c r="F26" s="65">
        <f>VLOOKUP($A26,'Return Data'!$B$7:$R$2292,6,0)</f>
        <v>6.8598999999999997</v>
      </c>
      <c r="G26" s="66">
        <f t="shared" si="1"/>
        <v>4</v>
      </c>
      <c r="H26" s="65">
        <f>VLOOKUP($A26,'Return Data'!$B$7:$R$2292,7,0)</f>
        <v>7.6020000000000003</v>
      </c>
      <c r="I26" s="66">
        <f t="shared" si="2"/>
        <v>3</v>
      </c>
      <c r="J26" s="65">
        <f>VLOOKUP($A26,'Return Data'!$B$7:$R$2292,8,0)</f>
        <v>8.7156000000000002</v>
      </c>
      <c r="K26" s="66">
        <f t="shared" si="3"/>
        <v>3</v>
      </c>
      <c r="L26" s="65">
        <f>VLOOKUP($A26,'Return Data'!$B$7:$R$2292,9,0)</f>
        <v>4.3841999999999999</v>
      </c>
      <c r="M26" s="66">
        <f t="shared" si="4"/>
        <v>4</v>
      </c>
      <c r="N26" s="65">
        <f>VLOOKUP($A26,'Return Data'!$B$7:$R$2292,10,0)</f>
        <v>3.8500999999999999</v>
      </c>
      <c r="O26" s="66">
        <f t="shared" si="5"/>
        <v>2</v>
      </c>
      <c r="P26" s="65">
        <f>VLOOKUP($A26,'Return Data'!$B$7:$R$2292,11,0)</f>
        <v>3.5766</v>
      </c>
      <c r="Q26" s="66">
        <f t="shared" si="6"/>
        <v>4</v>
      </c>
      <c r="R26" s="65">
        <f>VLOOKUP($A26,'Return Data'!$B$7:$R$2292,12,0)</f>
        <v>3.9975000000000001</v>
      </c>
      <c r="S26" s="66">
        <f t="shared" si="7"/>
        <v>4</v>
      </c>
      <c r="T26" s="65">
        <f>VLOOKUP($A26,'Return Data'!$B$7:$R$2292,13,0)</f>
        <v>4.4493</v>
      </c>
      <c r="U26" s="66">
        <f t="shared" si="8"/>
        <v>4</v>
      </c>
      <c r="V26" s="65">
        <f>VLOOKUP($A26,'Return Data'!$B$7:$R$2292,17,0)</f>
        <v>5.3216999999999999</v>
      </c>
      <c r="W26" s="66">
        <f t="shared" si="9"/>
        <v>7</v>
      </c>
      <c r="X26" s="65">
        <f>VLOOKUP($A26,'Return Data'!$B$7:$R$2292,14,0)</f>
        <v>5.9196999999999997</v>
      </c>
      <c r="Y26" s="66">
        <f t="shared" si="10"/>
        <v>10</v>
      </c>
      <c r="Z26" s="65">
        <f>VLOOKUP($A26,'Return Data'!$B$7:$R$2292,16,0)</f>
        <v>7.7176999999999998</v>
      </c>
      <c r="AA26" s="67">
        <f t="shared" si="11"/>
        <v>4</v>
      </c>
    </row>
    <row r="27" spans="1:27" x14ac:dyDescent="0.3">
      <c r="A27" s="63" t="s">
        <v>1035</v>
      </c>
      <c r="B27" s="64">
        <f>VLOOKUP($A27,'Return Data'!$B$7:$R$2292,3,0)</f>
        <v>44609</v>
      </c>
      <c r="C27" s="65">
        <f>VLOOKUP($A27,'Return Data'!$B$7:$R$2292,4,0)</f>
        <v>23.997599999999998</v>
      </c>
      <c r="D27" s="65">
        <f>VLOOKUP($A27,'Return Data'!$B$7:$R$2292,5,0)</f>
        <v>5.0198999999999998</v>
      </c>
      <c r="E27" s="66">
        <f t="shared" si="0"/>
        <v>12</v>
      </c>
      <c r="F27" s="65">
        <f>VLOOKUP($A27,'Return Data'!$B$7:$R$2292,6,0)</f>
        <v>6.0362</v>
      </c>
      <c r="G27" s="66">
        <f t="shared" si="1"/>
        <v>7</v>
      </c>
      <c r="H27" s="65">
        <f>VLOOKUP($A27,'Return Data'!$B$7:$R$2292,7,0)</f>
        <v>7.1584000000000003</v>
      </c>
      <c r="I27" s="66">
        <f t="shared" si="2"/>
        <v>4</v>
      </c>
      <c r="J27" s="65">
        <f>VLOOKUP($A27,'Return Data'!$B$7:$R$2292,8,0)</f>
        <v>6.9607000000000001</v>
      </c>
      <c r="K27" s="66">
        <f t="shared" si="3"/>
        <v>10</v>
      </c>
      <c r="L27" s="65">
        <f>VLOOKUP($A27,'Return Data'!$B$7:$R$2292,9,0)</f>
        <v>3.5531000000000001</v>
      </c>
      <c r="M27" s="66">
        <f t="shared" si="4"/>
        <v>10</v>
      </c>
      <c r="N27" s="65">
        <f>VLOOKUP($A27,'Return Data'!$B$7:$R$2292,10,0)</f>
        <v>3.1696</v>
      </c>
      <c r="O27" s="66">
        <f t="shared" si="5"/>
        <v>18</v>
      </c>
      <c r="P27" s="65">
        <f>VLOOKUP($A27,'Return Data'!$B$7:$R$2292,11,0)</f>
        <v>2.7812000000000001</v>
      </c>
      <c r="Q27" s="66">
        <f t="shared" si="6"/>
        <v>23</v>
      </c>
      <c r="R27" s="65">
        <f>VLOOKUP($A27,'Return Data'!$B$7:$R$2292,12,0)</f>
        <v>3.0409000000000002</v>
      </c>
      <c r="S27" s="66">
        <f t="shared" si="7"/>
        <v>24</v>
      </c>
      <c r="T27" s="65">
        <f>VLOOKUP($A27,'Return Data'!$B$7:$R$2292,13,0)</f>
        <v>3.3956</v>
      </c>
      <c r="U27" s="66">
        <f t="shared" si="8"/>
        <v>24</v>
      </c>
      <c r="V27" s="65">
        <f>VLOOKUP($A27,'Return Data'!$B$7:$R$2292,17,0)</f>
        <v>2.5007000000000001</v>
      </c>
      <c r="W27" s="66">
        <f t="shared" si="9"/>
        <v>24</v>
      </c>
      <c r="X27" s="65">
        <f>VLOOKUP($A27,'Return Data'!$B$7:$R$2292,14,0)</f>
        <v>-1.6423000000000001</v>
      </c>
      <c r="Y27" s="66">
        <f t="shared" si="10"/>
        <v>23</v>
      </c>
      <c r="Z27" s="65">
        <f>VLOOKUP($A27,'Return Data'!$B$7:$R$2292,16,0)</f>
        <v>6.1493000000000002</v>
      </c>
      <c r="AA27" s="67">
        <f t="shared" si="11"/>
        <v>20</v>
      </c>
    </row>
    <row r="28" spans="1:27" x14ac:dyDescent="0.3">
      <c r="A28" s="63" t="s">
        <v>1037</v>
      </c>
      <c r="B28" s="64">
        <f>VLOOKUP($A28,'Return Data'!$B$7:$R$2292,3,0)</f>
        <v>44609</v>
      </c>
      <c r="C28" s="65">
        <f>VLOOKUP($A28,'Return Data'!$B$7:$R$2292,4,0)</f>
        <v>2834.6421999999998</v>
      </c>
      <c r="D28" s="65">
        <f>VLOOKUP($A28,'Return Data'!$B$7:$R$2292,5,0)</f>
        <v>5.1383999999999999</v>
      </c>
      <c r="E28" s="66">
        <f t="shared" si="0"/>
        <v>10</v>
      </c>
      <c r="F28" s="65">
        <f>VLOOKUP($A28,'Return Data'!$B$7:$R$2292,6,0)</f>
        <v>4.2601000000000004</v>
      </c>
      <c r="G28" s="66">
        <f t="shared" si="1"/>
        <v>15</v>
      </c>
      <c r="H28" s="65">
        <f>VLOOKUP($A28,'Return Data'!$B$7:$R$2292,7,0)</f>
        <v>4.8650000000000002</v>
      </c>
      <c r="I28" s="66">
        <f t="shared" si="2"/>
        <v>20</v>
      </c>
      <c r="J28" s="65">
        <f>VLOOKUP($A28,'Return Data'!$B$7:$R$2292,8,0)</f>
        <v>5.5750999999999999</v>
      </c>
      <c r="K28" s="66">
        <f t="shared" si="3"/>
        <v>21</v>
      </c>
      <c r="L28" s="65">
        <f>VLOOKUP($A28,'Return Data'!$B$7:$R$2292,9,0)</f>
        <v>3.5472999999999999</v>
      </c>
      <c r="M28" s="66">
        <f t="shared" si="4"/>
        <v>11</v>
      </c>
      <c r="N28" s="65">
        <f>VLOOKUP($A28,'Return Data'!$B$7:$R$2292,10,0)</f>
        <v>3.1955</v>
      </c>
      <c r="O28" s="66">
        <f t="shared" si="5"/>
        <v>16</v>
      </c>
      <c r="P28" s="65">
        <f>VLOOKUP($A28,'Return Data'!$B$7:$R$2292,11,0)</f>
        <v>3.0510000000000002</v>
      </c>
      <c r="Q28" s="66">
        <f t="shared" si="6"/>
        <v>16</v>
      </c>
      <c r="R28" s="65">
        <f>VLOOKUP($A28,'Return Data'!$B$7:$R$2292,12,0)</f>
        <v>3.3809999999999998</v>
      </c>
      <c r="S28" s="66">
        <f t="shared" si="7"/>
        <v>16</v>
      </c>
      <c r="T28" s="65">
        <f>VLOOKUP($A28,'Return Data'!$B$7:$R$2292,13,0)</f>
        <v>3.4253</v>
      </c>
      <c r="U28" s="66">
        <f t="shared" si="8"/>
        <v>21</v>
      </c>
      <c r="V28" s="65">
        <f>VLOOKUP($A28,'Return Data'!$B$7:$R$2292,17,0)</f>
        <v>4.6544999999999996</v>
      </c>
      <c r="W28" s="66">
        <f t="shared" si="9"/>
        <v>18</v>
      </c>
      <c r="X28" s="65">
        <f>VLOOKUP($A28,'Return Data'!$B$7:$R$2292,14,0)</f>
        <v>5.8150000000000004</v>
      </c>
      <c r="Y28" s="66">
        <f t="shared" si="10"/>
        <v>11</v>
      </c>
      <c r="Z28" s="65">
        <f>VLOOKUP($A28,'Return Data'!$B$7:$R$2292,16,0)</f>
        <v>7.4101999999999997</v>
      </c>
      <c r="AA28" s="67">
        <f t="shared" si="11"/>
        <v>12</v>
      </c>
    </row>
    <row r="29" spans="1:27" x14ac:dyDescent="0.3">
      <c r="A29" s="63" t="s">
        <v>2010</v>
      </c>
      <c r="B29" s="64">
        <f>VLOOKUP($A29,'Return Data'!$B$7:$R$2292,3,0)</f>
        <v>44609</v>
      </c>
      <c r="C29" s="65">
        <f>VLOOKUP($A29,'Return Data'!$B$7:$R$2292,4,0)</f>
        <v>2814.9452000000001</v>
      </c>
      <c r="D29" s="65">
        <f>VLOOKUP($A29,'Return Data'!$B$7:$R$2292,5,0)</f>
        <v>-3.9116</v>
      </c>
      <c r="E29" s="66">
        <f t="shared" si="0"/>
        <v>21</v>
      </c>
      <c r="F29" s="65">
        <f>VLOOKUP($A29,'Return Data'!$B$7:$R$2292,6,0)</f>
        <v>-0.35920000000000002</v>
      </c>
      <c r="G29" s="66">
        <f t="shared" si="1"/>
        <v>22</v>
      </c>
      <c r="H29" s="65">
        <f>VLOOKUP($A29,'Return Data'!$B$7:$R$2292,7,0)</f>
        <v>2.3035000000000001</v>
      </c>
      <c r="I29" s="66">
        <f t="shared" si="2"/>
        <v>23</v>
      </c>
      <c r="J29" s="65">
        <f>VLOOKUP($A29,'Return Data'!$B$7:$R$2292,8,0)</f>
        <v>5.15</v>
      </c>
      <c r="K29" s="66">
        <f t="shared" si="3"/>
        <v>23</v>
      </c>
      <c r="L29" s="65">
        <f>VLOOKUP($A29,'Return Data'!$B$7:$R$2292,9,0)</f>
        <v>3.3355999999999999</v>
      </c>
      <c r="M29" s="66">
        <f t="shared" si="4"/>
        <v>19</v>
      </c>
      <c r="N29" s="65">
        <f>VLOOKUP($A29,'Return Data'!$B$7:$R$2292,10,0)</f>
        <v>3.1901999999999999</v>
      </c>
      <c r="O29" s="66">
        <f t="shared" si="5"/>
        <v>17</v>
      </c>
      <c r="P29" s="65">
        <f>VLOOKUP($A29,'Return Data'!$B$7:$R$2292,11,0)</f>
        <v>2.9933000000000001</v>
      </c>
      <c r="Q29" s="66">
        <f t="shared" si="6"/>
        <v>19</v>
      </c>
      <c r="R29" s="65">
        <f>VLOOKUP($A29,'Return Data'!$B$7:$R$2292,12,0)</f>
        <v>3.3142999999999998</v>
      </c>
      <c r="S29" s="66">
        <f t="shared" si="7"/>
        <v>19</v>
      </c>
      <c r="T29" s="65">
        <f>VLOOKUP($A29,'Return Data'!$B$7:$R$2292,13,0)</f>
        <v>3.5712999999999999</v>
      </c>
      <c r="U29" s="66">
        <f t="shared" si="8"/>
        <v>18</v>
      </c>
      <c r="V29" s="65">
        <f>VLOOKUP($A29,'Return Data'!$B$7:$R$2292,17,0)</f>
        <v>3.9009999999999998</v>
      </c>
      <c r="W29" s="66">
        <f t="shared" si="9"/>
        <v>22</v>
      </c>
      <c r="X29" s="65">
        <f>VLOOKUP($A29,'Return Data'!$B$7:$R$2292,14,0)</f>
        <v>-1.0723</v>
      </c>
      <c r="Y29" s="66">
        <f t="shared" si="10"/>
        <v>22</v>
      </c>
      <c r="Z29" s="65">
        <f>VLOOKUP($A29,'Return Data'!$B$7:$R$2292,16,0)</f>
        <v>6.1144999999999996</v>
      </c>
      <c r="AA29" s="67">
        <f t="shared" si="11"/>
        <v>21</v>
      </c>
    </row>
    <row r="30" spans="1:27" x14ac:dyDescent="0.3">
      <c r="A30" s="63" t="s">
        <v>1040</v>
      </c>
      <c r="B30" s="64">
        <f>VLOOKUP($A30,'Return Data'!$B$7:$R$2292,3,0)</f>
        <v>44609</v>
      </c>
      <c r="C30" s="65">
        <f>VLOOKUP($A30,'Return Data'!$B$7:$R$2292,4,0)</f>
        <v>3179.7921999999999</v>
      </c>
      <c r="D30" s="65">
        <f>VLOOKUP($A30,'Return Data'!$B$7:$R$2292,5,0)</f>
        <v>3.4853000000000001</v>
      </c>
      <c r="E30" s="66">
        <f t="shared" si="0"/>
        <v>16</v>
      </c>
      <c r="F30" s="65">
        <f>VLOOKUP($A30,'Return Data'!$B$7:$R$2292,6,0)</f>
        <v>4.4512</v>
      </c>
      <c r="G30" s="66">
        <f t="shared" si="1"/>
        <v>14</v>
      </c>
      <c r="H30" s="65">
        <f>VLOOKUP($A30,'Return Data'!$B$7:$R$2292,7,0)</f>
        <v>5.1311</v>
      </c>
      <c r="I30" s="66">
        <f t="shared" si="2"/>
        <v>17</v>
      </c>
      <c r="J30" s="65">
        <f>VLOOKUP($A30,'Return Data'!$B$7:$R$2292,8,0)</f>
        <v>6.3555000000000001</v>
      </c>
      <c r="K30" s="66">
        <f t="shared" si="3"/>
        <v>14</v>
      </c>
      <c r="L30" s="65">
        <f>VLOOKUP($A30,'Return Data'!$B$7:$R$2292,9,0)</f>
        <v>3.4582000000000002</v>
      </c>
      <c r="M30" s="66">
        <f t="shared" si="4"/>
        <v>14</v>
      </c>
      <c r="N30" s="65">
        <f>VLOOKUP($A30,'Return Data'!$B$7:$R$2292,10,0)</f>
        <v>3.5945999999999998</v>
      </c>
      <c r="O30" s="66">
        <f t="shared" si="5"/>
        <v>5</v>
      </c>
      <c r="P30" s="65">
        <f>VLOOKUP($A30,'Return Data'!$B$7:$R$2292,11,0)</f>
        <v>3.3279999999999998</v>
      </c>
      <c r="Q30" s="66">
        <f t="shared" si="6"/>
        <v>6</v>
      </c>
      <c r="R30" s="65">
        <f>VLOOKUP($A30,'Return Data'!$B$7:$R$2292,12,0)</f>
        <v>3.6720999999999999</v>
      </c>
      <c r="S30" s="66">
        <f t="shared" si="7"/>
        <v>8</v>
      </c>
      <c r="T30" s="65">
        <f>VLOOKUP($A30,'Return Data'!$B$7:$R$2292,13,0)</f>
        <v>3.9731999999999998</v>
      </c>
      <c r="U30" s="66">
        <f t="shared" si="8"/>
        <v>6</v>
      </c>
      <c r="V30" s="65">
        <f>VLOOKUP($A30,'Return Data'!$B$7:$R$2292,17,0)</f>
        <v>5.2496</v>
      </c>
      <c r="W30" s="66">
        <f t="shared" si="9"/>
        <v>9</v>
      </c>
      <c r="X30" s="65">
        <f>VLOOKUP($A30,'Return Data'!$B$7:$R$2292,14,0)</f>
        <v>4.1952999999999996</v>
      </c>
      <c r="Y30" s="66">
        <f t="shared" si="10"/>
        <v>19</v>
      </c>
      <c r="Z30" s="65">
        <f>VLOOKUP($A30,'Return Data'!$B$7:$R$2292,16,0)</f>
        <v>7.2808000000000002</v>
      </c>
      <c r="AA30" s="67">
        <f t="shared" si="11"/>
        <v>16</v>
      </c>
    </row>
    <row r="31" spans="1:27" x14ac:dyDescent="0.3">
      <c r="A31" s="63" t="s">
        <v>1041</v>
      </c>
      <c r="B31" s="64">
        <f>VLOOKUP($A31,'Return Data'!$B$7:$R$2292,3,0)</f>
        <v>44601</v>
      </c>
      <c r="C31" s="65">
        <f>VLOOKUP($A31,'Return Data'!$B$7:$R$2292,4,0)</f>
        <v>79.239199999999997</v>
      </c>
      <c r="D31" s="65">
        <f>VLOOKUP($A31,'Return Data'!$B$7:$R$2292,5,0)</f>
        <v>-39.663200000000003</v>
      </c>
      <c r="E31" s="66">
        <f t="shared" si="0"/>
        <v>24</v>
      </c>
      <c r="F31" s="65">
        <f>VLOOKUP($A31,'Return Data'!$B$7:$R$2292,6,0)</f>
        <v>-3.1217000000000001</v>
      </c>
      <c r="G31" s="66">
        <f t="shared" si="1"/>
        <v>23</v>
      </c>
      <c r="H31" s="65">
        <f>VLOOKUP($A31,'Return Data'!$B$7:$R$2292,7,0)</f>
        <v>5.4873000000000003</v>
      </c>
      <c r="I31" s="66">
        <f t="shared" si="2"/>
        <v>13</v>
      </c>
      <c r="J31" s="65">
        <f>VLOOKUP($A31,'Return Data'!$B$7:$R$2292,8,0)</f>
        <v>-3.2416</v>
      </c>
      <c r="K31" s="66">
        <f t="shared" si="3"/>
        <v>25</v>
      </c>
      <c r="L31" s="65">
        <f>VLOOKUP($A31,'Return Data'!$B$7:$R$2292,9,0)</f>
        <v>6.9741</v>
      </c>
      <c r="M31" s="66">
        <f t="shared" si="4"/>
        <v>2</v>
      </c>
      <c r="N31" s="65">
        <f>VLOOKUP($A31,'Return Data'!$B$7:$R$2292,10,0)</f>
        <v>0.29559999999999997</v>
      </c>
      <c r="O31" s="66">
        <f t="shared" si="5"/>
        <v>25</v>
      </c>
      <c r="P31" s="65">
        <f>VLOOKUP($A31,'Return Data'!$B$7:$R$2292,11,0)</f>
        <v>306.7072</v>
      </c>
      <c r="Q31" s="66">
        <f t="shared" si="6"/>
        <v>1</v>
      </c>
      <c r="R31" s="65">
        <f>VLOOKUP($A31,'Return Data'!$B$7:$R$2292,12,0)</f>
        <v>202.99719999999999</v>
      </c>
      <c r="S31" s="66">
        <f t="shared" si="7"/>
        <v>1</v>
      </c>
      <c r="T31" s="65">
        <f>VLOOKUP($A31,'Return Data'!$B$7:$R$2292,13,0)</f>
        <v>154.61160000000001</v>
      </c>
      <c r="U31" s="66">
        <f t="shared" si="8"/>
        <v>1</v>
      </c>
      <c r="V31" s="65">
        <f>VLOOKUP($A31,'Return Data'!$B$7:$R$2292,17,0)</f>
        <v>41.976500000000001</v>
      </c>
      <c r="W31" s="66">
        <f t="shared" si="9"/>
        <v>1</v>
      </c>
      <c r="X31" s="65"/>
      <c r="Y31" s="66"/>
      <c r="Z31" s="65">
        <f>VLOOKUP($A31,'Return Data'!$B$7:$R$2292,16,0)</f>
        <v>22.6205</v>
      </c>
      <c r="AA31" s="67">
        <f t="shared" si="11"/>
        <v>1</v>
      </c>
    </row>
    <row r="32" spans="1:27" x14ac:dyDescent="0.3">
      <c r="A32" s="63" t="s">
        <v>1045</v>
      </c>
      <c r="B32" s="64">
        <f>VLOOKUP($A32,'Return Data'!$B$7:$R$2292,3,0)</f>
        <v>44609</v>
      </c>
      <c r="C32" s="65">
        <f>VLOOKUP($A32,'Return Data'!$B$7:$R$2292,4,0)</f>
        <v>2842.0407</v>
      </c>
      <c r="D32" s="65">
        <f>VLOOKUP($A32,'Return Data'!$B$7:$R$2292,5,0)</f>
        <v>6.4431000000000003</v>
      </c>
      <c r="E32" s="66">
        <f t="shared" si="0"/>
        <v>7</v>
      </c>
      <c r="F32" s="65">
        <f>VLOOKUP($A32,'Return Data'!$B$7:$R$2292,6,0)</f>
        <v>4.0674000000000001</v>
      </c>
      <c r="G32" s="66">
        <f t="shared" si="1"/>
        <v>16</v>
      </c>
      <c r="H32" s="65">
        <f>VLOOKUP($A32,'Return Data'!$B$7:$R$2292,7,0)</f>
        <v>5.4522000000000004</v>
      </c>
      <c r="I32" s="66">
        <f t="shared" si="2"/>
        <v>14</v>
      </c>
      <c r="J32" s="65">
        <f>VLOOKUP($A32,'Return Data'!$B$7:$R$2292,8,0)</f>
        <v>7.0217000000000001</v>
      </c>
      <c r="K32" s="66">
        <f t="shared" si="3"/>
        <v>9</v>
      </c>
      <c r="L32" s="65">
        <f>VLOOKUP($A32,'Return Data'!$B$7:$R$2292,9,0)</f>
        <v>3.9542999999999999</v>
      </c>
      <c r="M32" s="66">
        <f t="shared" si="4"/>
        <v>6</v>
      </c>
      <c r="N32" s="65">
        <f>VLOOKUP($A32,'Return Data'!$B$7:$R$2292,10,0)</f>
        <v>3.4836</v>
      </c>
      <c r="O32" s="66">
        <f t="shared" si="5"/>
        <v>9</v>
      </c>
      <c r="P32" s="65">
        <f>VLOOKUP($A32,'Return Data'!$B$7:$R$2292,11,0)</f>
        <v>13.3248</v>
      </c>
      <c r="Q32" s="66">
        <f t="shared" si="6"/>
        <v>3</v>
      </c>
      <c r="R32" s="65">
        <f>VLOOKUP($A32,'Return Data'!$B$7:$R$2292,12,0)</f>
        <v>10.613200000000001</v>
      </c>
      <c r="S32" s="66">
        <f t="shared" si="7"/>
        <v>3</v>
      </c>
      <c r="T32" s="65">
        <f>VLOOKUP($A32,'Return Data'!$B$7:$R$2292,13,0)</f>
        <v>9.2621000000000002</v>
      </c>
      <c r="U32" s="66">
        <f t="shared" si="8"/>
        <v>3</v>
      </c>
      <c r="V32" s="65">
        <f>VLOOKUP($A32,'Return Data'!$B$7:$R$2292,17,0)</f>
        <v>7.7721</v>
      </c>
      <c r="W32" s="66">
        <f t="shared" si="9"/>
        <v>4</v>
      </c>
      <c r="X32" s="65">
        <f>VLOOKUP($A32,'Return Data'!$B$7:$R$2292,14,0)</f>
        <v>3.6943000000000001</v>
      </c>
      <c r="Y32" s="66">
        <f>RANK(X32,X$8:X$32,0)</f>
        <v>20</v>
      </c>
      <c r="Z32" s="65">
        <f>VLOOKUP($A32,'Return Data'!$B$7:$R$2292,16,0)</f>
        <v>7.2957999999999998</v>
      </c>
      <c r="AA32" s="67">
        <f t="shared" si="11"/>
        <v>14</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0.12993999999999997</v>
      </c>
      <c r="E34" s="74"/>
      <c r="F34" s="75">
        <f>AVERAGE(F8:F32)</f>
        <v>3.0963079999999992</v>
      </c>
      <c r="G34" s="74"/>
      <c r="H34" s="75">
        <f>AVERAGE(H8:H32)</f>
        <v>5.2066399999999984</v>
      </c>
      <c r="I34" s="74"/>
      <c r="J34" s="75">
        <f>AVERAGE(J8:J32)</f>
        <v>6.5867400000000007</v>
      </c>
      <c r="K34" s="74"/>
      <c r="L34" s="75">
        <f>AVERAGE(L8:L32)</f>
        <v>4.0145000000000008</v>
      </c>
      <c r="M34" s="74"/>
      <c r="N34" s="75">
        <f>AVERAGE(N8:N32)</f>
        <v>3.8338000000000001</v>
      </c>
      <c r="O34" s="74"/>
      <c r="P34" s="75">
        <f>AVERAGE(P8:P32)</f>
        <v>16.505504000000002</v>
      </c>
      <c r="Q34" s="74"/>
      <c r="R34" s="75">
        <f>AVERAGE(R8:R32)</f>
        <v>12.331268</v>
      </c>
      <c r="S34" s="74"/>
      <c r="T34" s="75">
        <f>AVERAGE(T8:T32)</f>
        <v>10.50264</v>
      </c>
      <c r="U34" s="74"/>
      <c r="V34" s="75">
        <f>AVERAGE(V8:V32)</f>
        <v>6.7011720000000006</v>
      </c>
      <c r="W34" s="74"/>
      <c r="X34" s="75">
        <f>AVERAGE(X8:X32)</f>
        <v>4.2807666666666666</v>
      </c>
      <c r="Y34" s="74"/>
      <c r="Z34" s="75">
        <f>AVERAGE(Z8:Z32)</f>
        <v>7.4778960000000003</v>
      </c>
      <c r="AA34" s="76"/>
    </row>
    <row r="35" spans="1:27" x14ac:dyDescent="0.3">
      <c r="A35" s="73" t="s">
        <v>28</v>
      </c>
      <c r="B35" s="74"/>
      <c r="C35" s="74"/>
      <c r="D35" s="75">
        <f>MIN(D8:D32)</f>
        <v>-49.345799999999997</v>
      </c>
      <c r="E35" s="74"/>
      <c r="F35" s="75">
        <f>MIN(F8:F32)</f>
        <v>-24.3918</v>
      </c>
      <c r="G35" s="74"/>
      <c r="H35" s="75">
        <f>MIN(H8:H32)</f>
        <v>-8.2380999999999993</v>
      </c>
      <c r="I35" s="74"/>
      <c r="J35" s="75">
        <f>MIN(J8:J32)</f>
        <v>-3.2416</v>
      </c>
      <c r="K35" s="74"/>
      <c r="L35" s="75">
        <f>MIN(L8:L32)</f>
        <v>0.91659999999999997</v>
      </c>
      <c r="M35" s="74"/>
      <c r="N35" s="75">
        <f>MIN(N8:N32)</f>
        <v>0.29559999999999997</v>
      </c>
      <c r="O35" s="74"/>
      <c r="P35" s="75">
        <f>MIN(P8:P32)</f>
        <v>2.5941999999999998</v>
      </c>
      <c r="Q35" s="74"/>
      <c r="R35" s="75">
        <f>MIN(R8:R32)</f>
        <v>3.0365000000000002</v>
      </c>
      <c r="S35" s="74"/>
      <c r="T35" s="75">
        <f>MIN(T8:T32)</f>
        <v>3.3748999999999998</v>
      </c>
      <c r="U35" s="74"/>
      <c r="V35" s="75">
        <f>MIN(V8:V32)</f>
        <v>-3.1305000000000001</v>
      </c>
      <c r="W35" s="74"/>
      <c r="X35" s="75">
        <f>MIN(X8:X32)</f>
        <v>-9.2771000000000008</v>
      </c>
      <c r="Y35" s="74"/>
      <c r="Z35" s="75">
        <f>MIN(Z8:Z32)</f>
        <v>3.3948</v>
      </c>
      <c r="AA35" s="76"/>
    </row>
    <row r="36" spans="1:27" ht="15" thickBot="1" x14ac:dyDescent="0.35">
      <c r="A36" s="77" t="s">
        <v>29</v>
      </c>
      <c r="B36" s="78"/>
      <c r="C36" s="78"/>
      <c r="D36" s="79">
        <f>MAX(D8:D32)</f>
        <v>22.300999999999998</v>
      </c>
      <c r="E36" s="78"/>
      <c r="F36" s="79">
        <f>MAX(F8:F32)</f>
        <v>15.6485</v>
      </c>
      <c r="G36" s="78"/>
      <c r="H36" s="79">
        <f>MAX(H8:H32)</f>
        <v>16.652100000000001</v>
      </c>
      <c r="I36" s="78"/>
      <c r="J36" s="79">
        <f>MAX(J8:J32)</f>
        <v>18.4862</v>
      </c>
      <c r="K36" s="78"/>
      <c r="L36" s="79">
        <f>MAX(L8:L32)</f>
        <v>13.6633</v>
      </c>
      <c r="M36" s="78"/>
      <c r="N36" s="79">
        <f>MAX(N8:N32)</f>
        <v>21.3659</v>
      </c>
      <c r="O36" s="78"/>
      <c r="P36" s="79">
        <f>MAX(P8:P32)</f>
        <v>306.7072</v>
      </c>
      <c r="Q36" s="78"/>
      <c r="R36" s="79">
        <f>MAX(R8:R32)</f>
        <v>202.99719999999999</v>
      </c>
      <c r="S36" s="78"/>
      <c r="T36" s="79">
        <f>MAX(T8:T32)</f>
        <v>154.61160000000001</v>
      </c>
      <c r="U36" s="78"/>
      <c r="V36" s="79">
        <f>MAX(V8:V32)</f>
        <v>41.976500000000001</v>
      </c>
      <c r="W36" s="78"/>
      <c r="X36" s="79">
        <f>MAX(X8:X32)</f>
        <v>7.7367999999999997</v>
      </c>
      <c r="Y36" s="78"/>
      <c r="Z36" s="79">
        <f>MAX(Z8:Z32)</f>
        <v>22.6205</v>
      </c>
      <c r="AA36" s="80"/>
    </row>
    <row r="37" spans="1:27" x14ac:dyDescent="0.3">
      <c r="A37" s="112" t="s">
        <v>433</v>
      </c>
    </row>
    <row r="38" spans="1:27" x14ac:dyDescent="0.3">
      <c r="A38" s="14" t="s">
        <v>340</v>
      </c>
    </row>
  </sheetData>
  <sheetProtection algorithmName="SHA-512" hashValue="vWN/c1M5HwJBYSzlB+CY8t4iIXeZwU5vPFdB27zof3Nmz8JJfGT4wjqib98qw61Pju1OxQvB1zfQ99dW9BrlPw==" saltValue="SeicBKQ0HzPUyimKujZad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1461</v>
      </c>
      <c r="B8" s="64">
        <f>VLOOKUP($A8,'Return Data'!$B$7:$R$2292,3,0)</f>
        <v>44609</v>
      </c>
      <c r="C8" s="65">
        <f>VLOOKUP($A8,'Return Data'!$B$7:$R$2292,4,0)</f>
        <v>442.96780000000001</v>
      </c>
      <c r="D8" s="65">
        <f>VLOOKUP($A8,'Return Data'!$B$7:$R$2292,5,0)</f>
        <v>4.8209999999999997</v>
      </c>
      <c r="E8" s="66">
        <f t="shared" ref="E8:E33" si="0">RANK(D8,D$8:D$33,0)</f>
        <v>15</v>
      </c>
      <c r="F8" s="65">
        <f>VLOOKUP($A8,'Return Data'!$B$7:$R$2292,6,0)</f>
        <v>5.6359000000000004</v>
      </c>
      <c r="G8" s="66">
        <f t="shared" ref="G8:G33" si="1">RANK(F8,F$8:F$33,0)</f>
        <v>14</v>
      </c>
      <c r="H8" s="65">
        <f>VLOOKUP($A8,'Return Data'!$B$7:$R$2292,7,0)</f>
        <v>5.9442000000000004</v>
      </c>
      <c r="I8" s="66">
        <f t="shared" ref="I8:I33" si="2">RANK(H8,H$8:H$33,0)</f>
        <v>7</v>
      </c>
      <c r="J8" s="65">
        <f>VLOOKUP($A8,'Return Data'!$B$7:$R$2292,8,0)</f>
        <v>7.0263</v>
      </c>
      <c r="K8" s="66">
        <f t="shared" ref="K8:K33" si="3">RANK(J8,J$8:J$33,0)</f>
        <v>2</v>
      </c>
      <c r="L8" s="65">
        <f>VLOOKUP($A8,'Return Data'!$B$7:$R$2292,9,0)</f>
        <v>4.2877999999999998</v>
      </c>
      <c r="M8" s="66">
        <f t="shared" ref="M8:M33" si="4">RANK(L8,L$8:L$33,0)</f>
        <v>3</v>
      </c>
      <c r="N8" s="65">
        <f>VLOOKUP($A8,'Return Data'!$B$7:$R$2292,10,0)</f>
        <v>4.2403000000000004</v>
      </c>
      <c r="O8" s="66">
        <f t="shared" ref="O8:O33" si="5">RANK(N8,N$8:N$33,0)</f>
        <v>5</v>
      </c>
      <c r="P8" s="65">
        <f>VLOOKUP($A8,'Return Data'!$B$7:$R$2292,11,0)</f>
        <v>3.9056999999999999</v>
      </c>
      <c r="Q8" s="66">
        <f t="shared" ref="Q8:Q33" si="6">RANK(P8,P$8:P$33,0)</f>
        <v>9</v>
      </c>
      <c r="R8" s="65">
        <f>VLOOKUP($A8,'Return Data'!$B$7:$R$2292,12,0)</f>
        <v>4.1897000000000002</v>
      </c>
      <c r="S8" s="66">
        <f t="shared" ref="S8:S33" si="7">RANK(R8,R$8:R$33,0)</f>
        <v>6</v>
      </c>
      <c r="T8" s="65">
        <f>VLOOKUP($A8,'Return Data'!$B$7:$R$2292,13,0)</f>
        <v>4.3825000000000003</v>
      </c>
      <c r="U8" s="66">
        <f t="shared" ref="U8" si="8">RANK(T8,T$8:T$33,0)</f>
        <v>5</v>
      </c>
      <c r="V8" s="65">
        <f>VLOOKUP($A8,'Return Data'!$B$7:$R$2292,17,0)</f>
        <v>5.375</v>
      </c>
      <c r="W8" s="66">
        <f t="shared" ref="W8" si="9">RANK(V8,V$8:V$33,0)</f>
        <v>5</v>
      </c>
      <c r="X8" s="65">
        <f>VLOOKUP($A8,'Return Data'!$B$7:$R$2292,14,0)</f>
        <v>6.3956</v>
      </c>
      <c r="Y8" s="66">
        <f t="shared" ref="Y8" si="10">RANK(X8,X$8:X$33,0)</f>
        <v>4</v>
      </c>
      <c r="Z8" s="65">
        <f>VLOOKUP($A8,'Return Data'!$B$7:$R$2292,16,0)</f>
        <v>8.0089000000000006</v>
      </c>
      <c r="AA8" s="67">
        <f t="shared" ref="AA8" si="11">RANK(Z8,Z$8:Z$33,0)</f>
        <v>4</v>
      </c>
    </row>
    <row r="9" spans="1:27" x14ac:dyDescent="0.3">
      <c r="A9" s="63" t="s">
        <v>1463</v>
      </c>
      <c r="B9" s="64">
        <f>VLOOKUP($A9,'Return Data'!$B$7:$R$2292,3,0)</f>
        <v>44609</v>
      </c>
      <c r="C9" s="65">
        <f>VLOOKUP($A9,'Return Data'!$B$7:$R$2292,4,0)</f>
        <v>12.400700000000001</v>
      </c>
      <c r="D9" s="65">
        <f>VLOOKUP($A9,'Return Data'!$B$7:$R$2292,5,0)</f>
        <v>4.71</v>
      </c>
      <c r="E9" s="66">
        <f t="shared" si="0"/>
        <v>17</v>
      </c>
      <c r="F9" s="65">
        <f>VLOOKUP($A9,'Return Data'!$B$7:$R$2292,6,0)</f>
        <v>5.9878</v>
      </c>
      <c r="G9" s="66">
        <f t="shared" si="1"/>
        <v>8</v>
      </c>
      <c r="H9" s="65">
        <f>VLOOKUP($A9,'Return Data'!$B$7:$R$2292,7,0)</f>
        <v>5.8513000000000002</v>
      </c>
      <c r="I9" s="66">
        <f t="shared" si="2"/>
        <v>8</v>
      </c>
      <c r="J9" s="65">
        <f>VLOOKUP($A9,'Return Data'!$B$7:$R$2292,8,0)</f>
        <v>6.1113</v>
      </c>
      <c r="K9" s="66">
        <f t="shared" si="3"/>
        <v>5</v>
      </c>
      <c r="L9" s="65">
        <f>VLOOKUP($A9,'Return Data'!$B$7:$R$2292,9,0)</f>
        <v>4.1448</v>
      </c>
      <c r="M9" s="66">
        <f t="shared" si="4"/>
        <v>7</v>
      </c>
      <c r="N9" s="65">
        <f>VLOOKUP($A9,'Return Data'!$B$7:$R$2292,10,0)</f>
        <v>4.1379000000000001</v>
      </c>
      <c r="O9" s="66">
        <f t="shared" si="5"/>
        <v>7</v>
      </c>
      <c r="P9" s="65">
        <f>VLOOKUP($A9,'Return Data'!$B$7:$R$2292,11,0)</f>
        <v>3.8917000000000002</v>
      </c>
      <c r="Q9" s="66">
        <f t="shared" si="6"/>
        <v>10</v>
      </c>
      <c r="R9" s="65">
        <f>VLOOKUP($A9,'Return Data'!$B$7:$R$2292,12,0)</f>
        <v>4.0263999999999998</v>
      </c>
      <c r="S9" s="66">
        <f t="shared" si="7"/>
        <v>8</v>
      </c>
      <c r="T9" s="65">
        <f>VLOOKUP($A9,'Return Data'!$B$7:$R$2292,13,0)</f>
        <v>4.2092999999999998</v>
      </c>
      <c r="U9" s="66">
        <f t="shared" ref="U9:U33" si="12">RANK(T9,T$8:T$33,0)</f>
        <v>7</v>
      </c>
      <c r="V9" s="65">
        <f>VLOOKUP($A9,'Return Data'!$B$7:$R$2292,17,0)</f>
        <v>4.9314999999999998</v>
      </c>
      <c r="W9" s="66">
        <f t="shared" ref="W9:W33" si="13">RANK(V9,V$8:V$33,0)</f>
        <v>7</v>
      </c>
      <c r="X9" s="65">
        <f>VLOOKUP($A9,'Return Data'!$B$7:$R$2292,14,0)</f>
        <v>6.0683999999999996</v>
      </c>
      <c r="Y9" s="66">
        <f t="shared" ref="Y9:Y32" si="14">RANK(X9,X$8:X$33,0)</f>
        <v>5</v>
      </c>
      <c r="Z9" s="65">
        <f>VLOOKUP($A9,'Return Data'!$B$7:$R$2292,16,0)</f>
        <v>6.4524999999999997</v>
      </c>
      <c r="AA9" s="67">
        <f t="shared" ref="AA9:AA33" si="15">RANK(Z9,Z$8:Z$33,0)</f>
        <v>17</v>
      </c>
    </row>
    <row r="10" spans="1:27" x14ac:dyDescent="0.3">
      <c r="A10" s="63" t="s">
        <v>1466</v>
      </c>
      <c r="B10" s="64">
        <f>VLOOKUP($A10,'Return Data'!$B$7:$R$2292,3,0)</f>
        <v>44609</v>
      </c>
      <c r="C10" s="65">
        <f>VLOOKUP($A10,'Return Data'!$B$7:$R$2292,4,0)</f>
        <v>1245.1171999999999</v>
      </c>
      <c r="D10" s="65">
        <f>VLOOKUP($A10,'Return Data'!$B$7:$R$2292,5,0)</f>
        <v>5.1630000000000003</v>
      </c>
      <c r="E10" s="66">
        <f t="shared" si="0"/>
        <v>11</v>
      </c>
      <c r="F10" s="65">
        <f>VLOOKUP($A10,'Return Data'!$B$7:$R$2292,6,0)</f>
        <v>6.4771000000000001</v>
      </c>
      <c r="G10" s="66">
        <f t="shared" si="1"/>
        <v>5</v>
      </c>
      <c r="H10" s="65">
        <f>VLOOKUP($A10,'Return Data'!$B$7:$R$2292,7,0)</f>
        <v>5.5827999999999998</v>
      </c>
      <c r="I10" s="66">
        <f t="shared" si="2"/>
        <v>16</v>
      </c>
      <c r="J10" s="65">
        <f>VLOOKUP($A10,'Return Data'!$B$7:$R$2292,8,0)</f>
        <v>6.0486000000000004</v>
      </c>
      <c r="K10" s="66">
        <f t="shared" si="3"/>
        <v>7</v>
      </c>
      <c r="L10" s="65">
        <f>VLOOKUP($A10,'Return Data'!$B$7:$R$2292,9,0)</f>
        <v>4.1700999999999997</v>
      </c>
      <c r="M10" s="66">
        <f t="shared" si="4"/>
        <v>6</v>
      </c>
      <c r="N10" s="65">
        <f>VLOOKUP($A10,'Return Data'!$B$7:$R$2292,10,0)</f>
        <v>4.3544999999999998</v>
      </c>
      <c r="O10" s="66">
        <f t="shared" si="5"/>
        <v>3</v>
      </c>
      <c r="P10" s="65">
        <f>VLOOKUP($A10,'Return Data'!$B$7:$R$2292,11,0)</f>
        <v>3.9710000000000001</v>
      </c>
      <c r="Q10" s="66">
        <f t="shared" si="6"/>
        <v>8</v>
      </c>
      <c r="R10" s="65">
        <f>VLOOKUP($A10,'Return Data'!$B$7:$R$2292,12,0)</f>
        <v>3.9983</v>
      </c>
      <c r="S10" s="66">
        <f t="shared" si="7"/>
        <v>10</v>
      </c>
      <c r="T10" s="65">
        <f>VLOOKUP($A10,'Return Data'!$B$7:$R$2292,13,0)</f>
        <v>4.1539999999999999</v>
      </c>
      <c r="U10" s="66">
        <f t="shared" si="12"/>
        <v>8</v>
      </c>
      <c r="V10" s="65">
        <f>VLOOKUP($A10,'Return Data'!$B$7:$R$2292,17,0)</f>
        <v>4.4161999999999999</v>
      </c>
      <c r="W10" s="66">
        <f t="shared" si="13"/>
        <v>17</v>
      </c>
      <c r="X10" s="65">
        <f>VLOOKUP($A10,'Return Data'!$B$7:$R$2292,14,0)</f>
        <v>5.5174000000000003</v>
      </c>
      <c r="Y10" s="66">
        <f t="shared" si="14"/>
        <v>14</v>
      </c>
      <c r="Z10" s="65">
        <f>VLOOKUP($A10,'Return Data'!$B$7:$R$2292,16,0)</f>
        <v>6.0740999999999996</v>
      </c>
      <c r="AA10" s="67">
        <f t="shared" si="15"/>
        <v>19</v>
      </c>
    </row>
    <row r="11" spans="1:27" x14ac:dyDescent="0.3">
      <c r="A11" s="63" t="s">
        <v>1467</v>
      </c>
      <c r="B11" s="64">
        <f>VLOOKUP($A11,'Return Data'!$B$7:$R$2292,3,0)</f>
        <v>44609</v>
      </c>
      <c r="C11" s="65">
        <f>VLOOKUP($A11,'Return Data'!$B$7:$R$2292,4,0)</f>
        <v>2648.1244999999999</v>
      </c>
      <c r="D11" s="65">
        <f>VLOOKUP($A11,'Return Data'!$B$7:$R$2292,5,0)</f>
        <v>2.5074000000000001</v>
      </c>
      <c r="E11" s="66">
        <f t="shared" si="0"/>
        <v>26</v>
      </c>
      <c r="F11" s="65">
        <f>VLOOKUP($A11,'Return Data'!$B$7:$R$2292,6,0)</f>
        <v>3.8532000000000002</v>
      </c>
      <c r="G11" s="66">
        <f t="shared" si="1"/>
        <v>25</v>
      </c>
      <c r="H11" s="65">
        <f>VLOOKUP($A11,'Return Data'!$B$7:$R$2292,7,0)</f>
        <v>4.3727999999999998</v>
      </c>
      <c r="I11" s="66">
        <f t="shared" si="2"/>
        <v>21</v>
      </c>
      <c r="J11" s="65">
        <f>VLOOKUP($A11,'Return Data'!$B$7:$R$2292,8,0)</f>
        <v>4.7114000000000003</v>
      </c>
      <c r="K11" s="66">
        <f t="shared" si="3"/>
        <v>23</v>
      </c>
      <c r="L11" s="65">
        <f>VLOOKUP($A11,'Return Data'!$B$7:$R$2292,9,0)</f>
        <v>3.2606000000000002</v>
      </c>
      <c r="M11" s="66">
        <f t="shared" si="4"/>
        <v>24</v>
      </c>
      <c r="N11" s="65">
        <f>VLOOKUP($A11,'Return Data'!$B$7:$R$2292,10,0)</f>
        <v>3.5768</v>
      </c>
      <c r="O11" s="66">
        <f t="shared" si="5"/>
        <v>21</v>
      </c>
      <c r="P11" s="65">
        <f>VLOOKUP($A11,'Return Data'!$B$7:$R$2292,11,0)</f>
        <v>3.3919999999999999</v>
      </c>
      <c r="Q11" s="66">
        <f t="shared" si="6"/>
        <v>22</v>
      </c>
      <c r="R11" s="65">
        <f>VLOOKUP($A11,'Return Data'!$B$7:$R$2292,12,0)</f>
        <v>3.4403999999999999</v>
      </c>
      <c r="S11" s="66">
        <f t="shared" si="7"/>
        <v>23</v>
      </c>
      <c r="T11" s="65">
        <f>VLOOKUP($A11,'Return Data'!$B$7:$R$2292,13,0)</f>
        <v>3.5123000000000002</v>
      </c>
      <c r="U11" s="66">
        <f t="shared" si="12"/>
        <v>22</v>
      </c>
      <c r="V11" s="65">
        <f>VLOOKUP($A11,'Return Data'!$B$7:$R$2292,17,0)</f>
        <v>4.1092000000000004</v>
      </c>
      <c r="W11" s="66">
        <f t="shared" si="13"/>
        <v>20</v>
      </c>
      <c r="X11" s="65">
        <f>VLOOKUP($A11,'Return Data'!$B$7:$R$2292,14,0)</f>
        <v>5.2736999999999998</v>
      </c>
      <c r="Y11" s="66">
        <f t="shared" si="14"/>
        <v>17</v>
      </c>
      <c r="Z11" s="65">
        <f>VLOOKUP($A11,'Return Data'!$B$7:$R$2292,16,0)</f>
        <v>7.6641000000000004</v>
      </c>
      <c r="AA11" s="67">
        <f t="shared" si="15"/>
        <v>6</v>
      </c>
    </row>
    <row r="12" spans="1:27" x14ac:dyDescent="0.3">
      <c r="A12" s="63" t="s">
        <v>1469</v>
      </c>
      <c r="B12" s="64">
        <f>VLOOKUP($A12,'Return Data'!$B$7:$R$2292,3,0)</f>
        <v>44609</v>
      </c>
      <c r="C12" s="65">
        <f>VLOOKUP($A12,'Return Data'!$B$7:$R$2292,4,0)</f>
        <v>3256.9929999999999</v>
      </c>
      <c r="D12" s="65">
        <f>VLOOKUP($A12,'Return Data'!$B$7:$R$2292,5,0)</f>
        <v>3.6661000000000001</v>
      </c>
      <c r="E12" s="66">
        <f t="shared" si="0"/>
        <v>22</v>
      </c>
      <c r="F12" s="65">
        <f>VLOOKUP($A12,'Return Data'!$B$7:$R$2292,6,0)</f>
        <v>4.6653000000000002</v>
      </c>
      <c r="G12" s="66">
        <f t="shared" si="1"/>
        <v>22</v>
      </c>
      <c r="H12" s="65">
        <f>VLOOKUP($A12,'Return Data'!$B$7:$R$2292,7,0)</f>
        <v>4.2363999999999997</v>
      </c>
      <c r="I12" s="66">
        <f t="shared" si="2"/>
        <v>23</v>
      </c>
      <c r="J12" s="65">
        <f>VLOOKUP($A12,'Return Data'!$B$7:$R$2292,8,0)</f>
        <v>4.4617000000000004</v>
      </c>
      <c r="K12" s="66">
        <f t="shared" si="3"/>
        <v>25</v>
      </c>
      <c r="L12" s="65">
        <f>VLOOKUP($A12,'Return Data'!$B$7:$R$2292,9,0)</f>
        <v>3.2795999999999998</v>
      </c>
      <c r="M12" s="66">
        <f t="shared" si="4"/>
        <v>23</v>
      </c>
      <c r="N12" s="65">
        <f>VLOOKUP($A12,'Return Data'!$B$7:$R$2292,10,0)</f>
        <v>3.3433000000000002</v>
      </c>
      <c r="O12" s="66">
        <f t="shared" si="5"/>
        <v>25</v>
      </c>
      <c r="P12" s="65">
        <f>VLOOKUP($A12,'Return Data'!$B$7:$R$2292,11,0)</f>
        <v>3.1627000000000001</v>
      </c>
      <c r="Q12" s="66">
        <f t="shared" si="6"/>
        <v>24</v>
      </c>
      <c r="R12" s="65">
        <f>VLOOKUP($A12,'Return Data'!$B$7:$R$2292,12,0)</f>
        <v>3.2526000000000002</v>
      </c>
      <c r="S12" s="66">
        <f t="shared" si="7"/>
        <v>24</v>
      </c>
      <c r="T12" s="65">
        <f>VLOOKUP($A12,'Return Data'!$B$7:$R$2292,13,0)</f>
        <v>3.3064</v>
      </c>
      <c r="U12" s="66">
        <f t="shared" si="12"/>
        <v>24</v>
      </c>
      <c r="V12" s="65">
        <f>VLOOKUP($A12,'Return Data'!$B$7:$R$2292,17,0)</f>
        <v>3.9794</v>
      </c>
      <c r="W12" s="66">
        <f t="shared" si="13"/>
        <v>22</v>
      </c>
      <c r="X12" s="65">
        <f>VLOOKUP($A12,'Return Data'!$B$7:$R$2292,14,0)</f>
        <v>4.9576000000000002</v>
      </c>
      <c r="Y12" s="66">
        <f t="shared" si="14"/>
        <v>20</v>
      </c>
      <c r="Z12" s="65">
        <f>VLOOKUP($A12,'Return Data'!$B$7:$R$2292,16,0)</f>
        <v>7.0632999999999999</v>
      </c>
      <c r="AA12" s="67">
        <f t="shared" si="15"/>
        <v>15</v>
      </c>
    </row>
    <row r="13" spans="1:27" x14ac:dyDescent="0.3">
      <c r="A13" s="63" t="s">
        <v>1471</v>
      </c>
      <c r="B13" s="64">
        <f>VLOOKUP($A13,'Return Data'!$B$7:$R$2292,3,0)</f>
        <v>44609</v>
      </c>
      <c r="C13" s="65">
        <f>VLOOKUP($A13,'Return Data'!$B$7:$R$2292,4,0)</f>
        <v>2947.4969000000001</v>
      </c>
      <c r="D13" s="65">
        <f>VLOOKUP($A13,'Return Data'!$B$7:$R$2292,5,0)</f>
        <v>4.3346999999999998</v>
      </c>
      <c r="E13" s="66">
        <f t="shared" si="0"/>
        <v>20</v>
      </c>
      <c r="F13" s="65">
        <f>VLOOKUP($A13,'Return Data'!$B$7:$R$2292,6,0)</f>
        <v>5.9866000000000001</v>
      </c>
      <c r="G13" s="66">
        <f t="shared" si="1"/>
        <v>9</v>
      </c>
      <c r="H13" s="65">
        <f>VLOOKUP($A13,'Return Data'!$B$7:$R$2292,7,0)</f>
        <v>5.8075000000000001</v>
      </c>
      <c r="I13" s="66">
        <f t="shared" si="2"/>
        <v>9</v>
      </c>
      <c r="J13" s="65">
        <f>VLOOKUP($A13,'Return Data'!$B$7:$R$2292,8,0)</f>
        <v>5.4607000000000001</v>
      </c>
      <c r="K13" s="66">
        <f t="shared" si="3"/>
        <v>18</v>
      </c>
      <c r="L13" s="65">
        <f>VLOOKUP($A13,'Return Data'!$B$7:$R$2292,9,0)</f>
        <v>3.6652999999999998</v>
      </c>
      <c r="M13" s="66">
        <f t="shared" si="4"/>
        <v>19</v>
      </c>
      <c r="N13" s="65">
        <f>VLOOKUP($A13,'Return Data'!$B$7:$R$2292,10,0)</f>
        <v>3.8683999999999998</v>
      </c>
      <c r="O13" s="66">
        <f t="shared" si="5"/>
        <v>12</v>
      </c>
      <c r="P13" s="65">
        <f>VLOOKUP($A13,'Return Data'!$B$7:$R$2292,11,0)</f>
        <v>3.5750000000000002</v>
      </c>
      <c r="Q13" s="66">
        <f t="shared" si="6"/>
        <v>18</v>
      </c>
      <c r="R13" s="65">
        <f>VLOOKUP($A13,'Return Data'!$B$7:$R$2292,12,0)</f>
        <v>3.6808000000000001</v>
      </c>
      <c r="S13" s="66">
        <f t="shared" si="7"/>
        <v>17</v>
      </c>
      <c r="T13" s="65">
        <f>VLOOKUP($A13,'Return Data'!$B$7:$R$2292,13,0)</f>
        <v>3.7810999999999999</v>
      </c>
      <c r="U13" s="66">
        <f t="shared" si="12"/>
        <v>17</v>
      </c>
      <c r="V13" s="65">
        <f>VLOOKUP($A13,'Return Data'!$B$7:$R$2292,17,0)</f>
        <v>4.3605999999999998</v>
      </c>
      <c r="W13" s="66">
        <f t="shared" si="13"/>
        <v>18</v>
      </c>
      <c r="X13" s="65">
        <f>VLOOKUP($A13,'Return Data'!$B$7:$R$2292,14,0)</f>
        <v>5.5072000000000001</v>
      </c>
      <c r="Y13" s="66">
        <f t="shared" si="14"/>
        <v>15</v>
      </c>
      <c r="Z13" s="65">
        <f>VLOOKUP($A13,'Return Data'!$B$7:$R$2292,16,0)</f>
        <v>7.2210000000000001</v>
      </c>
      <c r="AA13" s="67">
        <f t="shared" si="15"/>
        <v>13</v>
      </c>
    </row>
    <row r="14" spans="1:27" x14ac:dyDescent="0.3">
      <c r="A14" s="63" t="s">
        <v>1476</v>
      </c>
      <c r="B14" s="64">
        <f>VLOOKUP($A14,'Return Data'!$B$7:$R$2292,3,0)</f>
        <v>44609</v>
      </c>
      <c r="C14" s="65">
        <f>VLOOKUP($A14,'Return Data'!$B$7:$R$2292,4,0)</f>
        <v>33.391100000000002</v>
      </c>
      <c r="D14" s="65">
        <f>VLOOKUP($A14,'Return Data'!$B$7:$R$2292,5,0)</f>
        <v>21.9847</v>
      </c>
      <c r="E14" s="66">
        <f t="shared" si="0"/>
        <v>1</v>
      </c>
      <c r="F14" s="65">
        <f>VLOOKUP($A14,'Return Data'!$B$7:$R$2292,6,0)</f>
        <v>15.5785</v>
      </c>
      <c r="G14" s="66">
        <f t="shared" si="1"/>
        <v>1</v>
      </c>
      <c r="H14" s="65">
        <f>VLOOKUP($A14,'Return Data'!$B$7:$R$2292,7,0)</f>
        <v>16.5426</v>
      </c>
      <c r="I14" s="66">
        <f t="shared" si="2"/>
        <v>1</v>
      </c>
      <c r="J14" s="65">
        <f>VLOOKUP($A14,'Return Data'!$B$7:$R$2292,8,0)</f>
        <v>18.336099999999998</v>
      </c>
      <c r="K14" s="66">
        <f t="shared" si="3"/>
        <v>1</v>
      </c>
      <c r="L14" s="65">
        <f>VLOOKUP($A14,'Return Data'!$B$7:$R$2292,9,0)</f>
        <v>13.6402</v>
      </c>
      <c r="M14" s="66">
        <f t="shared" si="4"/>
        <v>1</v>
      </c>
      <c r="N14" s="65">
        <f>VLOOKUP($A14,'Return Data'!$B$7:$R$2292,10,0)</f>
        <v>16.522500000000001</v>
      </c>
      <c r="O14" s="66">
        <f t="shared" si="5"/>
        <v>1</v>
      </c>
      <c r="P14" s="65">
        <f>VLOOKUP($A14,'Return Data'!$B$7:$R$2292,11,0)</f>
        <v>15.085900000000001</v>
      </c>
      <c r="Q14" s="66">
        <f t="shared" si="6"/>
        <v>1</v>
      </c>
      <c r="R14" s="65">
        <f>VLOOKUP($A14,'Return Data'!$B$7:$R$2292,12,0)</f>
        <v>14.4421</v>
      </c>
      <c r="S14" s="66">
        <f t="shared" si="7"/>
        <v>1</v>
      </c>
      <c r="T14" s="65">
        <f>VLOOKUP($A14,'Return Data'!$B$7:$R$2292,13,0)</f>
        <v>12.669600000000001</v>
      </c>
      <c r="U14" s="66">
        <f t="shared" si="12"/>
        <v>1</v>
      </c>
      <c r="V14" s="65">
        <f>VLOOKUP($A14,'Return Data'!$B$7:$R$2292,17,0)</f>
        <v>10.401199999999999</v>
      </c>
      <c r="W14" s="66">
        <f t="shared" si="13"/>
        <v>1</v>
      </c>
      <c r="X14" s="65">
        <f>VLOOKUP($A14,'Return Data'!$B$7:$R$2292,14,0)</f>
        <v>8.5578000000000003</v>
      </c>
      <c r="Y14" s="66">
        <f t="shared" si="14"/>
        <v>1</v>
      </c>
      <c r="Z14" s="65">
        <f>VLOOKUP($A14,'Return Data'!$B$7:$R$2292,16,0)</f>
        <v>9.1903000000000006</v>
      </c>
      <c r="AA14" s="67">
        <f t="shared" si="15"/>
        <v>1</v>
      </c>
    </row>
    <row r="15" spans="1:27" x14ac:dyDescent="0.3">
      <c r="A15" s="63" t="s">
        <v>1477</v>
      </c>
      <c r="B15" s="64">
        <f>VLOOKUP($A15,'Return Data'!$B$7:$R$2292,3,0)</f>
        <v>44609</v>
      </c>
      <c r="C15" s="65">
        <f>VLOOKUP($A15,'Return Data'!$B$7:$R$2292,4,0)</f>
        <v>12.3505</v>
      </c>
      <c r="D15" s="65">
        <f>VLOOKUP($A15,'Return Data'!$B$7:$R$2292,5,0)</f>
        <v>4.7291999999999996</v>
      </c>
      <c r="E15" s="66">
        <f t="shared" si="0"/>
        <v>16</v>
      </c>
      <c r="F15" s="65">
        <f>VLOOKUP($A15,'Return Data'!$B$7:$R$2292,6,0)</f>
        <v>5.3219000000000003</v>
      </c>
      <c r="G15" s="66">
        <f t="shared" si="1"/>
        <v>17</v>
      </c>
      <c r="H15" s="65">
        <f>VLOOKUP($A15,'Return Data'!$B$7:$R$2292,7,0)</f>
        <v>5.6212</v>
      </c>
      <c r="I15" s="66">
        <f t="shared" si="2"/>
        <v>14</v>
      </c>
      <c r="J15" s="65">
        <f>VLOOKUP($A15,'Return Data'!$B$7:$R$2292,8,0)</f>
        <v>5.6909000000000001</v>
      </c>
      <c r="K15" s="66">
        <f t="shared" si="3"/>
        <v>16</v>
      </c>
      <c r="L15" s="65">
        <f>VLOOKUP($A15,'Return Data'!$B$7:$R$2292,9,0)</f>
        <v>3.7393999999999998</v>
      </c>
      <c r="M15" s="66">
        <f t="shared" si="4"/>
        <v>17</v>
      </c>
      <c r="N15" s="65">
        <f>VLOOKUP($A15,'Return Data'!$B$7:$R$2292,10,0)</f>
        <v>3.8008999999999999</v>
      </c>
      <c r="O15" s="66">
        <f t="shared" si="5"/>
        <v>16</v>
      </c>
      <c r="P15" s="65">
        <f>VLOOKUP($A15,'Return Data'!$B$7:$R$2292,11,0)</f>
        <v>3.5876999999999999</v>
      </c>
      <c r="Q15" s="66">
        <f t="shared" si="6"/>
        <v>17</v>
      </c>
      <c r="R15" s="65">
        <f>VLOOKUP($A15,'Return Data'!$B$7:$R$2292,12,0)</f>
        <v>3.8094000000000001</v>
      </c>
      <c r="S15" s="66">
        <f t="shared" si="7"/>
        <v>11</v>
      </c>
      <c r="T15" s="65">
        <f>VLOOKUP($A15,'Return Data'!$B$7:$R$2292,13,0)</f>
        <v>4.0147000000000004</v>
      </c>
      <c r="U15" s="66">
        <f t="shared" si="12"/>
        <v>10</v>
      </c>
      <c r="V15" s="65">
        <f>VLOOKUP($A15,'Return Data'!$B$7:$R$2292,17,0)</f>
        <v>5.1170999999999998</v>
      </c>
      <c r="W15" s="66">
        <f t="shared" si="13"/>
        <v>6</v>
      </c>
      <c r="X15" s="65">
        <f>VLOOKUP($A15,'Return Data'!$B$7:$R$2292,14,0)</f>
        <v>6.0133999999999999</v>
      </c>
      <c r="Y15" s="66">
        <f t="shared" si="14"/>
        <v>6</v>
      </c>
      <c r="Z15" s="65">
        <f>VLOOKUP($A15,'Return Data'!$B$7:$R$2292,16,0)</f>
        <v>6.4006999999999996</v>
      </c>
      <c r="AA15" s="67">
        <f t="shared" si="15"/>
        <v>18</v>
      </c>
    </row>
    <row r="16" spans="1:27" x14ac:dyDescent="0.3">
      <c r="A16" s="63" t="s">
        <v>1479</v>
      </c>
      <c r="B16" s="64">
        <f>VLOOKUP($A16,'Return Data'!$B$7:$R$2292,3,0)</f>
        <v>44609</v>
      </c>
      <c r="C16" s="65">
        <f>VLOOKUP($A16,'Return Data'!$B$7:$R$2292,4,0)</f>
        <v>1096.9135000000001</v>
      </c>
      <c r="D16" s="65">
        <f>VLOOKUP($A16,'Return Data'!$B$7:$R$2292,5,0)</f>
        <v>5.5944000000000003</v>
      </c>
      <c r="E16" s="66">
        <f t="shared" si="0"/>
        <v>7</v>
      </c>
      <c r="F16" s="65">
        <f>VLOOKUP($A16,'Return Data'!$B$7:$R$2292,6,0)</f>
        <v>6.8263999999999996</v>
      </c>
      <c r="G16" s="66">
        <f t="shared" si="1"/>
        <v>3</v>
      </c>
      <c r="H16" s="65">
        <f>VLOOKUP($A16,'Return Data'!$B$7:$R$2292,7,0)</f>
        <v>6.2728000000000002</v>
      </c>
      <c r="I16" s="66">
        <f t="shared" si="2"/>
        <v>2</v>
      </c>
      <c r="J16" s="65">
        <f>VLOOKUP($A16,'Return Data'!$B$7:$R$2292,8,0)</f>
        <v>5.6437999999999997</v>
      </c>
      <c r="K16" s="66">
        <f t="shared" si="3"/>
        <v>17</v>
      </c>
      <c r="L16" s="65">
        <f>VLOOKUP($A16,'Return Data'!$B$7:$R$2292,9,0)</f>
        <v>3.8601999999999999</v>
      </c>
      <c r="M16" s="66">
        <f t="shared" si="4"/>
        <v>14</v>
      </c>
      <c r="N16" s="65">
        <f>VLOOKUP($A16,'Return Data'!$B$7:$R$2292,10,0)</f>
        <v>3.8855</v>
      </c>
      <c r="O16" s="66">
        <f t="shared" si="5"/>
        <v>11</v>
      </c>
      <c r="P16" s="65">
        <f>VLOOKUP($A16,'Return Data'!$B$7:$R$2292,11,0)</f>
        <v>3.7168999999999999</v>
      </c>
      <c r="Q16" s="66">
        <f t="shared" si="6"/>
        <v>11</v>
      </c>
      <c r="R16" s="65">
        <f>VLOOKUP($A16,'Return Data'!$B$7:$R$2292,12,0)</f>
        <v>3.8081999999999998</v>
      </c>
      <c r="S16" s="66">
        <f t="shared" si="7"/>
        <v>12</v>
      </c>
      <c r="T16" s="65">
        <f>VLOOKUP($A16,'Return Data'!$B$7:$R$2292,13,0)</f>
        <v>3.9232</v>
      </c>
      <c r="U16" s="66">
        <f t="shared" si="12"/>
        <v>11</v>
      </c>
      <c r="V16" s="65"/>
      <c r="W16" s="66"/>
      <c r="X16" s="65"/>
      <c r="Y16" s="66"/>
      <c r="Z16" s="65">
        <f>VLOOKUP($A16,'Return Data'!$B$7:$R$2292,16,0)</f>
        <v>4.6044999999999998</v>
      </c>
      <c r="AA16" s="67">
        <f t="shared" si="15"/>
        <v>24</v>
      </c>
    </row>
    <row r="17" spans="1:27" x14ac:dyDescent="0.3">
      <c r="A17" s="63" t="s">
        <v>1482</v>
      </c>
      <c r="B17" s="64">
        <f>VLOOKUP($A17,'Return Data'!$B$7:$R$2292,3,0)</f>
        <v>44609</v>
      </c>
      <c r="C17" s="65">
        <f>VLOOKUP($A17,'Return Data'!$B$7:$R$2292,4,0)</f>
        <v>23.7941</v>
      </c>
      <c r="D17" s="65">
        <f>VLOOKUP($A17,'Return Data'!$B$7:$R$2292,5,0)</f>
        <v>4.2957000000000001</v>
      </c>
      <c r="E17" s="66">
        <f t="shared" si="0"/>
        <v>21</v>
      </c>
      <c r="F17" s="65">
        <f>VLOOKUP($A17,'Return Data'!$B$7:$R$2292,6,0)</f>
        <v>5.1665999999999999</v>
      </c>
      <c r="G17" s="66">
        <f t="shared" si="1"/>
        <v>19</v>
      </c>
      <c r="H17" s="65">
        <f>VLOOKUP($A17,'Return Data'!$B$7:$R$2292,7,0)</f>
        <v>5.5941000000000001</v>
      </c>
      <c r="I17" s="66">
        <f t="shared" si="2"/>
        <v>15</v>
      </c>
      <c r="J17" s="65">
        <f>VLOOKUP($A17,'Return Data'!$B$7:$R$2292,8,0)</f>
        <v>5.7872000000000003</v>
      </c>
      <c r="K17" s="66">
        <f t="shared" si="3"/>
        <v>15</v>
      </c>
      <c r="L17" s="65">
        <f>VLOOKUP($A17,'Return Data'!$B$7:$R$2292,9,0)</f>
        <v>4.1913</v>
      </c>
      <c r="M17" s="66">
        <f t="shared" si="4"/>
        <v>5</v>
      </c>
      <c r="N17" s="65">
        <f>VLOOKUP($A17,'Return Data'!$B$7:$R$2292,10,0)</f>
        <v>4.3353999999999999</v>
      </c>
      <c r="O17" s="66">
        <f t="shared" si="5"/>
        <v>4</v>
      </c>
      <c r="P17" s="65">
        <f>VLOOKUP($A17,'Return Data'!$B$7:$R$2292,11,0)</f>
        <v>4.2205000000000004</v>
      </c>
      <c r="Q17" s="66">
        <f t="shared" si="6"/>
        <v>6</v>
      </c>
      <c r="R17" s="65">
        <f>VLOOKUP($A17,'Return Data'!$B$7:$R$2292,12,0)</f>
        <v>4.4447000000000001</v>
      </c>
      <c r="S17" s="66">
        <f t="shared" si="7"/>
        <v>4</v>
      </c>
      <c r="T17" s="65">
        <f>VLOOKUP($A17,'Return Data'!$B$7:$R$2292,13,0)</f>
        <v>4.6376999999999997</v>
      </c>
      <c r="U17" s="66">
        <f t="shared" si="12"/>
        <v>4</v>
      </c>
      <c r="V17" s="65">
        <f>VLOOKUP($A17,'Return Data'!$B$7:$R$2292,17,0)</f>
        <v>5.5761000000000003</v>
      </c>
      <c r="W17" s="66">
        <f t="shared" si="13"/>
        <v>4</v>
      </c>
      <c r="X17" s="65">
        <f>VLOOKUP($A17,'Return Data'!$B$7:$R$2292,14,0)</f>
        <v>6.7134999999999998</v>
      </c>
      <c r="Y17" s="66">
        <f t="shared" si="14"/>
        <v>3</v>
      </c>
      <c r="Z17" s="65">
        <f>VLOOKUP($A17,'Return Data'!$B$7:$R$2292,16,0)</f>
        <v>8.4023000000000003</v>
      </c>
      <c r="AA17" s="67">
        <f t="shared" si="15"/>
        <v>3</v>
      </c>
    </row>
    <row r="18" spans="1:27" x14ac:dyDescent="0.3">
      <c r="A18" s="63" t="s">
        <v>1484</v>
      </c>
      <c r="B18" s="64">
        <f>VLOOKUP($A18,'Return Data'!$B$7:$R$2292,3,0)</f>
        <v>44609</v>
      </c>
      <c r="C18" s="65">
        <f>VLOOKUP($A18,'Return Data'!$B$7:$R$2292,4,0)</f>
        <v>2354.7930000000001</v>
      </c>
      <c r="D18" s="65">
        <f>VLOOKUP($A18,'Return Data'!$B$7:$R$2292,5,0)</f>
        <v>2.5407000000000002</v>
      </c>
      <c r="E18" s="66">
        <f t="shared" si="0"/>
        <v>25</v>
      </c>
      <c r="F18" s="65">
        <f>VLOOKUP($A18,'Return Data'!$B$7:$R$2292,6,0)</f>
        <v>4.6430999999999996</v>
      </c>
      <c r="G18" s="66">
        <f t="shared" si="1"/>
        <v>23</v>
      </c>
      <c r="H18" s="65">
        <f>VLOOKUP($A18,'Return Data'!$B$7:$R$2292,7,0)</f>
        <v>4.7546999999999997</v>
      </c>
      <c r="I18" s="66">
        <f t="shared" si="2"/>
        <v>20</v>
      </c>
      <c r="J18" s="65">
        <f>VLOOKUP($A18,'Return Data'!$B$7:$R$2292,8,0)</f>
        <v>4.8639000000000001</v>
      </c>
      <c r="K18" s="66">
        <f t="shared" si="3"/>
        <v>22</v>
      </c>
      <c r="L18" s="65">
        <f>VLOOKUP($A18,'Return Data'!$B$7:$R$2292,9,0)</f>
        <v>3.8195999999999999</v>
      </c>
      <c r="M18" s="66">
        <f t="shared" si="4"/>
        <v>15</v>
      </c>
      <c r="N18" s="65">
        <f>VLOOKUP($A18,'Return Data'!$B$7:$R$2292,10,0)</f>
        <v>3.6598999999999999</v>
      </c>
      <c r="O18" s="66">
        <f t="shared" si="5"/>
        <v>20</v>
      </c>
      <c r="P18" s="65">
        <f>VLOOKUP($A18,'Return Data'!$B$7:$R$2292,11,0)</f>
        <v>4.8183999999999996</v>
      </c>
      <c r="Q18" s="66">
        <f t="shared" si="6"/>
        <v>3</v>
      </c>
      <c r="R18" s="65">
        <f>VLOOKUP($A18,'Return Data'!$B$7:$R$2292,12,0)</f>
        <v>4.4245999999999999</v>
      </c>
      <c r="S18" s="66">
        <f t="shared" si="7"/>
        <v>5</v>
      </c>
      <c r="T18" s="65">
        <f>VLOOKUP($A18,'Return Data'!$B$7:$R$2292,13,0)</f>
        <v>4.2191999999999998</v>
      </c>
      <c r="U18" s="66">
        <f t="shared" si="12"/>
        <v>6</v>
      </c>
      <c r="V18" s="65">
        <f>VLOOKUP($A18,'Return Data'!$B$7:$R$2292,17,0)</f>
        <v>4.6524999999999999</v>
      </c>
      <c r="W18" s="66">
        <f t="shared" si="13"/>
        <v>12</v>
      </c>
      <c r="X18" s="65">
        <f>VLOOKUP($A18,'Return Data'!$B$7:$R$2292,14,0)</f>
        <v>5.5656999999999996</v>
      </c>
      <c r="Y18" s="66">
        <f t="shared" si="14"/>
        <v>12</v>
      </c>
      <c r="Z18" s="65">
        <f>VLOOKUP($A18,'Return Data'!$B$7:$R$2292,16,0)</f>
        <v>7.4031000000000002</v>
      </c>
      <c r="AA18" s="67">
        <f t="shared" si="15"/>
        <v>10</v>
      </c>
    </row>
    <row r="19" spans="1:27" x14ac:dyDescent="0.3">
      <c r="A19" s="63" t="s">
        <v>1485</v>
      </c>
      <c r="B19" s="64">
        <f>VLOOKUP($A19,'Return Data'!$B$7:$R$2292,3,0)</f>
        <v>44609</v>
      </c>
      <c r="C19" s="65">
        <f>VLOOKUP($A19,'Return Data'!$B$7:$R$2292,4,0)</f>
        <v>12.350199999999999</v>
      </c>
      <c r="D19" s="65">
        <f>VLOOKUP($A19,'Return Data'!$B$7:$R$2292,5,0)</f>
        <v>6.2073999999999998</v>
      </c>
      <c r="E19" s="66">
        <f t="shared" si="0"/>
        <v>4</v>
      </c>
      <c r="F19" s="65">
        <f>VLOOKUP($A19,'Return Data'!$B$7:$R$2292,6,0)</f>
        <v>5.8151000000000002</v>
      </c>
      <c r="G19" s="66">
        <f t="shared" si="1"/>
        <v>11</v>
      </c>
      <c r="H19" s="65">
        <f>VLOOKUP($A19,'Return Data'!$B$7:$R$2292,7,0)</f>
        <v>6.0022000000000002</v>
      </c>
      <c r="I19" s="66">
        <f t="shared" si="2"/>
        <v>5</v>
      </c>
      <c r="J19" s="65">
        <f>VLOOKUP($A19,'Return Data'!$B$7:$R$2292,8,0)</f>
        <v>6.0727000000000002</v>
      </c>
      <c r="K19" s="66">
        <f t="shared" si="3"/>
        <v>6</v>
      </c>
      <c r="L19" s="65">
        <f>VLOOKUP($A19,'Return Data'!$B$7:$R$2292,9,0)</f>
        <v>3.6915</v>
      </c>
      <c r="M19" s="66">
        <f t="shared" si="4"/>
        <v>18</v>
      </c>
      <c r="N19" s="65">
        <f>VLOOKUP($A19,'Return Data'!$B$7:$R$2292,10,0)</f>
        <v>3.7355</v>
      </c>
      <c r="O19" s="66">
        <f t="shared" si="5"/>
        <v>17</v>
      </c>
      <c r="P19" s="65">
        <f>VLOOKUP($A19,'Return Data'!$B$7:$R$2292,11,0)</f>
        <v>3.4596</v>
      </c>
      <c r="Q19" s="66">
        <f t="shared" si="6"/>
        <v>21</v>
      </c>
      <c r="R19" s="65">
        <f>VLOOKUP($A19,'Return Data'!$B$7:$R$2292,12,0)</f>
        <v>3.5516000000000001</v>
      </c>
      <c r="S19" s="66">
        <f t="shared" si="7"/>
        <v>21</v>
      </c>
      <c r="T19" s="65">
        <f>VLOOKUP($A19,'Return Data'!$B$7:$R$2292,13,0)</f>
        <v>3.6429999999999998</v>
      </c>
      <c r="U19" s="66">
        <f t="shared" si="12"/>
        <v>21</v>
      </c>
      <c r="V19" s="65">
        <f>VLOOKUP($A19,'Return Data'!$B$7:$R$2292,17,0)</f>
        <v>4.4271000000000003</v>
      </c>
      <c r="W19" s="66">
        <f t="shared" si="13"/>
        <v>16</v>
      </c>
      <c r="X19" s="65">
        <f>VLOOKUP($A19,'Return Data'!$B$7:$R$2292,14,0)</f>
        <v>5.5793999999999997</v>
      </c>
      <c r="Y19" s="66">
        <f t="shared" si="14"/>
        <v>11</v>
      </c>
      <c r="Z19" s="65">
        <f>VLOOKUP($A19,'Return Data'!$B$7:$R$2292,16,0)</f>
        <v>6.0578000000000003</v>
      </c>
      <c r="AA19" s="67">
        <f t="shared" si="15"/>
        <v>20</v>
      </c>
    </row>
    <row r="20" spans="1:27" x14ac:dyDescent="0.3">
      <c r="A20" s="63" t="s">
        <v>1490</v>
      </c>
      <c r="B20" s="64">
        <f>VLOOKUP($A20,'Return Data'!$B$7:$R$2292,3,0)</f>
        <v>44609</v>
      </c>
      <c r="C20" s="65">
        <f>VLOOKUP($A20,'Return Data'!$B$7:$R$2292,4,0)</f>
        <v>2297.0227</v>
      </c>
      <c r="D20" s="65">
        <f>VLOOKUP($A20,'Return Data'!$B$7:$R$2292,5,0)</f>
        <v>4.6372999999999998</v>
      </c>
      <c r="E20" s="66">
        <f t="shared" si="0"/>
        <v>18</v>
      </c>
      <c r="F20" s="65">
        <f>VLOOKUP($A20,'Return Data'!$B$7:$R$2292,6,0)</f>
        <v>6.0285000000000002</v>
      </c>
      <c r="G20" s="66">
        <f t="shared" si="1"/>
        <v>7</v>
      </c>
      <c r="H20" s="65">
        <f>VLOOKUP($A20,'Return Data'!$B$7:$R$2292,7,0)</f>
        <v>5.7733999999999996</v>
      </c>
      <c r="I20" s="66">
        <f t="shared" si="2"/>
        <v>11</v>
      </c>
      <c r="J20" s="65">
        <f>VLOOKUP($A20,'Return Data'!$B$7:$R$2292,8,0)</f>
        <v>5.9432999999999998</v>
      </c>
      <c r="K20" s="66">
        <f t="shared" si="3"/>
        <v>12</v>
      </c>
      <c r="L20" s="65">
        <f>VLOOKUP($A20,'Return Data'!$B$7:$R$2292,9,0)</f>
        <v>3.9180999999999999</v>
      </c>
      <c r="M20" s="66">
        <f t="shared" si="4"/>
        <v>13</v>
      </c>
      <c r="N20" s="65">
        <f>VLOOKUP($A20,'Return Data'!$B$7:$R$2292,10,0)</f>
        <v>3.9216000000000002</v>
      </c>
      <c r="O20" s="66">
        <f t="shared" si="5"/>
        <v>9</v>
      </c>
      <c r="P20" s="65">
        <f>VLOOKUP($A20,'Return Data'!$B$7:$R$2292,11,0)</f>
        <v>3.6408999999999998</v>
      </c>
      <c r="Q20" s="66">
        <f t="shared" si="6"/>
        <v>13</v>
      </c>
      <c r="R20" s="65">
        <f>VLOOKUP($A20,'Return Data'!$B$7:$R$2292,12,0)</f>
        <v>3.7544</v>
      </c>
      <c r="S20" s="66">
        <f t="shared" si="7"/>
        <v>16</v>
      </c>
      <c r="T20" s="65">
        <f>VLOOKUP($A20,'Return Data'!$B$7:$R$2292,13,0)</f>
        <v>3.8685</v>
      </c>
      <c r="U20" s="66">
        <f t="shared" si="12"/>
        <v>16</v>
      </c>
      <c r="V20" s="65">
        <f>VLOOKUP($A20,'Return Data'!$B$7:$R$2292,17,0)</f>
        <v>4.5667999999999997</v>
      </c>
      <c r="W20" s="66">
        <f t="shared" si="13"/>
        <v>14</v>
      </c>
      <c r="X20" s="65">
        <f>VLOOKUP($A20,'Return Data'!$B$7:$R$2292,14,0)</f>
        <v>5.6646999999999998</v>
      </c>
      <c r="Y20" s="66">
        <f t="shared" si="14"/>
        <v>9</v>
      </c>
      <c r="Z20" s="65">
        <f>VLOOKUP($A20,'Return Data'!$B$7:$R$2292,16,0)</f>
        <v>7.5742000000000003</v>
      </c>
      <c r="AA20" s="67">
        <f t="shared" si="15"/>
        <v>9</v>
      </c>
    </row>
    <row r="21" spans="1:27" x14ac:dyDescent="0.3">
      <c r="A21" s="63" t="s">
        <v>1494</v>
      </c>
      <c r="B21" s="64">
        <f>VLOOKUP($A21,'Return Data'!$B$7:$R$2292,3,0)</f>
        <v>44609</v>
      </c>
      <c r="C21" s="65">
        <f>VLOOKUP($A21,'Return Data'!$B$7:$R$2292,4,0)</f>
        <v>35.850499999999997</v>
      </c>
      <c r="D21" s="65">
        <f>VLOOKUP($A21,'Return Data'!$B$7:$R$2292,5,0)</f>
        <v>5.0913000000000004</v>
      </c>
      <c r="E21" s="66">
        <f t="shared" si="0"/>
        <v>12</v>
      </c>
      <c r="F21" s="65">
        <f>VLOOKUP($A21,'Return Data'!$B$7:$R$2292,6,0)</f>
        <v>4.9908000000000001</v>
      </c>
      <c r="G21" s="66">
        <f t="shared" si="1"/>
        <v>20</v>
      </c>
      <c r="H21" s="65">
        <f>VLOOKUP($A21,'Return Data'!$B$7:$R$2292,7,0)</f>
        <v>5.4161999999999999</v>
      </c>
      <c r="I21" s="66">
        <f t="shared" si="2"/>
        <v>17</v>
      </c>
      <c r="J21" s="65">
        <f>VLOOKUP($A21,'Return Data'!$B$7:$R$2292,8,0)</f>
        <v>6.0281000000000002</v>
      </c>
      <c r="K21" s="66">
        <f t="shared" si="3"/>
        <v>8</v>
      </c>
      <c r="L21" s="65">
        <f>VLOOKUP($A21,'Return Data'!$B$7:$R$2292,9,0)</f>
        <v>3.9575999999999998</v>
      </c>
      <c r="M21" s="66">
        <f t="shared" si="4"/>
        <v>12</v>
      </c>
      <c r="N21" s="65">
        <f>VLOOKUP($A21,'Return Data'!$B$7:$R$2292,10,0)</f>
        <v>3.9836999999999998</v>
      </c>
      <c r="O21" s="66">
        <f t="shared" si="5"/>
        <v>8</v>
      </c>
      <c r="P21" s="65">
        <f>VLOOKUP($A21,'Return Data'!$B$7:$R$2292,11,0)</f>
        <v>3.6699000000000002</v>
      </c>
      <c r="Q21" s="66">
        <f t="shared" si="6"/>
        <v>12</v>
      </c>
      <c r="R21" s="65">
        <f>VLOOKUP($A21,'Return Data'!$B$7:$R$2292,12,0)</f>
        <v>3.8052000000000001</v>
      </c>
      <c r="S21" s="66">
        <f t="shared" si="7"/>
        <v>14</v>
      </c>
      <c r="T21" s="65">
        <f>VLOOKUP($A21,'Return Data'!$B$7:$R$2292,13,0)</f>
        <v>3.8895</v>
      </c>
      <c r="U21" s="66">
        <f t="shared" si="12"/>
        <v>13</v>
      </c>
      <c r="V21" s="65">
        <f>VLOOKUP($A21,'Return Data'!$B$7:$R$2292,17,0)</f>
        <v>4.7994000000000003</v>
      </c>
      <c r="W21" s="66">
        <f t="shared" si="13"/>
        <v>8</v>
      </c>
      <c r="X21" s="65">
        <f>VLOOKUP($A21,'Return Data'!$B$7:$R$2292,14,0)</f>
        <v>5.8587999999999996</v>
      </c>
      <c r="Y21" s="66">
        <f t="shared" si="14"/>
        <v>7</v>
      </c>
      <c r="Z21" s="65">
        <f>VLOOKUP($A21,'Return Data'!$B$7:$R$2292,16,0)</f>
        <v>7.6501000000000001</v>
      </c>
      <c r="AA21" s="67">
        <f t="shared" si="15"/>
        <v>7</v>
      </c>
    </row>
    <row r="22" spans="1:27" x14ac:dyDescent="0.3">
      <c r="A22" s="63" t="s">
        <v>1496</v>
      </c>
      <c r="B22" s="64">
        <f>VLOOKUP($A22,'Return Data'!$B$7:$R$2292,3,0)</f>
        <v>44609</v>
      </c>
      <c r="C22" s="65">
        <f>VLOOKUP($A22,'Return Data'!$B$7:$R$2292,4,0)</f>
        <v>36.209000000000003</v>
      </c>
      <c r="D22" s="65">
        <f>VLOOKUP($A22,'Return Data'!$B$7:$R$2292,5,0)</f>
        <v>5.7466999999999997</v>
      </c>
      <c r="E22" s="66">
        <f t="shared" si="0"/>
        <v>6</v>
      </c>
      <c r="F22" s="65">
        <f>VLOOKUP($A22,'Return Data'!$B$7:$R$2292,6,0)</f>
        <v>4.6387</v>
      </c>
      <c r="G22" s="66">
        <f t="shared" si="1"/>
        <v>24</v>
      </c>
      <c r="H22" s="65">
        <f>VLOOKUP($A22,'Return Data'!$B$7:$R$2292,7,0)</f>
        <v>5.9542000000000002</v>
      </c>
      <c r="I22" s="66">
        <f t="shared" si="2"/>
        <v>6</v>
      </c>
      <c r="J22" s="65">
        <f>VLOOKUP($A22,'Return Data'!$B$7:$R$2292,8,0)</f>
        <v>5.867</v>
      </c>
      <c r="K22" s="66">
        <f t="shared" si="3"/>
        <v>13</v>
      </c>
      <c r="L22" s="65">
        <f>VLOOKUP($A22,'Return Data'!$B$7:$R$2292,9,0)</f>
        <v>3.5844999999999998</v>
      </c>
      <c r="M22" s="66">
        <f t="shared" si="4"/>
        <v>21</v>
      </c>
      <c r="N22" s="65">
        <f>VLOOKUP($A22,'Return Data'!$B$7:$R$2292,10,0)</f>
        <v>3.7349999999999999</v>
      </c>
      <c r="O22" s="66">
        <f t="shared" si="5"/>
        <v>18</v>
      </c>
      <c r="P22" s="65">
        <f>VLOOKUP($A22,'Return Data'!$B$7:$R$2292,11,0)</f>
        <v>3.5091000000000001</v>
      </c>
      <c r="Q22" s="66">
        <f t="shared" si="6"/>
        <v>19</v>
      </c>
      <c r="R22" s="65">
        <f>VLOOKUP($A22,'Return Data'!$B$7:$R$2292,12,0)</f>
        <v>3.5905</v>
      </c>
      <c r="S22" s="66">
        <f t="shared" si="7"/>
        <v>19</v>
      </c>
      <c r="T22" s="65">
        <f>VLOOKUP($A22,'Return Data'!$B$7:$R$2292,13,0)</f>
        <v>3.6661000000000001</v>
      </c>
      <c r="U22" s="66">
        <f t="shared" si="12"/>
        <v>19</v>
      </c>
      <c r="V22" s="65">
        <f>VLOOKUP($A22,'Return Data'!$B$7:$R$2292,17,0)</f>
        <v>4.4839000000000002</v>
      </c>
      <c r="W22" s="66">
        <f t="shared" si="13"/>
        <v>15</v>
      </c>
      <c r="X22" s="65">
        <f>VLOOKUP($A22,'Return Data'!$B$7:$R$2292,14,0)</f>
        <v>5.5269000000000004</v>
      </c>
      <c r="Y22" s="66">
        <f t="shared" si="14"/>
        <v>13</v>
      </c>
      <c r="Z22" s="65">
        <f>VLOOKUP($A22,'Return Data'!$B$7:$R$2292,16,0)</f>
        <v>7.5792999999999999</v>
      </c>
      <c r="AA22" s="67">
        <f t="shared" si="15"/>
        <v>8</v>
      </c>
    </row>
    <row r="23" spans="1:27" x14ac:dyDescent="0.3">
      <c r="A23" s="63" t="s">
        <v>1497</v>
      </c>
      <c r="B23" s="64">
        <f>VLOOKUP($A23,'Return Data'!$B$7:$R$2292,3,0)</f>
        <v>44609</v>
      </c>
      <c r="C23" s="65">
        <f>VLOOKUP($A23,'Return Data'!$B$7:$R$2292,4,0)</f>
        <v>1091.7481</v>
      </c>
      <c r="D23" s="65">
        <f>VLOOKUP($A23,'Return Data'!$B$7:$R$2292,5,0)</f>
        <v>5.4101999999999997</v>
      </c>
      <c r="E23" s="66">
        <f t="shared" si="0"/>
        <v>9</v>
      </c>
      <c r="F23" s="65">
        <f>VLOOKUP($A23,'Return Data'!$B$7:$R$2292,6,0)</f>
        <v>1.3062</v>
      </c>
      <c r="G23" s="66">
        <f t="shared" si="1"/>
        <v>26</v>
      </c>
      <c r="H23" s="65">
        <f>VLOOKUP($A23,'Return Data'!$B$7:$R$2292,7,0)</f>
        <v>3.6831</v>
      </c>
      <c r="I23" s="66">
        <f t="shared" si="2"/>
        <v>26</v>
      </c>
      <c r="J23" s="65">
        <f>VLOOKUP($A23,'Return Data'!$B$7:$R$2292,8,0)</f>
        <v>6.1486000000000001</v>
      </c>
      <c r="K23" s="66">
        <f t="shared" si="3"/>
        <v>4</v>
      </c>
      <c r="L23" s="65">
        <f>VLOOKUP($A23,'Return Data'!$B$7:$R$2292,9,0)</f>
        <v>3.9630999999999998</v>
      </c>
      <c r="M23" s="66">
        <f t="shared" si="4"/>
        <v>11</v>
      </c>
      <c r="N23" s="65">
        <f>VLOOKUP($A23,'Return Data'!$B$7:$R$2292,10,0)</f>
        <v>3.3856999999999999</v>
      </c>
      <c r="O23" s="66">
        <f t="shared" si="5"/>
        <v>24</v>
      </c>
      <c r="P23" s="65">
        <f>VLOOKUP($A23,'Return Data'!$B$7:$R$2292,11,0)</f>
        <v>3.3664999999999998</v>
      </c>
      <c r="Q23" s="66">
        <f t="shared" si="6"/>
        <v>23</v>
      </c>
      <c r="R23" s="65">
        <f>VLOOKUP($A23,'Return Data'!$B$7:$R$2292,12,0)</f>
        <v>3.4525999999999999</v>
      </c>
      <c r="S23" s="66">
        <f t="shared" si="7"/>
        <v>22</v>
      </c>
      <c r="T23" s="65">
        <f>VLOOKUP($A23,'Return Data'!$B$7:$R$2292,13,0)</f>
        <v>3.4512</v>
      </c>
      <c r="U23" s="66">
        <f t="shared" si="12"/>
        <v>23</v>
      </c>
      <c r="V23" s="65">
        <f>VLOOKUP($A23,'Return Data'!$B$7:$R$2292,17,0)</f>
        <v>3.7639</v>
      </c>
      <c r="W23" s="66">
        <f t="shared" si="13"/>
        <v>23</v>
      </c>
      <c r="X23" s="65"/>
      <c r="Y23" s="66"/>
      <c r="Z23" s="65">
        <f>VLOOKUP($A23,'Return Data'!$B$7:$R$2292,16,0)</f>
        <v>4.0195999999999996</v>
      </c>
      <c r="AA23" s="67">
        <f t="shared" si="15"/>
        <v>26</v>
      </c>
    </row>
    <row r="24" spans="1:27" x14ac:dyDescent="0.3">
      <c r="A24" s="63" t="s">
        <v>1499</v>
      </c>
      <c r="B24" s="64">
        <f>VLOOKUP($A24,'Return Data'!$B$7:$R$2292,3,0)</f>
        <v>44609</v>
      </c>
      <c r="C24" s="65">
        <f>VLOOKUP($A24,'Return Data'!$B$7:$R$2292,4,0)</f>
        <v>1124.1603</v>
      </c>
      <c r="D24" s="65">
        <f>VLOOKUP($A24,'Return Data'!$B$7:$R$2292,5,0)</f>
        <v>4.4779999999999998</v>
      </c>
      <c r="E24" s="66">
        <f t="shared" si="0"/>
        <v>19</v>
      </c>
      <c r="F24" s="65">
        <f>VLOOKUP($A24,'Return Data'!$B$7:$R$2292,6,0)</f>
        <v>4.8407999999999998</v>
      </c>
      <c r="G24" s="66">
        <f t="shared" si="1"/>
        <v>21</v>
      </c>
      <c r="H24" s="65">
        <f>VLOOKUP($A24,'Return Data'!$B$7:$R$2292,7,0)</f>
        <v>4.8600000000000003</v>
      </c>
      <c r="I24" s="66">
        <f t="shared" si="2"/>
        <v>19</v>
      </c>
      <c r="J24" s="65">
        <f>VLOOKUP($A24,'Return Data'!$B$7:$R$2292,8,0)</f>
        <v>5.0221</v>
      </c>
      <c r="K24" s="66">
        <f t="shared" si="3"/>
        <v>21</v>
      </c>
      <c r="L24" s="65">
        <f>VLOOKUP($A24,'Return Data'!$B$7:$R$2292,9,0)</f>
        <v>3.6248</v>
      </c>
      <c r="M24" s="66">
        <f t="shared" si="4"/>
        <v>20</v>
      </c>
      <c r="N24" s="65">
        <f>VLOOKUP($A24,'Return Data'!$B$7:$R$2292,10,0)</f>
        <v>3.81</v>
      </c>
      <c r="O24" s="66">
        <f t="shared" si="5"/>
        <v>15</v>
      </c>
      <c r="P24" s="65">
        <f>VLOOKUP($A24,'Return Data'!$B$7:$R$2292,11,0)</f>
        <v>3.6021000000000001</v>
      </c>
      <c r="Q24" s="66">
        <f t="shared" si="6"/>
        <v>15</v>
      </c>
      <c r="R24" s="65">
        <f>VLOOKUP($A24,'Return Data'!$B$7:$R$2292,12,0)</f>
        <v>3.7875999999999999</v>
      </c>
      <c r="S24" s="66">
        <f t="shared" si="7"/>
        <v>15</v>
      </c>
      <c r="T24" s="65">
        <f>VLOOKUP($A24,'Return Data'!$B$7:$R$2292,13,0)</f>
        <v>3.8729</v>
      </c>
      <c r="U24" s="66">
        <f t="shared" si="12"/>
        <v>15</v>
      </c>
      <c r="V24" s="65">
        <f>VLOOKUP($A24,'Return Data'!$B$7:$R$2292,17,0)</f>
        <v>4.7797000000000001</v>
      </c>
      <c r="W24" s="66">
        <f t="shared" si="13"/>
        <v>9</v>
      </c>
      <c r="X24" s="65"/>
      <c r="Y24" s="66"/>
      <c r="Z24" s="65">
        <f>VLOOKUP($A24,'Return Data'!$B$7:$R$2292,16,0)</f>
        <v>5.1294000000000004</v>
      </c>
      <c r="AA24" s="67">
        <f t="shared" si="15"/>
        <v>22</v>
      </c>
    </row>
    <row r="25" spans="1:27" x14ac:dyDescent="0.3">
      <c r="A25" s="63" t="s">
        <v>1501</v>
      </c>
      <c r="B25" s="64">
        <f>VLOOKUP($A25,'Return Data'!$B$7:$R$2292,3,0)</f>
        <v>44609</v>
      </c>
      <c r="C25" s="65">
        <f>VLOOKUP($A25,'Return Data'!$B$7:$R$2292,4,0)</f>
        <v>14.3423</v>
      </c>
      <c r="D25" s="65">
        <f>VLOOKUP($A25,'Return Data'!$B$7:$R$2292,5,0)</f>
        <v>6.6180000000000003</v>
      </c>
      <c r="E25" s="66">
        <f t="shared" si="0"/>
        <v>3</v>
      </c>
      <c r="F25" s="65">
        <f>VLOOKUP($A25,'Return Data'!$B$7:$R$2292,6,0)</f>
        <v>5.5164999999999997</v>
      </c>
      <c r="G25" s="66">
        <f t="shared" si="1"/>
        <v>15</v>
      </c>
      <c r="H25" s="65">
        <f>VLOOKUP($A25,'Return Data'!$B$7:$R$2292,7,0)</f>
        <v>4.2934999999999999</v>
      </c>
      <c r="I25" s="66">
        <f t="shared" si="2"/>
        <v>22</v>
      </c>
      <c r="J25" s="65">
        <f>VLOOKUP($A25,'Return Data'!$B$7:$R$2292,8,0)</f>
        <v>5.0449999999999999</v>
      </c>
      <c r="K25" s="66">
        <f t="shared" si="3"/>
        <v>20</v>
      </c>
      <c r="L25" s="65">
        <f>VLOOKUP($A25,'Return Data'!$B$7:$R$2292,9,0)</f>
        <v>3.0123000000000002</v>
      </c>
      <c r="M25" s="66">
        <f t="shared" si="4"/>
        <v>26</v>
      </c>
      <c r="N25" s="65">
        <f>VLOOKUP($A25,'Return Data'!$B$7:$R$2292,10,0)</f>
        <v>2.9567999999999999</v>
      </c>
      <c r="O25" s="66">
        <f t="shared" si="5"/>
        <v>26</v>
      </c>
      <c r="P25" s="65">
        <f>VLOOKUP($A25,'Return Data'!$B$7:$R$2292,11,0)</f>
        <v>3.0474999999999999</v>
      </c>
      <c r="Q25" s="66">
        <f t="shared" si="6"/>
        <v>25</v>
      </c>
      <c r="R25" s="65">
        <f>VLOOKUP($A25,'Return Data'!$B$7:$R$2292,12,0)</f>
        <v>3.1705999999999999</v>
      </c>
      <c r="S25" s="66">
        <f t="shared" si="7"/>
        <v>25</v>
      </c>
      <c r="T25" s="65">
        <f>VLOOKUP($A25,'Return Data'!$B$7:$R$2292,13,0)</f>
        <v>3.2058</v>
      </c>
      <c r="U25" s="66">
        <f t="shared" si="12"/>
        <v>25</v>
      </c>
      <c r="V25" s="65">
        <f>VLOOKUP($A25,'Return Data'!$B$7:$R$2292,17,0)</f>
        <v>3.6276999999999999</v>
      </c>
      <c r="W25" s="66">
        <f t="shared" si="13"/>
        <v>24</v>
      </c>
      <c r="X25" s="65">
        <f>VLOOKUP($A25,'Return Data'!$B$7:$R$2292,14,0)</f>
        <v>4.3893000000000004</v>
      </c>
      <c r="Y25" s="66">
        <f t="shared" si="14"/>
        <v>22</v>
      </c>
      <c r="Z25" s="65">
        <f>VLOOKUP($A25,'Return Data'!$B$7:$R$2292,16,0)</f>
        <v>4.3575999999999997</v>
      </c>
      <c r="AA25" s="67">
        <f t="shared" si="15"/>
        <v>25</v>
      </c>
    </row>
    <row r="26" spans="1:27" x14ac:dyDescent="0.3">
      <c r="A26" s="63" t="s">
        <v>1970</v>
      </c>
      <c r="B26" s="64">
        <f>VLOOKUP($A26,'Return Data'!$B$7:$R$2292,3,0)</f>
        <v>44609</v>
      </c>
      <c r="C26" s="65">
        <f>VLOOKUP($A26,'Return Data'!$B$7:$R$2292,4,0)</f>
        <v>2374.4992999999999</v>
      </c>
      <c r="D26" s="65">
        <f>VLOOKUP($A26,'Return Data'!$B$7:$R$2292,5,0)</f>
        <v>2.5825999999999998</v>
      </c>
      <c r="E26" s="66">
        <f t="shared" si="0"/>
        <v>24</v>
      </c>
      <c r="F26" s="65">
        <f>VLOOKUP($A26,'Return Data'!$B$7:$R$2292,6,0)</f>
        <v>6.8719000000000001</v>
      </c>
      <c r="G26" s="66">
        <f t="shared" si="1"/>
        <v>2</v>
      </c>
      <c r="H26" s="65">
        <f>VLOOKUP($A26,'Return Data'!$B$7:$R$2292,7,0)</f>
        <v>4.1536999999999997</v>
      </c>
      <c r="I26" s="66">
        <f t="shared" si="2"/>
        <v>24</v>
      </c>
      <c r="J26" s="65">
        <f>VLOOKUP($A26,'Return Data'!$B$7:$R$2292,8,0)</f>
        <v>4.0819999999999999</v>
      </c>
      <c r="K26" s="66">
        <f t="shared" si="3"/>
        <v>26</v>
      </c>
      <c r="L26" s="65">
        <f>VLOOKUP($A26,'Return Data'!$B$7:$R$2292,9,0)</f>
        <v>3.0973000000000002</v>
      </c>
      <c r="M26" s="66">
        <f t="shared" si="4"/>
        <v>25</v>
      </c>
      <c r="N26" s="65">
        <f>VLOOKUP($A26,'Return Data'!$B$7:$R$2292,10,0)</f>
        <v>3.3871000000000002</v>
      </c>
      <c r="O26" s="66">
        <f t="shared" si="5"/>
        <v>23</v>
      </c>
      <c r="P26" s="65">
        <f>VLOOKUP($A26,'Return Data'!$B$7:$R$2292,11,0)</f>
        <v>2.9977</v>
      </c>
      <c r="Q26" s="66">
        <f t="shared" si="6"/>
        <v>26</v>
      </c>
      <c r="R26" s="65">
        <f>VLOOKUP($A26,'Return Data'!$B$7:$R$2292,12,0)</f>
        <v>3.0726</v>
      </c>
      <c r="S26" s="66">
        <f t="shared" si="7"/>
        <v>26</v>
      </c>
      <c r="T26" s="65">
        <f>VLOOKUP($A26,'Return Data'!$B$7:$R$2292,13,0)</f>
        <v>3.0615999999999999</v>
      </c>
      <c r="U26" s="66">
        <f t="shared" si="12"/>
        <v>26</v>
      </c>
      <c r="V26" s="65">
        <f>VLOOKUP($A26,'Return Data'!$B$7:$R$2292,17,0)</f>
        <v>3.5482999999999998</v>
      </c>
      <c r="W26" s="66">
        <f t="shared" si="13"/>
        <v>25</v>
      </c>
      <c r="X26" s="65">
        <f>VLOOKUP($A26,'Return Data'!$B$7:$R$2292,14,0)</f>
        <v>4.6558000000000002</v>
      </c>
      <c r="Y26" s="66">
        <f t="shared" si="14"/>
        <v>21</v>
      </c>
      <c r="Z26" s="65">
        <f>VLOOKUP($A26,'Return Data'!$B$7:$R$2292,16,0)</f>
        <v>7.1166</v>
      </c>
      <c r="AA26" s="67">
        <f t="shared" si="15"/>
        <v>14</v>
      </c>
    </row>
    <row r="27" spans="1:27" x14ac:dyDescent="0.3">
      <c r="A27" s="63" t="s">
        <v>1504</v>
      </c>
      <c r="B27" s="64">
        <f>VLOOKUP($A27,'Return Data'!$B$7:$R$2292,3,0)</f>
        <v>44609</v>
      </c>
      <c r="C27" s="65">
        <f>VLOOKUP($A27,'Return Data'!$B$7:$R$2292,4,0)</f>
        <v>3509.9729000000002</v>
      </c>
      <c r="D27" s="65">
        <f>VLOOKUP($A27,'Return Data'!$B$7:$R$2292,5,0)</f>
        <v>5.0837000000000003</v>
      </c>
      <c r="E27" s="66">
        <f t="shared" si="0"/>
        <v>13</v>
      </c>
      <c r="F27" s="65">
        <f>VLOOKUP($A27,'Return Data'!$B$7:$R$2292,6,0)</f>
        <v>6.2046999999999999</v>
      </c>
      <c r="G27" s="66">
        <f t="shared" si="1"/>
        <v>6</v>
      </c>
      <c r="H27" s="65">
        <f>VLOOKUP($A27,'Return Data'!$B$7:$R$2292,7,0)</f>
        <v>6.1094999999999997</v>
      </c>
      <c r="I27" s="66">
        <f t="shared" si="2"/>
        <v>4</v>
      </c>
      <c r="J27" s="65">
        <f>VLOOKUP($A27,'Return Data'!$B$7:$R$2292,8,0)</f>
        <v>6.7735000000000003</v>
      </c>
      <c r="K27" s="66">
        <f t="shared" si="3"/>
        <v>3</v>
      </c>
      <c r="L27" s="65">
        <f>VLOOKUP($A27,'Return Data'!$B$7:$R$2292,9,0)</f>
        <v>4.4890999999999996</v>
      </c>
      <c r="M27" s="66">
        <f t="shared" si="4"/>
        <v>2</v>
      </c>
      <c r="N27" s="65">
        <f>VLOOKUP($A27,'Return Data'!$B$7:$R$2292,10,0)</f>
        <v>5.0122999999999998</v>
      </c>
      <c r="O27" s="66">
        <f t="shared" si="5"/>
        <v>2</v>
      </c>
      <c r="P27" s="65">
        <f>VLOOKUP($A27,'Return Data'!$B$7:$R$2292,11,0)</f>
        <v>4.6901999999999999</v>
      </c>
      <c r="Q27" s="66">
        <f t="shared" si="6"/>
        <v>4</v>
      </c>
      <c r="R27" s="65">
        <f>VLOOKUP($A27,'Return Data'!$B$7:$R$2292,12,0)</f>
        <v>9.6837999999999997</v>
      </c>
      <c r="S27" s="66">
        <f t="shared" si="7"/>
        <v>2</v>
      </c>
      <c r="T27" s="65">
        <f>VLOOKUP($A27,'Return Data'!$B$7:$R$2292,13,0)</f>
        <v>8.8619000000000003</v>
      </c>
      <c r="U27" s="66">
        <f t="shared" si="12"/>
        <v>2</v>
      </c>
      <c r="V27" s="65">
        <f>VLOOKUP($A27,'Return Data'!$B$7:$R$2292,17,0)</f>
        <v>6.8624999999999998</v>
      </c>
      <c r="W27" s="66">
        <f t="shared" si="13"/>
        <v>2</v>
      </c>
      <c r="X27" s="65">
        <f>VLOOKUP($A27,'Return Data'!$B$7:$R$2292,14,0)</f>
        <v>5.1201999999999996</v>
      </c>
      <c r="Y27" s="66">
        <f t="shared" si="14"/>
        <v>18</v>
      </c>
      <c r="Z27" s="65">
        <f>VLOOKUP($A27,'Return Data'!$B$7:$R$2292,16,0)</f>
        <v>7.2347000000000001</v>
      </c>
      <c r="AA27" s="67">
        <f t="shared" si="15"/>
        <v>12</v>
      </c>
    </row>
    <row r="28" spans="1:27" x14ac:dyDescent="0.3">
      <c r="A28" s="63" t="s">
        <v>2040</v>
      </c>
      <c r="B28" s="64">
        <f>VLOOKUP($A28,'Return Data'!$B$7:$R$2292,3,0)</f>
        <v>44609</v>
      </c>
      <c r="C28" s="65">
        <f>VLOOKUP($A28,'Return Data'!$B$7:$R$2292,4,0)</f>
        <v>28.507200000000001</v>
      </c>
      <c r="D28" s="65">
        <f>VLOOKUP($A28,'Return Data'!$B$7:$R$2292,5,0)</f>
        <v>7.1715</v>
      </c>
      <c r="E28" s="66">
        <f t="shared" si="0"/>
        <v>2</v>
      </c>
      <c r="F28" s="65">
        <f>VLOOKUP($A28,'Return Data'!$B$7:$R$2292,6,0)</f>
        <v>6.5334000000000003</v>
      </c>
      <c r="G28" s="66">
        <f t="shared" si="1"/>
        <v>4</v>
      </c>
      <c r="H28" s="65">
        <f>VLOOKUP($A28,'Return Data'!$B$7:$R$2292,7,0)</f>
        <v>6.2446999999999999</v>
      </c>
      <c r="I28" s="66">
        <f t="shared" si="2"/>
        <v>3</v>
      </c>
      <c r="J28" s="65">
        <f>VLOOKUP($A28,'Return Data'!$B$7:$R$2292,8,0)</f>
        <v>6.0041000000000002</v>
      </c>
      <c r="K28" s="66">
        <f t="shared" si="3"/>
        <v>10</v>
      </c>
      <c r="L28" s="65">
        <f>VLOOKUP($A28,'Return Data'!$B$7:$R$2292,9,0)</f>
        <v>3.9950999999999999</v>
      </c>
      <c r="M28" s="66">
        <f t="shared" si="4"/>
        <v>9</v>
      </c>
      <c r="N28" s="65">
        <f>VLOOKUP($A28,'Return Data'!$B$7:$R$2292,10,0)</f>
        <v>3.8986000000000001</v>
      </c>
      <c r="O28" s="66">
        <f t="shared" si="5"/>
        <v>10</v>
      </c>
      <c r="P28" s="65">
        <f>VLOOKUP($A28,'Return Data'!$B$7:$R$2292,11,0)</f>
        <v>3.6387999999999998</v>
      </c>
      <c r="Q28" s="66">
        <f t="shared" si="6"/>
        <v>14</v>
      </c>
      <c r="R28" s="65">
        <f>VLOOKUP($A28,'Return Data'!$B$7:$R$2292,12,0)</f>
        <v>3.8056000000000001</v>
      </c>
      <c r="S28" s="66">
        <f t="shared" si="7"/>
        <v>13</v>
      </c>
      <c r="T28" s="65">
        <f>VLOOKUP($A28,'Return Data'!$B$7:$R$2292,13,0)</f>
        <v>3.8866000000000001</v>
      </c>
      <c r="U28" s="66">
        <f t="shared" si="12"/>
        <v>14</v>
      </c>
      <c r="V28" s="65">
        <f>VLOOKUP($A28,'Return Data'!$B$7:$R$2292,17,0)</f>
        <v>4.7601000000000004</v>
      </c>
      <c r="W28" s="66">
        <f t="shared" si="13"/>
        <v>10</v>
      </c>
      <c r="X28" s="65">
        <f>VLOOKUP($A28,'Return Data'!$B$7:$R$2292,14,0)</f>
        <v>7.6418999999999997</v>
      </c>
      <c r="Y28" s="66">
        <f t="shared" si="14"/>
        <v>2</v>
      </c>
      <c r="Z28" s="65">
        <f>VLOOKUP($A28,'Return Data'!$B$7:$R$2292,16,0)</f>
        <v>8.4175000000000004</v>
      </c>
      <c r="AA28" s="67">
        <f t="shared" si="15"/>
        <v>2</v>
      </c>
    </row>
    <row r="29" spans="1:27" x14ac:dyDescent="0.3">
      <c r="A29" s="63" t="s">
        <v>1507</v>
      </c>
      <c r="B29" s="64">
        <f>VLOOKUP($A29,'Return Data'!$B$7:$R$2292,3,0)</f>
        <v>44609</v>
      </c>
      <c r="C29" s="65">
        <f>VLOOKUP($A29,'Return Data'!$B$7:$R$2292,4,0)</f>
        <v>4872.4297999999999</v>
      </c>
      <c r="D29" s="65">
        <f>VLOOKUP($A29,'Return Data'!$B$7:$R$2292,5,0)</f>
        <v>5.1756000000000002</v>
      </c>
      <c r="E29" s="66">
        <f t="shared" si="0"/>
        <v>10</v>
      </c>
      <c r="F29" s="65">
        <f>VLOOKUP($A29,'Return Data'!$B$7:$R$2292,6,0)</f>
        <v>5.7956000000000003</v>
      </c>
      <c r="G29" s="66">
        <f t="shared" si="1"/>
        <v>12</v>
      </c>
      <c r="H29" s="65">
        <f>VLOOKUP($A29,'Return Data'!$B$7:$R$2292,7,0)</f>
        <v>5.8067000000000002</v>
      </c>
      <c r="I29" s="66">
        <f t="shared" si="2"/>
        <v>10</v>
      </c>
      <c r="J29" s="65">
        <f>VLOOKUP($A29,'Return Data'!$B$7:$R$2292,8,0)</f>
        <v>5.8384</v>
      </c>
      <c r="K29" s="66">
        <f t="shared" si="3"/>
        <v>14</v>
      </c>
      <c r="L29" s="65">
        <f>VLOOKUP($A29,'Return Data'!$B$7:$R$2292,9,0)</f>
        <v>3.9744999999999999</v>
      </c>
      <c r="M29" s="66">
        <f t="shared" si="4"/>
        <v>10</v>
      </c>
      <c r="N29" s="65">
        <f>VLOOKUP($A29,'Return Data'!$B$7:$R$2292,10,0)</f>
        <v>3.8241000000000001</v>
      </c>
      <c r="O29" s="66">
        <f t="shared" si="5"/>
        <v>14</v>
      </c>
      <c r="P29" s="65">
        <f>VLOOKUP($A29,'Return Data'!$B$7:$R$2292,11,0)</f>
        <v>3.5994999999999999</v>
      </c>
      <c r="Q29" s="66">
        <f t="shared" si="6"/>
        <v>16</v>
      </c>
      <c r="R29" s="65">
        <f>VLOOKUP($A29,'Return Data'!$B$7:$R$2292,12,0)</f>
        <v>3.6751</v>
      </c>
      <c r="S29" s="66">
        <f t="shared" si="7"/>
        <v>18</v>
      </c>
      <c r="T29" s="65">
        <f>VLOOKUP($A29,'Return Data'!$B$7:$R$2292,13,0)</f>
        <v>3.7524999999999999</v>
      </c>
      <c r="U29" s="66">
        <f t="shared" si="12"/>
        <v>18</v>
      </c>
      <c r="V29" s="65">
        <f>VLOOKUP($A29,'Return Data'!$B$7:$R$2292,17,0)</f>
        <v>4.6162999999999998</v>
      </c>
      <c r="W29" s="66">
        <f t="shared" si="13"/>
        <v>13</v>
      </c>
      <c r="X29" s="65">
        <f>VLOOKUP($A29,'Return Data'!$B$7:$R$2292,14,0)</f>
        <v>5.6965000000000003</v>
      </c>
      <c r="Y29" s="66">
        <f t="shared" si="14"/>
        <v>8</v>
      </c>
      <c r="Z29" s="65">
        <f>VLOOKUP($A29,'Return Data'!$B$7:$R$2292,16,0)</f>
        <v>7.3956</v>
      </c>
      <c r="AA29" s="67">
        <f t="shared" si="15"/>
        <v>11</v>
      </c>
    </row>
    <row r="30" spans="1:27" x14ac:dyDescent="0.3">
      <c r="A30" s="63" t="s">
        <v>2018</v>
      </c>
      <c r="B30" s="64">
        <f>VLOOKUP($A30,'Return Data'!$B$7:$R$2292,3,0)</f>
        <v>44609</v>
      </c>
      <c r="C30" s="65">
        <f>VLOOKUP($A30,'Return Data'!$B$7:$R$2292,4,0)</f>
        <v>2332.5702999999999</v>
      </c>
      <c r="D30" s="65">
        <f>VLOOKUP($A30,'Return Data'!$B$7:$R$2292,5,0)</f>
        <v>4.9893000000000001</v>
      </c>
      <c r="E30" s="66">
        <f t="shared" si="0"/>
        <v>14</v>
      </c>
      <c r="F30" s="65">
        <f>VLOOKUP($A30,'Return Data'!$B$7:$R$2292,6,0)</f>
        <v>5.4322999999999997</v>
      </c>
      <c r="G30" s="66">
        <f t="shared" si="1"/>
        <v>16</v>
      </c>
      <c r="H30" s="65">
        <f>VLOOKUP($A30,'Return Data'!$B$7:$R$2292,7,0)</f>
        <v>5.0522999999999998</v>
      </c>
      <c r="I30" s="66">
        <f t="shared" si="2"/>
        <v>18</v>
      </c>
      <c r="J30" s="65">
        <f>VLOOKUP($A30,'Return Data'!$B$7:$R$2292,8,0)</f>
        <v>5.1669</v>
      </c>
      <c r="K30" s="66">
        <f t="shared" si="3"/>
        <v>19</v>
      </c>
      <c r="L30" s="65">
        <f>VLOOKUP($A30,'Return Data'!$B$7:$R$2292,9,0)</f>
        <v>3.8115000000000001</v>
      </c>
      <c r="M30" s="66">
        <f t="shared" si="4"/>
        <v>16</v>
      </c>
      <c r="N30" s="65">
        <f>VLOOKUP($A30,'Return Data'!$B$7:$R$2292,10,0)</f>
        <v>3.6636000000000002</v>
      </c>
      <c r="O30" s="66">
        <f t="shared" si="5"/>
        <v>19</v>
      </c>
      <c r="P30" s="65">
        <f>VLOOKUP($A30,'Return Data'!$B$7:$R$2292,11,0)</f>
        <v>3.4882</v>
      </c>
      <c r="Q30" s="66">
        <f t="shared" si="6"/>
        <v>20</v>
      </c>
      <c r="R30" s="65">
        <f>VLOOKUP($A30,'Return Data'!$B$7:$R$2292,12,0)</f>
        <v>3.5819999999999999</v>
      </c>
      <c r="S30" s="66">
        <f t="shared" si="7"/>
        <v>20</v>
      </c>
      <c r="T30" s="65">
        <f>VLOOKUP($A30,'Return Data'!$B$7:$R$2292,13,0)</f>
        <v>3.6606000000000001</v>
      </c>
      <c r="U30" s="66">
        <f t="shared" si="12"/>
        <v>20</v>
      </c>
      <c r="V30" s="65">
        <f>VLOOKUP($A30,'Return Data'!$B$7:$R$2292,17,0)</f>
        <v>4.0361000000000002</v>
      </c>
      <c r="W30" s="66">
        <f t="shared" si="13"/>
        <v>21</v>
      </c>
      <c r="X30" s="65">
        <f>VLOOKUP($A30,'Return Data'!$B$7:$R$2292,14,0)</f>
        <v>5.0609999999999999</v>
      </c>
      <c r="Y30" s="66">
        <f t="shared" si="14"/>
        <v>19</v>
      </c>
      <c r="Z30" s="65">
        <f>VLOOKUP($A30,'Return Data'!$B$7:$R$2292,16,0)</f>
        <v>6.7359</v>
      </c>
      <c r="AA30" s="67">
        <f t="shared" si="15"/>
        <v>16</v>
      </c>
    </row>
    <row r="31" spans="1:27" x14ac:dyDescent="0.3">
      <c r="A31" s="63" t="s">
        <v>1511</v>
      </c>
      <c r="B31" s="64">
        <f>VLOOKUP($A31,'Return Data'!$B$7:$R$2292,3,0)</f>
        <v>44609</v>
      </c>
      <c r="C31" s="65">
        <f>VLOOKUP($A31,'Return Data'!$B$7:$R$2292,4,0)</f>
        <v>11.847799999999999</v>
      </c>
      <c r="D31" s="65">
        <f>VLOOKUP($A31,'Return Data'!$B$7:$R$2292,5,0)</f>
        <v>6.1624999999999996</v>
      </c>
      <c r="E31" s="66">
        <f t="shared" si="0"/>
        <v>5</v>
      </c>
      <c r="F31" s="65">
        <f>VLOOKUP($A31,'Return Data'!$B$7:$R$2292,6,0)</f>
        <v>5.8562000000000003</v>
      </c>
      <c r="G31" s="66">
        <f t="shared" si="1"/>
        <v>10</v>
      </c>
      <c r="H31" s="65">
        <f>VLOOKUP($A31,'Return Data'!$B$7:$R$2292,7,0)</f>
        <v>5.7717999999999998</v>
      </c>
      <c r="I31" s="66">
        <f t="shared" si="2"/>
        <v>12</v>
      </c>
      <c r="J31" s="65">
        <f>VLOOKUP($A31,'Return Data'!$B$7:$R$2292,8,0)</f>
        <v>6.0213000000000001</v>
      </c>
      <c r="K31" s="66">
        <f t="shared" si="3"/>
        <v>9</v>
      </c>
      <c r="L31" s="65">
        <f>VLOOKUP($A31,'Return Data'!$B$7:$R$2292,9,0)</f>
        <v>4.2287999999999997</v>
      </c>
      <c r="M31" s="66">
        <f t="shared" si="4"/>
        <v>4</v>
      </c>
      <c r="N31" s="65">
        <f>VLOOKUP($A31,'Return Data'!$B$7:$R$2292,10,0)</f>
        <v>4.1825000000000001</v>
      </c>
      <c r="O31" s="66">
        <f t="shared" si="5"/>
        <v>6</v>
      </c>
      <c r="P31" s="65">
        <f>VLOOKUP($A31,'Return Data'!$B$7:$R$2292,11,0)</f>
        <v>3.9723999999999999</v>
      </c>
      <c r="Q31" s="66">
        <f t="shared" si="6"/>
        <v>7</v>
      </c>
      <c r="R31" s="65">
        <f>VLOOKUP($A31,'Return Data'!$B$7:$R$2292,12,0)</f>
        <v>4.0162000000000004</v>
      </c>
      <c r="S31" s="66">
        <f t="shared" si="7"/>
        <v>9</v>
      </c>
      <c r="T31" s="65">
        <f>VLOOKUP($A31,'Return Data'!$B$7:$R$2292,13,0)</f>
        <v>4.0896999999999997</v>
      </c>
      <c r="U31" s="66">
        <f t="shared" si="12"/>
        <v>9</v>
      </c>
      <c r="V31" s="65">
        <f>VLOOKUP($A31,'Return Data'!$B$7:$R$2292,17,0)</f>
        <v>4.6657000000000002</v>
      </c>
      <c r="W31" s="66">
        <f t="shared" si="13"/>
        <v>11</v>
      </c>
      <c r="X31" s="65">
        <f>VLOOKUP($A31,'Return Data'!$B$7:$R$2292,14,0)</f>
        <v>5.6143000000000001</v>
      </c>
      <c r="Y31" s="66">
        <f t="shared" si="14"/>
        <v>10</v>
      </c>
      <c r="Z31" s="65">
        <f>VLOOKUP($A31,'Return Data'!$B$7:$R$2292,16,0)</f>
        <v>5.6708999999999996</v>
      </c>
      <c r="AA31" s="67">
        <f t="shared" si="15"/>
        <v>21</v>
      </c>
    </row>
    <row r="32" spans="1:27" x14ac:dyDescent="0.3">
      <c r="A32" s="63" t="s">
        <v>1513</v>
      </c>
      <c r="B32" s="64">
        <f>VLOOKUP($A32,'Return Data'!$B$7:$R$2292,3,0)</f>
        <v>44609</v>
      </c>
      <c r="C32" s="65">
        <f>VLOOKUP($A32,'Return Data'!$B$7:$R$2292,4,0)</f>
        <v>3628.0160000000001</v>
      </c>
      <c r="D32" s="65">
        <f>VLOOKUP($A32,'Return Data'!$B$7:$R$2292,5,0)</f>
        <v>5.5311000000000003</v>
      </c>
      <c r="E32" s="66">
        <f t="shared" si="0"/>
        <v>8</v>
      </c>
      <c r="F32" s="65">
        <f>VLOOKUP($A32,'Return Data'!$B$7:$R$2292,6,0)</f>
        <v>5.7009999999999996</v>
      </c>
      <c r="G32" s="66">
        <f t="shared" si="1"/>
        <v>13</v>
      </c>
      <c r="H32" s="65">
        <f>VLOOKUP($A32,'Return Data'!$B$7:$R$2292,7,0)</f>
        <v>5.7217000000000002</v>
      </c>
      <c r="I32" s="66">
        <f t="shared" si="2"/>
        <v>13</v>
      </c>
      <c r="J32" s="65">
        <f>VLOOKUP($A32,'Return Data'!$B$7:$R$2292,8,0)</f>
        <v>5.9892000000000003</v>
      </c>
      <c r="K32" s="66">
        <f t="shared" si="3"/>
        <v>11</v>
      </c>
      <c r="L32" s="65">
        <f>VLOOKUP($A32,'Return Data'!$B$7:$R$2292,9,0)</f>
        <v>3.9962</v>
      </c>
      <c r="M32" s="66">
        <f t="shared" si="4"/>
        <v>8</v>
      </c>
      <c r="N32" s="65">
        <f>VLOOKUP($A32,'Return Data'!$B$7:$R$2292,10,0)</f>
        <v>3.8397000000000001</v>
      </c>
      <c r="O32" s="66">
        <f t="shared" si="5"/>
        <v>13</v>
      </c>
      <c r="P32" s="65">
        <f>VLOOKUP($A32,'Return Data'!$B$7:$R$2292,11,0)</f>
        <v>9.3124000000000002</v>
      </c>
      <c r="Q32" s="66">
        <f t="shared" si="6"/>
        <v>2</v>
      </c>
      <c r="R32" s="65">
        <f>VLOOKUP($A32,'Return Data'!$B$7:$R$2292,12,0)</f>
        <v>7.5750000000000002</v>
      </c>
      <c r="S32" s="66">
        <f t="shared" si="7"/>
        <v>3</v>
      </c>
      <c r="T32" s="65">
        <f>VLOOKUP($A32,'Return Data'!$B$7:$R$2292,13,0)</f>
        <v>6.7561999999999998</v>
      </c>
      <c r="U32" s="66">
        <f t="shared" si="12"/>
        <v>3</v>
      </c>
      <c r="V32" s="65">
        <f>VLOOKUP($A32,'Return Data'!$B$7:$R$2292,17,0)</f>
        <v>6.3030999999999997</v>
      </c>
      <c r="W32" s="66">
        <f t="shared" si="13"/>
        <v>3</v>
      </c>
      <c r="X32" s="65">
        <f>VLOOKUP($A32,'Return Data'!$B$7:$R$2292,14,0)</f>
        <v>5.3007</v>
      </c>
      <c r="Y32" s="66">
        <f t="shared" si="14"/>
        <v>16</v>
      </c>
      <c r="Z32" s="65">
        <f>VLOOKUP($A32,'Return Data'!$B$7:$R$2292,16,0)</f>
        <v>7.6672000000000002</v>
      </c>
      <c r="AA32" s="67">
        <f t="shared" si="15"/>
        <v>5</v>
      </c>
    </row>
    <row r="33" spans="1:27" x14ac:dyDescent="0.3">
      <c r="A33" s="63" t="s">
        <v>2031</v>
      </c>
      <c r="B33" s="64">
        <f>VLOOKUP($A33,'Return Data'!$B$7:$R$2292,3,0)</f>
        <v>44609</v>
      </c>
      <c r="C33" s="65">
        <f>VLOOKUP($A33,'Return Data'!$B$7:$R$2292,4,0)</f>
        <v>1133.9454000000001</v>
      </c>
      <c r="D33" s="65">
        <f>VLOOKUP($A33,'Return Data'!$B$7:$R$2292,5,0)</f>
        <v>3.6602000000000001</v>
      </c>
      <c r="E33" s="66">
        <f t="shared" si="0"/>
        <v>23</v>
      </c>
      <c r="F33" s="65">
        <f>VLOOKUP($A33,'Return Data'!$B$7:$R$2292,6,0)</f>
        <v>5.2995000000000001</v>
      </c>
      <c r="G33" s="66">
        <f t="shared" si="1"/>
        <v>18</v>
      </c>
      <c r="H33" s="65">
        <f>VLOOKUP($A33,'Return Data'!$B$7:$R$2292,7,0)</f>
        <v>3.9235000000000002</v>
      </c>
      <c r="I33" s="66">
        <f t="shared" si="2"/>
        <v>25</v>
      </c>
      <c r="J33" s="65">
        <f>VLOOKUP($A33,'Return Data'!$B$7:$R$2292,8,0)</f>
        <v>4.6087999999999996</v>
      </c>
      <c r="K33" s="66">
        <f t="shared" si="3"/>
        <v>24</v>
      </c>
      <c r="L33" s="65">
        <f>VLOOKUP($A33,'Return Data'!$B$7:$R$2292,9,0)</f>
        <v>3.3944999999999999</v>
      </c>
      <c r="M33" s="66">
        <f t="shared" si="4"/>
        <v>22</v>
      </c>
      <c r="N33" s="65">
        <f>VLOOKUP($A33,'Return Data'!$B$7:$R$2292,10,0)</f>
        <v>3.4416000000000002</v>
      </c>
      <c r="O33" s="66">
        <f t="shared" si="5"/>
        <v>22</v>
      </c>
      <c r="P33" s="65">
        <f>VLOOKUP($A33,'Return Data'!$B$7:$R$2292,11,0)</f>
        <v>4.6151</v>
      </c>
      <c r="Q33" s="66">
        <f t="shared" si="6"/>
        <v>5</v>
      </c>
      <c r="R33" s="65">
        <f>VLOOKUP($A33,'Return Data'!$B$7:$R$2292,12,0)</f>
        <v>4.0753000000000004</v>
      </c>
      <c r="S33" s="66">
        <f t="shared" si="7"/>
        <v>7</v>
      </c>
      <c r="T33" s="65">
        <f>VLOOKUP($A33,'Return Data'!$B$7:$R$2292,13,0)</f>
        <v>3.8896000000000002</v>
      </c>
      <c r="U33" s="66">
        <f t="shared" si="12"/>
        <v>12</v>
      </c>
      <c r="V33" s="65">
        <f>VLOOKUP($A33,'Return Data'!$B$7:$R$2292,17,0)</f>
        <v>4.181</v>
      </c>
      <c r="W33" s="66">
        <f t="shared" si="13"/>
        <v>19</v>
      </c>
      <c r="X33" s="65"/>
      <c r="Y33" s="66"/>
      <c r="Z33" s="65">
        <f>VLOOKUP($A33,'Return Data'!$B$7:$R$2292,16,0)</f>
        <v>4.7583000000000002</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5.4958576923076912</v>
      </c>
      <c r="E35" s="74"/>
      <c r="F35" s="75">
        <f>AVERAGE(F8:F33)</f>
        <v>5.806676923076922</v>
      </c>
      <c r="G35" s="74"/>
      <c r="H35" s="75">
        <f>AVERAGE(H8:H33)</f>
        <v>5.7441115384615378</v>
      </c>
      <c r="I35" s="74"/>
      <c r="J35" s="75">
        <f>AVERAGE(J8:J33)</f>
        <v>6.1058807692307688</v>
      </c>
      <c r="K35" s="74"/>
      <c r="L35" s="75">
        <f>AVERAGE(L8:L33)</f>
        <v>4.1845307692307685</v>
      </c>
      <c r="M35" s="74"/>
      <c r="N35" s="75">
        <f>AVERAGE(N8:N33)</f>
        <v>4.3270461538461538</v>
      </c>
      <c r="O35" s="74"/>
      <c r="P35" s="75">
        <f>AVERAGE(P8:P33)</f>
        <v>4.3822076923076931</v>
      </c>
      <c r="Q35" s="74"/>
      <c r="R35" s="75">
        <f>AVERAGE(R8:R33)</f>
        <v>4.5428961538461534</v>
      </c>
      <c r="S35" s="74"/>
      <c r="T35" s="75">
        <f>AVERAGE(T8:T33)</f>
        <v>4.4756038461538461</v>
      </c>
      <c r="U35" s="74"/>
      <c r="V35" s="75">
        <f>AVERAGE(V8:V33)</f>
        <v>4.8936160000000006</v>
      </c>
      <c r="W35" s="74"/>
      <c r="X35" s="75">
        <f>AVERAGE(X8:X33)</f>
        <v>5.7581727272727266</v>
      </c>
      <c r="Y35" s="74"/>
      <c r="Z35" s="75">
        <f>AVERAGE(Z8:Z33)</f>
        <v>6.7634423076923067</v>
      </c>
      <c r="AA35" s="76"/>
    </row>
    <row r="36" spans="1:27" x14ac:dyDescent="0.3">
      <c r="A36" s="73" t="s">
        <v>28</v>
      </c>
      <c r="B36" s="74"/>
      <c r="C36" s="74"/>
      <c r="D36" s="75">
        <f>MIN(D8:D33)</f>
        <v>2.5074000000000001</v>
      </c>
      <c r="E36" s="74"/>
      <c r="F36" s="75">
        <f>MIN(F8:F33)</f>
        <v>1.3062</v>
      </c>
      <c r="G36" s="74"/>
      <c r="H36" s="75">
        <f>MIN(H8:H33)</f>
        <v>3.6831</v>
      </c>
      <c r="I36" s="74"/>
      <c r="J36" s="75">
        <f>MIN(J8:J33)</f>
        <v>4.0819999999999999</v>
      </c>
      <c r="K36" s="74"/>
      <c r="L36" s="75">
        <f>MIN(L8:L33)</f>
        <v>3.0123000000000002</v>
      </c>
      <c r="M36" s="74"/>
      <c r="N36" s="75">
        <f>MIN(N8:N33)</f>
        <v>2.9567999999999999</v>
      </c>
      <c r="O36" s="74"/>
      <c r="P36" s="75">
        <f>MIN(P8:P33)</f>
        <v>2.9977</v>
      </c>
      <c r="Q36" s="74"/>
      <c r="R36" s="75">
        <f>MIN(R8:R33)</f>
        <v>3.0726</v>
      </c>
      <c r="S36" s="74"/>
      <c r="T36" s="75">
        <f>MIN(T8:T33)</f>
        <v>3.0615999999999999</v>
      </c>
      <c r="U36" s="74"/>
      <c r="V36" s="75">
        <f>MIN(V8:V33)</f>
        <v>3.5482999999999998</v>
      </c>
      <c r="W36" s="74"/>
      <c r="X36" s="75">
        <f>MIN(X8:X33)</f>
        <v>4.3893000000000004</v>
      </c>
      <c r="Y36" s="74"/>
      <c r="Z36" s="75">
        <f>MIN(Z8:Z33)</f>
        <v>4.0195999999999996</v>
      </c>
      <c r="AA36" s="76"/>
    </row>
    <row r="37" spans="1:27" ht="15" thickBot="1" x14ac:dyDescent="0.35">
      <c r="A37" s="77" t="s">
        <v>29</v>
      </c>
      <c r="B37" s="78"/>
      <c r="C37" s="78"/>
      <c r="D37" s="79">
        <f>MAX(D8:D33)</f>
        <v>21.9847</v>
      </c>
      <c r="E37" s="78"/>
      <c r="F37" s="79">
        <f>MAX(F8:F33)</f>
        <v>15.5785</v>
      </c>
      <c r="G37" s="78"/>
      <c r="H37" s="79">
        <f>MAX(H8:H33)</f>
        <v>16.5426</v>
      </c>
      <c r="I37" s="78"/>
      <c r="J37" s="79">
        <f>MAX(J8:J33)</f>
        <v>18.336099999999998</v>
      </c>
      <c r="K37" s="78"/>
      <c r="L37" s="79">
        <f>MAX(L8:L33)</f>
        <v>13.6402</v>
      </c>
      <c r="M37" s="78"/>
      <c r="N37" s="79">
        <f>MAX(N8:N33)</f>
        <v>16.522500000000001</v>
      </c>
      <c r="O37" s="78"/>
      <c r="P37" s="79">
        <f>MAX(P8:P33)</f>
        <v>15.085900000000001</v>
      </c>
      <c r="Q37" s="78"/>
      <c r="R37" s="79">
        <f>MAX(R8:R33)</f>
        <v>14.4421</v>
      </c>
      <c r="S37" s="78"/>
      <c r="T37" s="79">
        <f>MAX(T8:T33)</f>
        <v>12.669600000000001</v>
      </c>
      <c r="U37" s="78"/>
      <c r="V37" s="79">
        <f>MAX(V8:V33)</f>
        <v>10.401199999999999</v>
      </c>
      <c r="W37" s="78"/>
      <c r="X37" s="79">
        <f>MAX(X8:X33)</f>
        <v>8.5578000000000003</v>
      </c>
      <c r="Y37" s="78"/>
      <c r="Z37" s="79">
        <f>MAX(Z8:Z33)</f>
        <v>9.1903000000000006</v>
      </c>
      <c r="AA37" s="80"/>
    </row>
    <row r="38" spans="1:27" x14ac:dyDescent="0.3">
      <c r="A38" s="112" t="s">
        <v>433</v>
      </c>
    </row>
    <row r="39" spans="1:27" x14ac:dyDescent="0.3">
      <c r="A39" s="14" t="s">
        <v>340</v>
      </c>
    </row>
  </sheetData>
  <sheetProtection algorithmName="SHA-512" hashValue="F2dzuQWbWRq7Zz0EGi7TlyFXdmB4idmEK80Ij7aaZdFwotK64oXPHrRA0d2J3STX1KElb9rKwQQmFr8hgYqD7g==" saltValue="OzCHHdV031dBRBfJBpEApQ=="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1462</v>
      </c>
      <c r="B8" s="64">
        <f>VLOOKUP($A8,'Return Data'!$B$7:$R$2292,3,0)</f>
        <v>44609</v>
      </c>
      <c r="C8" s="65">
        <f>VLOOKUP($A8,'Return Data'!$B$7:$R$2292,4,0)</f>
        <v>438.08370000000002</v>
      </c>
      <c r="D8" s="65">
        <f>VLOOKUP($A8,'Return Data'!$B$7:$R$2292,5,0)</f>
        <v>4.6580000000000004</v>
      </c>
      <c r="E8" s="66">
        <f t="shared" ref="E8:E33" si="0">RANK(D8,D$8:D$33,0)</f>
        <v>12</v>
      </c>
      <c r="F8" s="65">
        <f>VLOOKUP($A8,'Return Data'!$B$7:$R$2292,6,0)</f>
        <v>5.4763999999999999</v>
      </c>
      <c r="G8" s="66">
        <f t="shared" ref="G8:G33" si="1">RANK(F8,F$8:F$33,0)</f>
        <v>8</v>
      </c>
      <c r="H8" s="65">
        <f>VLOOKUP($A8,'Return Data'!$B$7:$R$2292,7,0)</f>
        <v>5.7850999999999999</v>
      </c>
      <c r="I8" s="66">
        <f t="shared" ref="I8:I33" si="2">RANK(H8,H$8:H$33,0)</f>
        <v>5</v>
      </c>
      <c r="J8" s="65">
        <f>VLOOKUP($A8,'Return Data'!$B$7:$R$2292,8,0)</f>
        <v>6.8661000000000003</v>
      </c>
      <c r="K8" s="66">
        <f t="shared" ref="K8:K33" si="3">RANK(J8,J$8:J$33,0)</f>
        <v>2</v>
      </c>
      <c r="L8" s="65">
        <f>VLOOKUP($A8,'Return Data'!$B$7:$R$2292,9,0)</f>
        <v>4.1271000000000004</v>
      </c>
      <c r="M8" s="66">
        <f t="shared" ref="M8:M33" si="4">RANK(L8,L$8:L$33,0)</f>
        <v>2</v>
      </c>
      <c r="N8" s="65">
        <f>VLOOKUP($A8,'Return Data'!$B$7:$R$2292,10,0)</f>
        <v>4.0900999999999996</v>
      </c>
      <c r="O8" s="66">
        <f t="shared" ref="O8:O33" si="5">RANK(N8,N$8:N$33,0)</f>
        <v>4</v>
      </c>
      <c r="P8" s="65">
        <f>VLOOKUP($A8,'Return Data'!$B$7:$R$2292,11,0)</f>
        <v>3.7585000000000002</v>
      </c>
      <c r="Q8" s="66">
        <f t="shared" ref="Q8:Q33" si="6">RANK(P8,P$8:P$33,0)</f>
        <v>6</v>
      </c>
      <c r="R8" s="65">
        <f>VLOOKUP($A8,'Return Data'!$B$7:$R$2292,12,0)</f>
        <v>4.0338000000000003</v>
      </c>
      <c r="S8" s="66">
        <f t="shared" ref="S8:S33" si="7">RANK(R8,R$8:R$33,0)</f>
        <v>5</v>
      </c>
      <c r="T8" s="65">
        <f>VLOOKUP($A8,'Return Data'!$B$7:$R$2292,13,0)</f>
        <v>4.2201000000000004</v>
      </c>
      <c r="U8" s="66">
        <f t="shared" ref="U8" si="8">RANK(T8,T$8:T$33,0)</f>
        <v>4</v>
      </c>
      <c r="V8" s="65">
        <f>VLOOKUP($A8,'Return Data'!$B$7:$R$2292,17,0)</f>
        <v>5.2203999999999997</v>
      </c>
      <c r="W8" s="66">
        <f>RANK(V8,V$8:V$33,0)</f>
        <v>4</v>
      </c>
      <c r="X8" s="65">
        <f>VLOOKUP($A8,'Return Data'!$B$7:$R$2292,14,0)</f>
        <v>6.2488000000000001</v>
      </c>
      <c r="Y8" s="66">
        <f>RANK(X8,X$8:X$33,0)</f>
        <v>3</v>
      </c>
      <c r="Z8" s="65">
        <f>VLOOKUP($A8,'Return Data'!$B$7:$R$2292,16,0)</f>
        <v>7.5255999999999998</v>
      </c>
      <c r="AA8" s="67">
        <f t="shared" ref="AA8" si="9">RANK(Z8,Z$8:Z$33,0)</f>
        <v>4</v>
      </c>
    </row>
    <row r="9" spans="1:27" x14ac:dyDescent="0.3">
      <c r="A9" s="63" t="s">
        <v>1464</v>
      </c>
      <c r="B9" s="64">
        <f>VLOOKUP($A9,'Return Data'!$B$7:$R$2292,3,0)</f>
        <v>44609</v>
      </c>
      <c r="C9" s="65">
        <f>VLOOKUP($A9,'Return Data'!$B$7:$R$2292,4,0)</f>
        <v>12.0276</v>
      </c>
      <c r="D9" s="65">
        <f>VLOOKUP($A9,'Return Data'!$B$7:$R$2292,5,0)</f>
        <v>3.9455</v>
      </c>
      <c r="E9" s="66">
        <f t="shared" si="0"/>
        <v>18</v>
      </c>
      <c r="F9" s="65">
        <f>VLOOKUP($A9,'Return Data'!$B$7:$R$2292,6,0)</f>
        <v>5.0598999999999998</v>
      </c>
      <c r="G9" s="66">
        <f t="shared" si="1"/>
        <v>15</v>
      </c>
      <c r="H9" s="65">
        <f>VLOOKUP($A9,'Return Data'!$B$7:$R$2292,7,0)</f>
        <v>4.9903000000000004</v>
      </c>
      <c r="I9" s="66">
        <f t="shared" si="2"/>
        <v>17</v>
      </c>
      <c r="J9" s="65">
        <f>VLOOKUP($A9,'Return Data'!$B$7:$R$2292,8,0)</f>
        <v>5.2344999999999997</v>
      </c>
      <c r="K9" s="66">
        <f t="shared" si="3"/>
        <v>17</v>
      </c>
      <c r="L9" s="65">
        <f>VLOOKUP($A9,'Return Data'!$B$7:$R$2292,9,0)</f>
        <v>3.2688999999999999</v>
      </c>
      <c r="M9" s="66">
        <f t="shared" si="4"/>
        <v>17</v>
      </c>
      <c r="N9" s="65">
        <f>VLOOKUP($A9,'Return Data'!$B$7:$R$2292,10,0)</f>
        <v>3.2490999999999999</v>
      </c>
      <c r="O9" s="66">
        <f t="shared" si="5"/>
        <v>19</v>
      </c>
      <c r="P9" s="65">
        <f>VLOOKUP($A9,'Return Data'!$B$7:$R$2292,11,0)</f>
        <v>2.9967999999999999</v>
      </c>
      <c r="Q9" s="66">
        <f t="shared" si="6"/>
        <v>20</v>
      </c>
      <c r="R9" s="65">
        <f>VLOOKUP($A9,'Return Data'!$B$7:$R$2292,12,0)</f>
        <v>3.1232000000000002</v>
      </c>
      <c r="S9" s="66">
        <f t="shared" si="7"/>
        <v>20</v>
      </c>
      <c r="T9" s="65">
        <f>VLOOKUP($A9,'Return Data'!$B$7:$R$2292,13,0)</f>
        <v>3.2934999999999999</v>
      </c>
      <c r="U9" s="66">
        <f t="shared" ref="U9:U33" si="10">RANK(T9,T$8:T$33,0)</f>
        <v>18</v>
      </c>
      <c r="V9" s="65">
        <f>VLOOKUP($A9,'Return Data'!$B$7:$R$2292,17,0)</f>
        <v>4.0008999999999997</v>
      </c>
      <c r="W9" s="66">
        <f t="shared" ref="W9:W33" si="11">RANK(V9,V$8:V$33,0)</f>
        <v>15</v>
      </c>
      <c r="X9" s="65">
        <f>VLOOKUP($A9,'Return Data'!$B$7:$R$2292,14,0)</f>
        <v>5.1196999999999999</v>
      </c>
      <c r="Y9" s="66">
        <f t="shared" ref="Y9:Y32" si="12">RANK(X9,X$8:X$33,0)</f>
        <v>12</v>
      </c>
      <c r="Z9" s="65">
        <f>VLOOKUP($A9,'Return Data'!$B$7:$R$2292,16,0)</f>
        <v>5.5117000000000003</v>
      </c>
      <c r="AA9" s="67">
        <f t="shared" ref="AA9:AA33" si="13">RANK(Z9,Z$8:Z$33,0)</f>
        <v>19</v>
      </c>
    </row>
    <row r="10" spans="1:27" x14ac:dyDescent="0.3">
      <c r="A10" s="63" t="s">
        <v>1465</v>
      </c>
      <c r="B10" s="64">
        <f>VLOOKUP($A10,'Return Data'!$B$7:$R$2292,3,0)</f>
        <v>44609</v>
      </c>
      <c r="C10" s="65">
        <f>VLOOKUP($A10,'Return Data'!$B$7:$R$2292,4,0)</f>
        <v>1236.1795</v>
      </c>
      <c r="D10" s="65">
        <f>VLOOKUP($A10,'Return Data'!$B$7:$R$2292,5,0)</f>
        <v>4.97</v>
      </c>
      <c r="E10" s="66">
        <f t="shared" si="0"/>
        <v>10</v>
      </c>
      <c r="F10" s="65">
        <f>VLOOKUP($A10,'Return Data'!$B$7:$R$2292,6,0)</f>
        <v>6.2865000000000002</v>
      </c>
      <c r="G10" s="66">
        <f t="shared" si="1"/>
        <v>3</v>
      </c>
      <c r="H10" s="65">
        <f>VLOOKUP($A10,'Return Data'!$B$7:$R$2292,7,0)</f>
        <v>5.3878000000000004</v>
      </c>
      <c r="I10" s="66">
        <f t="shared" si="2"/>
        <v>8</v>
      </c>
      <c r="J10" s="65">
        <f>VLOOKUP($A10,'Return Data'!$B$7:$R$2292,8,0)</f>
        <v>5.8533999999999997</v>
      </c>
      <c r="K10" s="66">
        <f t="shared" si="3"/>
        <v>6</v>
      </c>
      <c r="L10" s="65">
        <f>VLOOKUP($A10,'Return Data'!$B$7:$R$2292,9,0)</f>
        <v>3.9767999999999999</v>
      </c>
      <c r="M10" s="66">
        <f t="shared" si="4"/>
        <v>3</v>
      </c>
      <c r="N10" s="65">
        <f>VLOOKUP($A10,'Return Data'!$B$7:$R$2292,10,0)</f>
        <v>4.1577000000000002</v>
      </c>
      <c r="O10" s="66">
        <f t="shared" si="5"/>
        <v>3</v>
      </c>
      <c r="P10" s="65">
        <f>VLOOKUP($A10,'Return Data'!$B$7:$R$2292,11,0)</f>
        <v>3.7509000000000001</v>
      </c>
      <c r="Q10" s="66">
        <f t="shared" si="6"/>
        <v>7</v>
      </c>
      <c r="R10" s="65">
        <f>VLOOKUP($A10,'Return Data'!$B$7:$R$2292,12,0)</f>
        <v>3.7709000000000001</v>
      </c>
      <c r="S10" s="66">
        <f t="shared" si="7"/>
        <v>7</v>
      </c>
      <c r="T10" s="65">
        <f>VLOOKUP($A10,'Return Data'!$B$7:$R$2292,13,0)</f>
        <v>3.9321999999999999</v>
      </c>
      <c r="U10" s="66">
        <f t="shared" si="10"/>
        <v>6</v>
      </c>
      <c r="V10" s="65">
        <f>VLOOKUP($A10,'Return Data'!$B$7:$R$2292,17,0)</f>
        <v>4.2093999999999996</v>
      </c>
      <c r="W10" s="66">
        <f t="shared" si="11"/>
        <v>14</v>
      </c>
      <c r="X10" s="65">
        <f>VLOOKUP($A10,'Return Data'!$B$7:$R$2292,14,0)</f>
        <v>5.3171999999999997</v>
      </c>
      <c r="Y10" s="66">
        <f t="shared" si="12"/>
        <v>9</v>
      </c>
      <c r="Z10" s="65">
        <f>VLOOKUP($A10,'Return Data'!$B$7:$R$2292,16,0)</f>
        <v>5.8686999999999996</v>
      </c>
      <c r="AA10" s="67">
        <f t="shared" si="13"/>
        <v>17</v>
      </c>
    </row>
    <row r="11" spans="1:27" x14ac:dyDescent="0.3">
      <c r="A11" s="63" t="s">
        <v>1468</v>
      </c>
      <c r="B11" s="64">
        <f>VLOOKUP($A11,'Return Data'!$B$7:$R$2292,3,0)</f>
        <v>44609</v>
      </c>
      <c r="C11" s="65">
        <f>VLOOKUP($A11,'Return Data'!$B$7:$R$2292,4,0)</f>
        <v>2593.9423999999999</v>
      </c>
      <c r="D11" s="65">
        <f>VLOOKUP($A11,'Return Data'!$B$7:$R$2292,5,0)</f>
        <v>2.3485999999999998</v>
      </c>
      <c r="E11" s="66">
        <f t="shared" si="0"/>
        <v>24</v>
      </c>
      <c r="F11" s="65">
        <f>VLOOKUP($A11,'Return Data'!$B$7:$R$2292,6,0)</f>
        <v>3.6920000000000002</v>
      </c>
      <c r="G11" s="66">
        <f t="shared" si="1"/>
        <v>25</v>
      </c>
      <c r="H11" s="65">
        <f>VLOOKUP($A11,'Return Data'!$B$7:$R$2292,7,0)</f>
        <v>4.2096999999999998</v>
      </c>
      <c r="I11" s="66">
        <f t="shared" si="2"/>
        <v>20</v>
      </c>
      <c r="J11" s="65">
        <f>VLOOKUP($A11,'Return Data'!$B$7:$R$2292,8,0)</f>
        <v>4.5481999999999996</v>
      </c>
      <c r="K11" s="66">
        <f t="shared" si="3"/>
        <v>21</v>
      </c>
      <c r="L11" s="65">
        <f>VLOOKUP($A11,'Return Data'!$B$7:$R$2292,9,0)</f>
        <v>3.0973000000000002</v>
      </c>
      <c r="M11" s="66">
        <f t="shared" si="4"/>
        <v>20</v>
      </c>
      <c r="N11" s="65">
        <f>VLOOKUP($A11,'Return Data'!$B$7:$R$2292,10,0)</f>
        <v>3.4125000000000001</v>
      </c>
      <c r="O11" s="66">
        <f t="shared" si="5"/>
        <v>12</v>
      </c>
      <c r="P11" s="65">
        <f>VLOOKUP($A11,'Return Data'!$B$7:$R$2292,11,0)</f>
        <v>3.2119</v>
      </c>
      <c r="Q11" s="66">
        <f t="shared" si="6"/>
        <v>15</v>
      </c>
      <c r="R11" s="65">
        <f>VLOOKUP($A11,'Return Data'!$B$7:$R$2292,12,0)</f>
        <v>3.2471999999999999</v>
      </c>
      <c r="S11" s="66">
        <f t="shared" si="7"/>
        <v>18</v>
      </c>
      <c r="T11" s="65">
        <f>VLOOKUP($A11,'Return Data'!$B$7:$R$2292,13,0)</f>
        <v>3.3048000000000002</v>
      </c>
      <c r="U11" s="66">
        <f t="shared" si="10"/>
        <v>17</v>
      </c>
      <c r="V11" s="65">
        <f>VLOOKUP($A11,'Return Data'!$B$7:$R$2292,17,0)</f>
        <v>3.8809999999999998</v>
      </c>
      <c r="W11" s="66">
        <f t="shared" si="11"/>
        <v>18</v>
      </c>
      <c r="X11" s="65">
        <f>VLOOKUP($A11,'Return Data'!$B$7:$R$2292,14,0)</f>
        <v>5.0324</v>
      </c>
      <c r="Y11" s="66">
        <f t="shared" si="12"/>
        <v>13</v>
      </c>
      <c r="Z11" s="65">
        <f>VLOOKUP($A11,'Return Data'!$B$7:$R$2292,16,0)</f>
        <v>7.2601000000000004</v>
      </c>
      <c r="AA11" s="67">
        <f t="shared" si="13"/>
        <v>8</v>
      </c>
    </row>
    <row r="12" spans="1:27" x14ac:dyDescent="0.3">
      <c r="A12" s="63" t="s">
        <v>1470</v>
      </c>
      <c r="B12" s="64">
        <f>VLOOKUP($A12,'Return Data'!$B$7:$R$2292,3,0)</f>
        <v>44609</v>
      </c>
      <c r="C12" s="65">
        <f>VLOOKUP($A12,'Return Data'!$B$7:$R$2292,4,0)</f>
        <v>3118.9557</v>
      </c>
      <c r="D12" s="65">
        <f>VLOOKUP($A12,'Return Data'!$B$7:$R$2292,5,0)</f>
        <v>3.1482999999999999</v>
      </c>
      <c r="E12" s="66">
        <f t="shared" si="0"/>
        <v>22</v>
      </c>
      <c r="F12" s="65">
        <f>VLOOKUP($A12,'Return Data'!$B$7:$R$2292,6,0)</f>
        <v>4.1477000000000004</v>
      </c>
      <c r="G12" s="66">
        <f t="shared" si="1"/>
        <v>24</v>
      </c>
      <c r="H12" s="65">
        <f>VLOOKUP($A12,'Return Data'!$B$7:$R$2292,7,0)</f>
        <v>3.6930999999999998</v>
      </c>
      <c r="I12" s="66">
        <f t="shared" si="2"/>
        <v>23</v>
      </c>
      <c r="J12" s="65">
        <f>VLOOKUP($A12,'Return Data'!$B$7:$R$2292,8,0)</f>
        <v>3.9089</v>
      </c>
      <c r="K12" s="66">
        <f t="shared" si="3"/>
        <v>23</v>
      </c>
      <c r="L12" s="65">
        <f>VLOOKUP($A12,'Return Data'!$B$7:$R$2292,9,0)</f>
        <v>2.7181000000000002</v>
      </c>
      <c r="M12" s="66">
        <f t="shared" si="4"/>
        <v>22</v>
      </c>
      <c r="N12" s="65">
        <f>VLOOKUP($A12,'Return Data'!$B$7:$R$2292,10,0)</f>
        <v>2.7757999999999998</v>
      </c>
      <c r="O12" s="66">
        <f t="shared" si="5"/>
        <v>23</v>
      </c>
      <c r="P12" s="65">
        <f>VLOOKUP($A12,'Return Data'!$B$7:$R$2292,11,0)</f>
        <v>2.5897000000000001</v>
      </c>
      <c r="Q12" s="66">
        <f t="shared" si="6"/>
        <v>23</v>
      </c>
      <c r="R12" s="65">
        <f>VLOOKUP($A12,'Return Data'!$B$7:$R$2292,12,0)</f>
        <v>2.6897000000000002</v>
      </c>
      <c r="S12" s="66">
        <f t="shared" si="7"/>
        <v>24</v>
      </c>
      <c r="T12" s="65">
        <f>VLOOKUP($A12,'Return Data'!$B$7:$R$2292,13,0)</f>
        <v>2.7416</v>
      </c>
      <c r="U12" s="66">
        <f t="shared" si="10"/>
        <v>24</v>
      </c>
      <c r="V12" s="65">
        <f>VLOOKUP($A12,'Return Data'!$B$7:$R$2292,17,0)</f>
        <v>3.3919999999999999</v>
      </c>
      <c r="W12" s="66">
        <f t="shared" si="11"/>
        <v>22</v>
      </c>
      <c r="X12" s="65">
        <f>VLOOKUP($A12,'Return Data'!$B$7:$R$2292,14,0)</f>
        <v>4.3826000000000001</v>
      </c>
      <c r="Y12" s="66">
        <f t="shared" si="12"/>
        <v>18</v>
      </c>
      <c r="Z12" s="65">
        <f>VLOOKUP($A12,'Return Data'!$B$7:$R$2292,16,0)</f>
        <v>7.0057</v>
      </c>
      <c r="AA12" s="67">
        <f t="shared" si="13"/>
        <v>10</v>
      </c>
    </row>
    <row r="13" spans="1:27" x14ac:dyDescent="0.3">
      <c r="A13" s="63" t="s">
        <v>1472</v>
      </c>
      <c r="B13" s="64">
        <f>VLOOKUP($A13,'Return Data'!$B$7:$R$2292,3,0)</f>
        <v>44609</v>
      </c>
      <c r="C13" s="65">
        <f>VLOOKUP($A13,'Return Data'!$B$7:$R$2292,4,0)</f>
        <v>2777.2863000000002</v>
      </c>
      <c r="D13" s="65">
        <f>VLOOKUP($A13,'Return Data'!$B$7:$R$2292,5,0)</f>
        <v>3.6328999999999998</v>
      </c>
      <c r="E13" s="66">
        <f t="shared" si="0"/>
        <v>21</v>
      </c>
      <c r="F13" s="65">
        <f>VLOOKUP($A13,'Return Data'!$B$7:$R$2292,6,0)</f>
        <v>5.2842000000000002</v>
      </c>
      <c r="G13" s="66">
        <f t="shared" si="1"/>
        <v>11</v>
      </c>
      <c r="H13" s="65">
        <f>VLOOKUP($A13,'Return Data'!$B$7:$R$2292,7,0)</f>
        <v>5.1052999999999997</v>
      </c>
      <c r="I13" s="66">
        <f t="shared" si="2"/>
        <v>13</v>
      </c>
      <c r="J13" s="65">
        <f>VLOOKUP($A13,'Return Data'!$B$7:$R$2292,8,0)</f>
        <v>4.7587999999999999</v>
      </c>
      <c r="K13" s="66">
        <f t="shared" si="3"/>
        <v>18</v>
      </c>
      <c r="L13" s="65">
        <f>VLOOKUP($A13,'Return Data'!$B$7:$R$2292,9,0)</f>
        <v>2.9630999999999998</v>
      </c>
      <c r="M13" s="66">
        <f t="shared" si="4"/>
        <v>21</v>
      </c>
      <c r="N13" s="65">
        <f>VLOOKUP($A13,'Return Data'!$B$7:$R$2292,10,0)</f>
        <v>3.1562999999999999</v>
      </c>
      <c r="O13" s="66">
        <f t="shared" si="5"/>
        <v>21</v>
      </c>
      <c r="P13" s="65">
        <f>VLOOKUP($A13,'Return Data'!$B$7:$R$2292,11,0)</f>
        <v>2.8592</v>
      </c>
      <c r="Q13" s="66">
        <f t="shared" si="6"/>
        <v>22</v>
      </c>
      <c r="R13" s="65">
        <f>VLOOKUP($A13,'Return Data'!$B$7:$R$2292,12,0)</f>
        <v>2.9611999999999998</v>
      </c>
      <c r="S13" s="66">
        <f t="shared" si="7"/>
        <v>22</v>
      </c>
      <c r="T13" s="65">
        <f>VLOOKUP($A13,'Return Data'!$B$7:$R$2292,13,0)</f>
        <v>3.0562999999999998</v>
      </c>
      <c r="U13" s="66">
        <f t="shared" si="10"/>
        <v>22</v>
      </c>
      <c r="V13" s="65">
        <f>VLOOKUP($A13,'Return Data'!$B$7:$R$2292,17,0)</f>
        <v>3.6412</v>
      </c>
      <c r="W13" s="66">
        <f t="shared" si="11"/>
        <v>20</v>
      </c>
      <c r="X13" s="65">
        <f>VLOOKUP($A13,'Return Data'!$B$7:$R$2292,14,0)</f>
        <v>4.7565</v>
      </c>
      <c r="Y13" s="66">
        <f t="shared" si="12"/>
        <v>16</v>
      </c>
      <c r="Z13" s="65">
        <f>VLOOKUP($A13,'Return Data'!$B$7:$R$2292,16,0)</f>
        <v>6.7843</v>
      </c>
      <c r="AA13" s="67">
        <f t="shared" si="13"/>
        <v>13</v>
      </c>
    </row>
    <row r="14" spans="1:27" x14ac:dyDescent="0.3">
      <c r="A14" s="63" t="s">
        <v>1475</v>
      </c>
      <c r="B14" s="64">
        <f>VLOOKUP($A14,'Return Data'!$B$7:$R$2292,3,0)</f>
        <v>44609</v>
      </c>
      <c r="C14" s="65">
        <f>VLOOKUP($A14,'Return Data'!$B$7:$R$2292,4,0)</f>
        <v>33.185000000000002</v>
      </c>
      <c r="D14" s="65">
        <f>VLOOKUP($A14,'Return Data'!$B$7:$R$2292,5,0)</f>
        <v>22.011199999999999</v>
      </c>
      <c r="E14" s="66">
        <f t="shared" si="0"/>
        <v>1</v>
      </c>
      <c r="F14" s="65">
        <f>VLOOKUP($A14,'Return Data'!$B$7:$R$2292,6,0)</f>
        <v>15.565099999999999</v>
      </c>
      <c r="G14" s="66">
        <f t="shared" si="1"/>
        <v>1</v>
      </c>
      <c r="H14" s="65">
        <f>VLOOKUP($A14,'Return Data'!$B$7:$R$2292,7,0)</f>
        <v>16.535</v>
      </c>
      <c r="I14" s="66">
        <f t="shared" si="2"/>
        <v>1</v>
      </c>
      <c r="J14" s="65">
        <f>VLOOKUP($A14,'Return Data'!$B$7:$R$2292,8,0)</f>
        <v>18.331199999999999</v>
      </c>
      <c r="K14" s="66">
        <f t="shared" si="3"/>
        <v>1</v>
      </c>
      <c r="L14" s="65">
        <f>VLOOKUP($A14,'Return Data'!$B$7:$R$2292,9,0)</f>
        <v>13.6388</v>
      </c>
      <c r="M14" s="66">
        <f t="shared" si="4"/>
        <v>1</v>
      </c>
      <c r="N14" s="65">
        <f>VLOOKUP($A14,'Return Data'!$B$7:$R$2292,10,0)</f>
        <v>16.520399999999999</v>
      </c>
      <c r="O14" s="66">
        <f t="shared" si="5"/>
        <v>1</v>
      </c>
      <c r="P14" s="65">
        <f>VLOOKUP($A14,'Return Data'!$B$7:$R$2292,11,0)</f>
        <v>15.084899999999999</v>
      </c>
      <c r="Q14" s="66">
        <f t="shared" si="6"/>
        <v>1</v>
      </c>
      <c r="R14" s="65">
        <f>VLOOKUP($A14,'Return Data'!$B$7:$R$2292,12,0)</f>
        <v>14.441599999999999</v>
      </c>
      <c r="S14" s="66">
        <f t="shared" si="7"/>
        <v>1</v>
      </c>
      <c r="T14" s="65">
        <f>VLOOKUP($A14,'Return Data'!$B$7:$R$2292,13,0)</f>
        <v>12.6661</v>
      </c>
      <c r="U14" s="66">
        <f t="shared" si="10"/>
        <v>1</v>
      </c>
      <c r="V14" s="65">
        <f>VLOOKUP($A14,'Return Data'!$B$7:$R$2292,17,0)</f>
        <v>10.3489</v>
      </c>
      <c r="W14" s="66">
        <f t="shared" si="11"/>
        <v>1</v>
      </c>
      <c r="X14" s="65">
        <f>VLOOKUP($A14,'Return Data'!$B$7:$R$2292,14,0)</f>
        <v>8.4888999999999992</v>
      </c>
      <c r="Y14" s="66">
        <f t="shared" si="12"/>
        <v>1</v>
      </c>
      <c r="Z14" s="65">
        <f>VLOOKUP($A14,'Return Data'!$B$7:$R$2292,16,0)</f>
        <v>8.8285</v>
      </c>
      <c r="AA14" s="67">
        <f t="shared" si="13"/>
        <v>1</v>
      </c>
    </row>
    <row r="15" spans="1:27" x14ac:dyDescent="0.3">
      <c r="A15" s="63" t="s">
        <v>1478</v>
      </c>
      <c r="B15" s="64">
        <f>VLOOKUP($A15,'Return Data'!$B$7:$R$2292,3,0)</f>
        <v>44609</v>
      </c>
      <c r="C15" s="65">
        <f>VLOOKUP($A15,'Return Data'!$B$7:$R$2292,4,0)</f>
        <v>12.2202</v>
      </c>
      <c r="D15" s="65">
        <f>VLOOKUP($A15,'Return Data'!$B$7:$R$2292,5,0)</f>
        <v>4.4808000000000003</v>
      </c>
      <c r="E15" s="66">
        <f t="shared" si="0"/>
        <v>14</v>
      </c>
      <c r="F15" s="65">
        <f>VLOOKUP($A15,'Return Data'!$B$7:$R$2292,6,0)</f>
        <v>5.0797999999999996</v>
      </c>
      <c r="G15" s="66">
        <f t="shared" si="1"/>
        <v>14</v>
      </c>
      <c r="H15" s="65">
        <f>VLOOKUP($A15,'Return Data'!$B$7:$R$2292,7,0)</f>
        <v>5.3391000000000002</v>
      </c>
      <c r="I15" s="66">
        <f t="shared" si="2"/>
        <v>9</v>
      </c>
      <c r="J15" s="65">
        <f>VLOOKUP($A15,'Return Data'!$B$7:$R$2292,8,0)</f>
        <v>5.3875000000000002</v>
      </c>
      <c r="K15" s="66">
        <f t="shared" si="3"/>
        <v>12</v>
      </c>
      <c r="L15" s="65">
        <f>VLOOKUP($A15,'Return Data'!$B$7:$R$2292,9,0)</f>
        <v>3.4401000000000002</v>
      </c>
      <c r="M15" s="66">
        <f t="shared" si="4"/>
        <v>13</v>
      </c>
      <c r="N15" s="65">
        <f>VLOOKUP($A15,'Return Data'!$B$7:$R$2292,10,0)</f>
        <v>3.5011999999999999</v>
      </c>
      <c r="O15" s="66">
        <f t="shared" si="5"/>
        <v>11</v>
      </c>
      <c r="P15" s="65">
        <f>VLOOKUP($A15,'Return Data'!$B$7:$R$2292,11,0)</f>
        <v>3.2820999999999998</v>
      </c>
      <c r="Q15" s="66">
        <f t="shared" si="6"/>
        <v>12</v>
      </c>
      <c r="R15" s="65">
        <f>VLOOKUP($A15,'Return Data'!$B$7:$R$2292,12,0)</f>
        <v>3.5013999999999998</v>
      </c>
      <c r="S15" s="66">
        <f t="shared" si="7"/>
        <v>10</v>
      </c>
      <c r="T15" s="65">
        <f>VLOOKUP($A15,'Return Data'!$B$7:$R$2292,13,0)</f>
        <v>3.6831999999999998</v>
      </c>
      <c r="U15" s="66">
        <f t="shared" si="10"/>
        <v>8</v>
      </c>
      <c r="V15" s="65">
        <f>VLOOKUP($A15,'Return Data'!$B$7:$R$2292,17,0)</f>
        <v>4.7877999999999998</v>
      </c>
      <c r="W15" s="66">
        <f t="shared" si="11"/>
        <v>6</v>
      </c>
      <c r="X15" s="65">
        <f>VLOOKUP($A15,'Return Data'!$B$7:$R$2292,14,0)</f>
        <v>5.6860999999999997</v>
      </c>
      <c r="Y15" s="66">
        <f t="shared" si="12"/>
        <v>5</v>
      </c>
      <c r="Z15" s="65">
        <f>VLOOKUP($A15,'Return Data'!$B$7:$R$2292,16,0)</f>
        <v>6.0694999999999997</v>
      </c>
      <c r="AA15" s="67">
        <f t="shared" si="13"/>
        <v>14</v>
      </c>
    </row>
    <row r="16" spans="1:27" x14ac:dyDescent="0.3">
      <c r="A16" s="63" t="s">
        <v>1480</v>
      </c>
      <c r="B16" s="64">
        <f>VLOOKUP($A16,'Return Data'!$B$7:$R$2292,3,0)</f>
        <v>44609</v>
      </c>
      <c r="C16" s="65">
        <f>VLOOKUP($A16,'Return Data'!$B$7:$R$2292,4,0)</f>
        <v>1091.0736999999999</v>
      </c>
      <c r="D16" s="65">
        <f>VLOOKUP($A16,'Return Data'!$B$7:$R$2292,5,0)</f>
        <v>5.3331999999999997</v>
      </c>
      <c r="E16" s="66">
        <f t="shared" si="0"/>
        <v>7</v>
      </c>
      <c r="F16" s="65">
        <f>VLOOKUP($A16,'Return Data'!$B$7:$R$2292,6,0)</f>
        <v>6.5670999999999999</v>
      </c>
      <c r="G16" s="66">
        <f t="shared" si="1"/>
        <v>2</v>
      </c>
      <c r="H16" s="65">
        <f>VLOOKUP($A16,'Return Data'!$B$7:$R$2292,7,0)</f>
        <v>6.0132000000000003</v>
      </c>
      <c r="I16" s="66">
        <f t="shared" si="2"/>
        <v>2</v>
      </c>
      <c r="J16" s="65">
        <f>VLOOKUP($A16,'Return Data'!$B$7:$R$2292,8,0)</f>
        <v>5.3841999999999999</v>
      </c>
      <c r="K16" s="66">
        <f t="shared" si="3"/>
        <v>13</v>
      </c>
      <c r="L16" s="65">
        <f>VLOOKUP($A16,'Return Data'!$B$7:$R$2292,9,0)</f>
        <v>3.6002999999999998</v>
      </c>
      <c r="M16" s="66">
        <f t="shared" si="4"/>
        <v>8</v>
      </c>
      <c r="N16" s="65">
        <f>VLOOKUP($A16,'Return Data'!$B$7:$R$2292,10,0)</f>
        <v>3.6238999999999999</v>
      </c>
      <c r="O16" s="66">
        <f t="shared" si="5"/>
        <v>7</v>
      </c>
      <c r="P16" s="65">
        <f>VLOOKUP($A16,'Return Data'!$B$7:$R$2292,11,0)</f>
        <v>3.4531999999999998</v>
      </c>
      <c r="Q16" s="66">
        <f t="shared" si="6"/>
        <v>9</v>
      </c>
      <c r="R16" s="65">
        <f>VLOOKUP($A16,'Return Data'!$B$7:$R$2292,12,0)</f>
        <v>3.5419</v>
      </c>
      <c r="S16" s="66">
        <f t="shared" si="7"/>
        <v>8</v>
      </c>
      <c r="T16" s="65">
        <f>VLOOKUP($A16,'Return Data'!$B$7:$R$2292,13,0)</f>
        <v>3.653</v>
      </c>
      <c r="U16" s="66">
        <f t="shared" si="10"/>
        <v>9</v>
      </c>
      <c r="V16" s="65"/>
      <c r="W16" s="66"/>
      <c r="X16" s="65"/>
      <c r="Y16" s="66"/>
      <c r="Z16" s="65">
        <f>VLOOKUP($A16,'Return Data'!$B$7:$R$2292,16,0)</f>
        <v>4.3331999999999997</v>
      </c>
      <c r="AA16" s="67">
        <f t="shared" si="13"/>
        <v>22</v>
      </c>
    </row>
    <row r="17" spans="1:27" x14ac:dyDescent="0.3">
      <c r="A17" s="63" t="s">
        <v>1481</v>
      </c>
      <c r="B17" s="64">
        <f>VLOOKUP($A17,'Return Data'!$B$7:$R$2292,3,0)</f>
        <v>44609</v>
      </c>
      <c r="C17" s="65">
        <f>VLOOKUP($A17,'Return Data'!$B$7:$R$2292,4,0)</f>
        <v>22.323699999999999</v>
      </c>
      <c r="D17" s="65">
        <f>VLOOKUP($A17,'Return Data'!$B$7:$R$2292,5,0)</f>
        <v>3.7610000000000001</v>
      </c>
      <c r="E17" s="66">
        <f t="shared" si="0"/>
        <v>19</v>
      </c>
      <c r="F17" s="65">
        <f>VLOOKUP($A17,'Return Data'!$B$7:$R$2292,6,0)</f>
        <v>4.6344000000000003</v>
      </c>
      <c r="G17" s="66">
        <f t="shared" si="1"/>
        <v>17</v>
      </c>
      <c r="H17" s="65">
        <f>VLOOKUP($A17,'Return Data'!$B$7:$R$2292,7,0)</f>
        <v>5.0735000000000001</v>
      </c>
      <c r="I17" s="66">
        <f t="shared" si="2"/>
        <v>14</v>
      </c>
      <c r="J17" s="65">
        <f>VLOOKUP($A17,'Return Data'!$B$7:$R$2292,8,0)</f>
        <v>5.2544000000000004</v>
      </c>
      <c r="K17" s="66">
        <f t="shared" si="3"/>
        <v>15</v>
      </c>
      <c r="L17" s="65">
        <f>VLOOKUP($A17,'Return Data'!$B$7:$R$2292,9,0)</f>
        <v>3.6665000000000001</v>
      </c>
      <c r="M17" s="66">
        <f t="shared" si="4"/>
        <v>7</v>
      </c>
      <c r="N17" s="65">
        <f>VLOOKUP($A17,'Return Data'!$B$7:$R$2292,10,0)</f>
        <v>3.8092000000000001</v>
      </c>
      <c r="O17" s="66">
        <f t="shared" si="5"/>
        <v>5</v>
      </c>
      <c r="P17" s="65">
        <f>VLOOKUP($A17,'Return Data'!$B$7:$R$2292,11,0)</f>
        <v>3.6901999999999999</v>
      </c>
      <c r="Q17" s="66">
        <f t="shared" si="6"/>
        <v>8</v>
      </c>
      <c r="R17" s="65">
        <f>VLOOKUP($A17,'Return Data'!$B$7:$R$2292,12,0)</f>
        <v>3.8950999999999998</v>
      </c>
      <c r="S17" s="66">
        <f t="shared" si="7"/>
        <v>6</v>
      </c>
      <c r="T17" s="65">
        <f>VLOOKUP($A17,'Return Data'!$B$7:$R$2292,13,0)</f>
        <v>4.0697999999999999</v>
      </c>
      <c r="U17" s="66">
        <f t="shared" si="10"/>
        <v>5</v>
      </c>
      <c r="V17" s="65">
        <f>VLOOKUP($A17,'Return Data'!$B$7:$R$2292,17,0)</f>
        <v>4.968</v>
      </c>
      <c r="W17" s="66">
        <f t="shared" si="11"/>
        <v>5</v>
      </c>
      <c r="X17" s="65">
        <f>VLOOKUP($A17,'Return Data'!$B$7:$R$2292,14,0)</f>
        <v>6.0971000000000002</v>
      </c>
      <c r="Y17" s="66">
        <f t="shared" si="12"/>
        <v>4</v>
      </c>
      <c r="Z17" s="65">
        <f>VLOOKUP($A17,'Return Data'!$B$7:$R$2292,16,0)</f>
        <v>7.7172000000000001</v>
      </c>
      <c r="AA17" s="67">
        <f t="shared" si="13"/>
        <v>3</v>
      </c>
    </row>
    <row r="18" spans="1:27" x14ac:dyDescent="0.3">
      <c r="A18" s="63" t="s">
        <v>1483</v>
      </c>
      <c r="B18" s="64">
        <f>VLOOKUP($A18,'Return Data'!$B$7:$R$2292,3,0)</f>
        <v>44609</v>
      </c>
      <c r="C18" s="65">
        <f>VLOOKUP($A18,'Return Data'!$B$7:$R$2292,4,0)</f>
        <v>2244.3108000000002</v>
      </c>
      <c r="D18" s="65">
        <f>VLOOKUP($A18,'Return Data'!$B$7:$R$2292,5,0)</f>
        <v>2.2201</v>
      </c>
      <c r="E18" s="66">
        <f t="shared" si="0"/>
        <v>25</v>
      </c>
      <c r="F18" s="65">
        <f>VLOOKUP($A18,'Return Data'!$B$7:$R$2292,6,0)</f>
        <v>4.3231999999999999</v>
      </c>
      <c r="G18" s="66">
        <f t="shared" si="1"/>
        <v>22</v>
      </c>
      <c r="H18" s="65">
        <f>VLOOKUP($A18,'Return Data'!$B$7:$R$2292,7,0)</f>
        <v>4.4345999999999997</v>
      </c>
      <c r="I18" s="66">
        <f t="shared" si="2"/>
        <v>19</v>
      </c>
      <c r="J18" s="65">
        <f>VLOOKUP($A18,'Return Data'!$B$7:$R$2292,8,0)</f>
        <v>4.5433000000000003</v>
      </c>
      <c r="K18" s="66">
        <f t="shared" si="3"/>
        <v>22</v>
      </c>
      <c r="L18" s="65">
        <f>VLOOKUP($A18,'Return Data'!$B$7:$R$2292,9,0)</f>
        <v>3.4986000000000002</v>
      </c>
      <c r="M18" s="66">
        <f t="shared" si="4"/>
        <v>10</v>
      </c>
      <c r="N18" s="65">
        <f>VLOOKUP($A18,'Return Data'!$B$7:$R$2292,10,0)</f>
        <v>3.3370000000000002</v>
      </c>
      <c r="O18" s="66">
        <f t="shared" si="5"/>
        <v>16</v>
      </c>
      <c r="P18" s="65">
        <f>VLOOKUP($A18,'Return Data'!$B$7:$R$2292,11,0)</f>
        <v>4.4908000000000001</v>
      </c>
      <c r="Q18" s="66">
        <f t="shared" si="6"/>
        <v>3</v>
      </c>
      <c r="R18" s="65">
        <f>VLOOKUP($A18,'Return Data'!$B$7:$R$2292,12,0)</f>
        <v>4.0941999999999998</v>
      </c>
      <c r="S18" s="66">
        <f t="shared" si="7"/>
        <v>4</v>
      </c>
      <c r="T18" s="65">
        <f>VLOOKUP($A18,'Return Data'!$B$7:$R$2292,13,0)</f>
        <v>3.8860000000000001</v>
      </c>
      <c r="U18" s="66">
        <f t="shared" si="10"/>
        <v>7</v>
      </c>
      <c r="V18" s="65">
        <f>VLOOKUP($A18,'Return Data'!$B$7:$R$2292,17,0)</f>
        <v>4.2866999999999997</v>
      </c>
      <c r="W18" s="66">
        <f t="shared" si="11"/>
        <v>10</v>
      </c>
      <c r="X18" s="65">
        <f>VLOOKUP($A18,'Return Data'!$B$7:$R$2292,14,0)</f>
        <v>5.1492000000000004</v>
      </c>
      <c r="Y18" s="66">
        <f t="shared" si="12"/>
        <v>11</v>
      </c>
      <c r="Z18" s="65">
        <f>VLOOKUP($A18,'Return Data'!$B$7:$R$2292,16,0)</f>
        <v>7.3049999999999997</v>
      </c>
      <c r="AA18" s="67">
        <f t="shared" si="13"/>
        <v>6</v>
      </c>
    </row>
    <row r="19" spans="1:27" x14ac:dyDescent="0.3">
      <c r="A19" s="63" t="s">
        <v>1486</v>
      </c>
      <c r="B19" s="64">
        <f>VLOOKUP($A19,'Return Data'!$B$7:$R$2292,3,0)</f>
        <v>44609</v>
      </c>
      <c r="C19" s="65">
        <f>VLOOKUP($A19,'Return Data'!$B$7:$R$2292,4,0)</f>
        <v>12.2776</v>
      </c>
      <c r="D19" s="65">
        <f>VLOOKUP($A19,'Return Data'!$B$7:$R$2292,5,0)</f>
        <v>5.9467999999999996</v>
      </c>
      <c r="E19" s="66">
        <f t="shared" si="0"/>
        <v>3</v>
      </c>
      <c r="F19" s="65">
        <f>VLOOKUP($A19,'Return Data'!$B$7:$R$2292,6,0)</f>
        <v>5.5518999999999998</v>
      </c>
      <c r="G19" s="66">
        <f t="shared" si="1"/>
        <v>7</v>
      </c>
      <c r="H19" s="65">
        <f>VLOOKUP($A19,'Return Data'!$B$7:$R$2292,7,0)</f>
        <v>5.8249000000000004</v>
      </c>
      <c r="I19" s="66">
        <f t="shared" si="2"/>
        <v>3</v>
      </c>
      <c r="J19" s="65">
        <f>VLOOKUP($A19,'Return Data'!$B$7:$R$2292,8,0)</f>
        <v>5.8741000000000003</v>
      </c>
      <c r="K19" s="66">
        <f t="shared" si="3"/>
        <v>5</v>
      </c>
      <c r="L19" s="65">
        <f>VLOOKUP($A19,'Return Data'!$B$7:$R$2292,9,0)</f>
        <v>3.4914999999999998</v>
      </c>
      <c r="M19" s="66">
        <f t="shared" si="4"/>
        <v>11</v>
      </c>
      <c r="N19" s="65">
        <f>VLOOKUP($A19,'Return Data'!$B$7:$R$2292,10,0)</f>
        <v>3.5438999999999998</v>
      </c>
      <c r="O19" s="66">
        <f t="shared" si="5"/>
        <v>10</v>
      </c>
      <c r="P19" s="65">
        <f>VLOOKUP($A19,'Return Data'!$B$7:$R$2292,11,0)</f>
        <v>3.2715999999999998</v>
      </c>
      <c r="Q19" s="66">
        <f t="shared" si="6"/>
        <v>13</v>
      </c>
      <c r="R19" s="65">
        <f>VLOOKUP($A19,'Return Data'!$B$7:$R$2292,12,0)</f>
        <v>3.3723999999999998</v>
      </c>
      <c r="S19" s="66">
        <f t="shared" si="7"/>
        <v>13</v>
      </c>
      <c r="T19" s="65">
        <f>VLOOKUP($A19,'Return Data'!$B$7:$R$2292,13,0)</f>
        <v>3.4670000000000001</v>
      </c>
      <c r="U19" s="66">
        <f t="shared" si="10"/>
        <v>12</v>
      </c>
      <c r="V19" s="65">
        <f>VLOOKUP($A19,'Return Data'!$B$7:$R$2292,17,0)</f>
        <v>4.2580999999999998</v>
      </c>
      <c r="W19" s="66">
        <f t="shared" si="11"/>
        <v>13</v>
      </c>
      <c r="X19" s="65">
        <f>VLOOKUP($A19,'Return Data'!$B$7:$R$2292,14,0)</f>
        <v>5.4127999999999998</v>
      </c>
      <c r="Y19" s="66">
        <f t="shared" si="12"/>
        <v>7</v>
      </c>
      <c r="Z19" s="65">
        <f>VLOOKUP($A19,'Return Data'!$B$7:$R$2292,16,0)</f>
        <v>5.8837999999999999</v>
      </c>
      <c r="AA19" s="67">
        <f t="shared" si="13"/>
        <v>16</v>
      </c>
    </row>
    <row r="20" spans="1:27" x14ac:dyDescent="0.3">
      <c r="A20" s="63" t="s">
        <v>1489</v>
      </c>
      <c r="B20" s="64">
        <f>VLOOKUP($A20,'Return Data'!$B$7:$R$2292,3,0)</f>
        <v>44609</v>
      </c>
      <c r="C20" s="65">
        <f>VLOOKUP($A20,'Return Data'!$B$7:$R$2292,4,0)</f>
        <v>2188.8663999999999</v>
      </c>
      <c r="D20" s="65">
        <f>VLOOKUP($A20,'Return Data'!$B$7:$R$2292,5,0)</f>
        <v>3.9874999999999998</v>
      </c>
      <c r="E20" s="66">
        <f t="shared" si="0"/>
        <v>17</v>
      </c>
      <c r="F20" s="65">
        <f>VLOOKUP($A20,'Return Data'!$B$7:$R$2292,6,0)</f>
        <v>5.3752000000000004</v>
      </c>
      <c r="G20" s="66">
        <f t="shared" si="1"/>
        <v>10</v>
      </c>
      <c r="H20" s="65">
        <f>VLOOKUP($A20,'Return Data'!$B$7:$R$2292,7,0)</f>
        <v>5.1204999999999998</v>
      </c>
      <c r="I20" s="66">
        <f t="shared" si="2"/>
        <v>12</v>
      </c>
      <c r="J20" s="65">
        <f>VLOOKUP($A20,'Return Data'!$B$7:$R$2292,8,0)</f>
        <v>5.2907999999999999</v>
      </c>
      <c r="K20" s="66">
        <f t="shared" si="3"/>
        <v>14</v>
      </c>
      <c r="L20" s="65">
        <f>VLOOKUP($A20,'Return Data'!$B$7:$R$2292,9,0)</f>
        <v>3.2656999999999998</v>
      </c>
      <c r="M20" s="66">
        <f t="shared" si="4"/>
        <v>18</v>
      </c>
      <c r="N20" s="65">
        <f>VLOOKUP($A20,'Return Data'!$B$7:$R$2292,10,0)</f>
        <v>3.2694000000000001</v>
      </c>
      <c r="O20" s="66">
        <f t="shared" si="5"/>
        <v>17</v>
      </c>
      <c r="P20" s="65">
        <f>VLOOKUP($A20,'Return Data'!$B$7:$R$2292,11,0)</f>
        <v>2.9819</v>
      </c>
      <c r="Q20" s="66">
        <f t="shared" si="6"/>
        <v>21</v>
      </c>
      <c r="R20" s="65">
        <f>VLOOKUP($A20,'Return Data'!$B$7:$R$2292,12,0)</f>
        <v>3.0884</v>
      </c>
      <c r="S20" s="66">
        <f t="shared" si="7"/>
        <v>21</v>
      </c>
      <c r="T20" s="65">
        <f>VLOOKUP($A20,'Return Data'!$B$7:$R$2292,13,0)</f>
        <v>3.1960999999999999</v>
      </c>
      <c r="U20" s="66">
        <f t="shared" si="10"/>
        <v>21</v>
      </c>
      <c r="V20" s="65">
        <f>VLOOKUP($A20,'Return Data'!$B$7:$R$2292,17,0)</f>
        <v>3.8902000000000001</v>
      </c>
      <c r="W20" s="66">
        <f t="shared" si="11"/>
        <v>16</v>
      </c>
      <c r="X20" s="65">
        <f>VLOOKUP($A20,'Return Data'!$B$7:$R$2292,14,0)</f>
        <v>5.0312999999999999</v>
      </c>
      <c r="Y20" s="66">
        <f t="shared" si="12"/>
        <v>14</v>
      </c>
      <c r="Z20" s="65">
        <f>VLOOKUP($A20,'Return Data'!$B$7:$R$2292,16,0)</f>
        <v>7.2836999999999996</v>
      </c>
      <c r="AA20" s="67">
        <f t="shared" si="13"/>
        <v>7</v>
      </c>
    </row>
    <row r="21" spans="1:27" x14ac:dyDescent="0.3">
      <c r="A21" s="63" t="s">
        <v>1493</v>
      </c>
      <c r="B21" s="64">
        <f>VLOOKUP($A21,'Return Data'!$B$7:$R$2292,3,0)</f>
        <v>44609</v>
      </c>
      <c r="C21" s="65">
        <f>VLOOKUP($A21,'Return Data'!$B$7:$R$2292,4,0)</f>
        <v>34.732399999999998</v>
      </c>
      <c r="D21" s="65">
        <f>VLOOKUP($A21,'Return Data'!$B$7:$R$2292,5,0)</f>
        <v>4.6245000000000003</v>
      </c>
      <c r="E21" s="66">
        <f t="shared" si="0"/>
        <v>13</v>
      </c>
      <c r="F21" s="65">
        <f>VLOOKUP($A21,'Return Data'!$B$7:$R$2292,6,0)</f>
        <v>4.5906000000000002</v>
      </c>
      <c r="G21" s="66">
        <f t="shared" si="1"/>
        <v>19</v>
      </c>
      <c r="H21" s="65">
        <f>VLOOKUP($A21,'Return Data'!$B$7:$R$2292,7,0)</f>
        <v>5.0039999999999996</v>
      </c>
      <c r="I21" s="66">
        <f t="shared" si="2"/>
        <v>15</v>
      </c>
      <c r="J21" s="65">
        <f>VLOOKUP($A21,'Return Data'!$B$7:$R$2292,8,0)</f>
        <v>5.6117999999999997</v>
      </c>
      <c r="K21" s="66">
        <f t="shared" si="3"/>
        <v>9</v>
      </c>
      <c r="L21" s="65">
        <f>VLOOKUP($A21,'Return Data'!$B$7:$R$2292,9,0)</f>
        <v>3.5464000000000002</v>
      </c>
      <c r="M21" s="66">
        <f t="shared" si="4"/>
        <v>9</v>
      </c>
      <c r="N21" s="65">
        <f>VLOOKUP($A21,'Return Data'!$B$7:$R$2292,10,0)</f>
        <v>3.5590000000000002</v>
      </c>
      <c r="O21" s="66">
        <f t="shared" si="5"/>
        <v>9</v>
      </c>
      <c r="P21" s="65">
        <f>VLOOKUP($A21,'Return Data'!$B$7:$R$2292,11,0)</f>
        <v>3.2319</v>
      </c>
      <c r="Q21" s="66">
        <f t="shared" si="6"/>
        <v>14</v>
      </c>
      <c r="R21" s="65">
        <f>VLOOKUP($A21,'Return Data'!$B$7:$R$2292,12,0)</f>
        <v>3.3597000000000001</v>
      </c>
      <c r="S21" s="66">
        <f t="shared" si="7"/>
        <v>14</v>
      </c>
      <c r="T21" s="65">
        <f>VLOOKUP($A21,'Return Data'!$B$7:$R$2292,13,0)</f>
        <v>3.4382999999999999</v>
      </c>
      <c r="U21" s="66">
        <f t="shared" si="10"/>
        <v>14</v>
      </c>
      <c r="V21" s="65">
        <f>VLOOKUP($A21,'Return Data'!$B$7:$R$2292,17,0)</f>
        <v>4.3390000000000004</v>
      </c>
      <c r="W21" s="66">
        <f t="shared" si="11"/>
        <v>9</v>
      </c>
      <c r="X21" s="65">
        <f>VLOOKUP($A21,'Return Data'!$B$7:$R$2292,14,0)</f>
        <v>5.4043999999999999</v>
      </c>
      <c r="Y21" s="66">
        <f t="shared" si="12"/>
        <v>8</v>
      </c>
      <c r="Z21" s="65">
        <f>VLOOKUP($A21,'Return Data'!$B$7:$R$2292,16,0)</f>
        <v>7.3627000000000002</v>
      </c>
      <c r="AA21" s="67">
        <f t="shared" si="13"/>
        <v>5</v>
      </c>
    </row>
    <row r="22" spans="1:27" x14ac:dyDescent="0.3">
      <c r="A22" s="63" t="s">
        <v>1495</v>
      </c>
      <c r="B22" s="64">
        <f>VLOOKUP($A22,'Return Data'!$B$7:$R$2292,3,0)</f>
        <v>44609</v>
      </c>
      <c r="C22" s="65">
        <f>VLOOKUP($A22,'Return Data'!$B$7:$R$2292,4,0)</f>
        <v>35.267600000000002</v>
      </c>
      <c r="D22" s="65">
        <f>VLOOKUP($A22,'Return Data'!$B$7:$R$2292,5,0)</f>
        <v>5.5895999999999999</v>
      </c>
      <c r="E22" s="66">
        <f t="shared" si="0"/>
        <v>5</v>
      </c>
      <c r="F22" s="65">
        <f>VLOOKUP($A22,'Return Data'!$B$7:$R$2292,6,0)</f>
        <v>4.4863999999999997</v>
      </c>
      <c r="G22" s="66">
        <f t="shared" si="1"/>
        <v>20</v>
      </c>
      <c r="H22" s="65">
        <f>VLOOKUP($A22,'Return Data'!$B$7:$R$2292,7,0)</f>
        <v>5.8021000000000003</v>
      </c>
      <c r="I22" s="66">
        <f t="shared" si="2"/>
        <v>4</v>
      </c>
      <c r="J22" s="65">
        <f>VLOOKUP($A22,'Return Data'!$B$7:$R$2292,8,0)</f>
        <v>5.7046000000000001</v>
      </c>
      <c r="K22" s="66">
        <f t="shared" si="3"/>
        <v>7</v>
      </c>
      <c r="L22" s="65">
        <f>VLOOKUP($A22,'Return Data'!$B$7:$R$2292,9,0)</f>
        <v>3.4218999999999999</v>
      </c>
      <c r="M22" s="66">
        <f t="shared" si="4"/>
        <v>14</v>
      </c>
      <c r="N22" s="65">
        <f>VLOOKUP($A22,'Return Data'!$B$7:$R$2292,10,0)</f>
        <v>3.5731999999999999</v>
      </c>
      <c r="O22" s="66">
        <f t="shared" si="5"/>
        <v>8</v>
      </c>
      <c r="P22" s="65">
        <f>VLOOKUP($A22,'Return Data'!$B$7:$R$2292,11,0)</f>
        <v>3.3458999999999999</v>
      </c>
      <c r="Q22" s="66">
        <f t="shared" si="6"/>
        <v>11</v>
      </c>
      <c r="R22" s="65">
        <f>VLOOKUP($A22,'Return Data'!$B$7:$R$2292,12,0)</f>
        <v>3.4260999999999999</v>
      </c>
      <c r="S22" s="66">
        <f t="shared" si="7"/>
        <v>12</v>
      </c>
      <c r="T22" s="65">
        <f>VLOOKUP($A22,'Return Data'!$B$7:$R$2292,13,0)</f>
        <v>3.5002</v>
      </c>
      <c r="U22" s="66">
        <f t="shared" si="10"/>
        <v>11</v>
      </c>
      <c r="V22" s="65">
        <f>VLOOKUP($A22,'Return Data'!$B$7:$R$2292,17,0)</f>
        <v>4.2731000000000003</v>
      </c>
      <c r="W22" s="66">
        <f t="shared" si="11"/>
        <v>11</v>
      </c>
      <c r="X22" s="65">
        <f>VLOOKUP($A22,'Return Data'!$B$7:$R$2292,14,0)</f>
        <v>5.2781000000000002</v>
      </c>
      <c r="Y22" s="66">
        <f t="shared" si="12"/>
        <v>10</v>
      </c>
      <c r="Z22" s="65">
        <f>VLOOKUP($A22,'Return Data'!$B$7:$R$2292,16,0)</f>
        <v>3.8268</v>
      </c>
      <c r="AA22" s="67">
        <f t="shared" si="13"/>
        <v>25</v>
      </c>
    </row>
    <row r="23" spans="1:27" x14ac:dyDescent="0.3">
      <c r="A23" s="63" t="s">
        <v>1498</v>
      </c>
      <c r="B23" s="64">
        <f>VLOOKUP($A23,'Return Data'!$B$7:$R$2292,3,0)</f>
        <v>44609</v>
      </c>
      <c r="C23" s="65">
        <f>VLOOKUP($A23,'Return Data'!$B$7:$R$2292,4,0)</f>
        <v>1086.3037999999999</v>
      </c>
      <c r="D23" s="65">
        <f>VLOOKUP($A23,'Return Data'!$B$7:$R$2292,5,0)</f>
        <v>5.2088000000000001</v>
      </c>
      <c r="E23" s="66">
        <f t="shared" si="0"/>
        <v>8</v>
      </c>
      <c r="F23" s="65">
        <f>VLOOKUP($A23,'Return Data'!$B$7:$R$2292,6,0)</f>
        <v>1.1054999999999999</v>
      </c>
      <c r="G23" s="66">
        <f t="shared" si="1"/>
        <v>26</v>
      </c>
      <c r="H23" s="65">
        <f>VLOOKUP($A23,'Return Data'!$B$7:$R$2292,7,0)</f>
        <v>3.4823</v>
      </c>
      <c r="I23" s="66">
        <f t="shared" si="2"/>
        <v>24</v>
      </c>
      <c r="J23" s="65">
        <f>VLOOKUP($A23,'Return Data'!$B$7:$R$2292,8,0)</f>
        <v>5.9485000000000001</v>
      </c>
      <c r="K23" s="66">
        <f t="shared" si="3"/>
        <v>4</v>
      </c>
      <c r="L23" s="65">
        <f>VLOOKUP($A23,'Return Data'!$B$7:$R$2292,9,0)</f>
        <v>3.7610000000000001</v>
      </c>
      <c r="M23" s="66">
        <f t="shared" si="4"/>
        <v>5</v>
      </c>
      <c r="N23" s="65">
        <f>VLOOKUP($A23,'Return Data'!$B$7:$R$2292,10,0)</f>
        <v>3.1835</v>
      </c>
      <c r="O23" s="66">
        <f t="shared" si="5"/>
        <v>20</v>
      </c>
      <c r="P23" s="65">
        <f>VLOOKUP($A23,'Return Data'!$B$7:$R$2292,11,0)</f>
        <v>3.1642999999999999</v>
      </c>
      <c r="Q23" s="66">
        <f t="shared" si="6"/>
        <v>18</v>
      </c>
      <c r="R23" s="65">
        <f>VLOOKUP($A23,'Return Data'!$B$7:$R$2292,12,0)</f>
        <v>3.2483</v>
      </c>
      <c r="S23" s="66">
        <f t="shared" si="7"/>
        <v>17</v>
      </c>
      <c r="T23" s="65">
        <f>VLOOKUP($A23,'Return Data'!$B$7:$R$2292,13,0)</f>
        <v>3.2509000000000001</v>
      </c>
      <c r="U23" s="66">
        <f t="shared" si="10"/>
        <v>20</v>
      </c>
      <c r="V23" s="65">
        <f>VLOOKUP($A23,'Return Data'!$B$7:$R$2292,17,0)</f>
        <v>3.5405000000000002</v>
      </c>
      <c r="W23" s="66">
        <f t="shared" si="11"/>
        <v>21</v>
      </c>
      <c r="X23" s="65"/>
      <c r="Y23" s="66"/>
      <c r="Z23" s="65">
        <f>VLOOKUP($A23,'Return Data'!$B$7:$R$2292,16,0)</f>
        <v>3.7864</v>
      </c>
      <c r="AA23" s="67">
        <f t="shared" si="13"/>
        <v>26</v>
      </c>
    </row>
    <row r="24" spans="1:27" x14ac:dyDescent="0.3">
      <c r="A24" s="63" t="s">
        <v>1500</v>
      </c>
      <c r="B24" s="64">
        <f>VLOOKUP($A24,'Return Data'!$B$7:$R$2292,3,0)</f>
        <v>44609</v>
      </c>
      <c r="C24" s="65">
        <f>VLOOKUP($A24,'Return Data'!$B$7:$R$2292,4,0)</f>
        <v>1113.1609000000001</v>
      </c>
      <c r="D24" s="65">
        <f>VLOOKUP($A24,'Return Data'!$B$7:$R$2292,5,0)</f>
        <v>4.0532000000000004</v>
      </c>
      <c r="E24" s="66">
        <f t="shared" si="0"/>
        <v>16</v>
      </c>
      <c r="F24" s="65">
        <f>VLOOKUP($A24,'Return Data'!$B$7:$R$2292,6,0)</f>
        <v>4.4204999999999997</v>
      </c>
      <c r="G24" s="66">
        <f t="shared" si="1"/>
        <v>21</v>
      </c>
      <c r="H24" s="65">
        <f>VLOOKUP($A24,'Return Data'!$B$7:$R$2292,7,0)</f>
        <v>4.4393000000000002</v>
      </c>
      <c r="I24" s="66">
        <f t="shared" si="2"/>
        <v>18</v>
      </c>
      <c r="J24" s="65">
        <f>VLOOKUP($A24,'Return Data'!$B$7:$R$2292,8,0)</f>
        <v>4.6018999999999997</v>
      </c>
      <c r="K24" s="66">
        <f t="shared" si="3"/>
        <v>19</v>
      </c>
      <c r="L24" s="65">
        <f>VLOOKUP($A24,'Return Data'!$B$7:$R$2292,9,0)</f>
        <v>3.2058</v>
      </c>
      <c r="M24" s="66">
        <f t="shared" si="4"/>
        <v>19</v>
      </c>
      <c r="N24" s="65">
        <f>VLOOKUP($A24,'Return Data'!$B$7:$R$2292,10,0)</f>
        <v>3.3864000000000001</v>
      </c>
      <c r="O24" s="66">
        <f t="shared" si="5"/>
        <v>14</v>
      </c>
      <c r="P24" s="65">
        <f>VLOOKUP($A24,'Return Data'!$B$7:$R$2292,11,0)</f>
        <v>3.1789999999999998</v>
      </c>
      <c r="Q24" s="66">
        <f t="shared" si="6"/>
        <v>17</v>
      </c>
      <c r="R24" s="65">
        <f>VLOOKUP($A24,'Return Data'!$B$7:$R$2292,12,0)</f>
        <v>3.3591000000000002</v>
      </c>
      <c r="S24" s="66">
        <f t="shared" si="7"/>
        <v>15</v>
      </c>
      <c r="T24" s="65">
        <f>VLOOKUP($A24,'Return Data'!$B$7:$R$2292,13,0)</f>
        <v>3.4396</v>
      </c>
      <c r="U24" s="66">
        <f t="shared" si="10"/>
        <v>13</v>
      </c>
      <c r="V24" s="65">
        <f>VLOOKUP($A24,'Return Data'!$B$7:$R$2292,17,0)</f>
        <v>4.3423999999999996</v>
      </c>
      <c r="W24" s="66">
        <f t="shared" si="11"/>
        <v>8</v>
      </c>
      <c r="X24" s="65"/>
      <c r="Y24" s="66"/>
      <c r="Z24" s="65">
        <f>VLOOKUP($A24,'Return Data'!$B$7:$R$2292,16,0)</f>
        <v>4.6885000000000003</v>
      </c>
      <c r="AA24" s="67">
        <f t="shared" si="13"/>
        <v>21</v>
      </c>
    </row>
    <row r="25" spans="1:27" x14ac:dyDescent="0.3">
      <c r="A25" s="63" t="s">
        <v>1502</v>
      </c>
      <c r="B25" s="64">
        <f>VLOOKUP($A25,'Return Data'!$B$7:$R$2292,3,0)</f>
        <v>44609</v>
      </c>
      <c r="C25" s="65">
        <f>VLOOKUP($A25,'Return Data'!$B$7:$R$2292,4,0)</f>
        <v>13.8306</v>
      </c>
      <c r="D25" s="65">
        <f>VLOOKUP($A25,'Return Data'!$B$7:$R$2292,5,0)</f>
        <v>5.8068999999999997</v>
      </c>
      <c r="E25" s="66">
        <f t="shared" si="0"/>
        <v>4</v>
      </c>
      <c r="F25" s="65">
        <f>VLOOKUP($A25,'Return Data'!$B$7:$R$2292,6,0)</f>
        <v>5.0163000000000002</v>
      </c>
      <c r="G25" s="66">
        <f t="shared" si="1"/>
        <v>16</v>
      </c>
      <c r="H25" s="65">
        <f>VLOOKUP($A25,'Return Data'!$B$7:$R$2292,7,0)</f>
        <v>3.8106</v>
      </c>
      <c r="I25" s="66">
        <f t="shared" si="2"/>
        <v>21</v>
      </c>
      <c r="J25" s="65">
        <f>VLOOKUP($A25,'Return Data'!$B$7:$R$2292,8,0)</f>
        <v>4.5509000000000004</v>
      </c>
      <c r="K25" s="66">
        <f t="shared" si="3"/>
        <v>20</v>
      </c>
      <c r="L25" s="65">
        <f>VLOOKUP($A25,'Return Data'!$B$7:$R$2292,9,0)</f>
        <v>2.5167000000000002</v>
      </c>
      <c r="M25" s="66">
        <f t="shared" si="4"/>
        <v>25</v>
      </c>
      <c r="N25" s="65">
        <f>VLOOKUP($A25,'Return Data'!$B$7:$R$2292,10,0)</f>
        <v>2.4592000000000001</v>
      </c>
      <c r="O25" s="66">
        <f t="shared" si="5"/>
        <v>26</v>
      </c>
      <c r="P25" s="65">
        <f>VLOOKUP($A25,'Return Data'!$B$7:$R$2292,11,0)</f>
        <v>2.3906999999999998</v>
      </c>
      <c r="Q25" s="66">
        <f t="shared" si="6"/>
        <v>25</v>
      </c>
      <c r="R25" s="65">
        <f>VLOOKUP($A25,'Return Data'!$B$7:$R$2292,12,0)</f>
        <v>2.4573</v>
      </c>
      <c r="S25" s="66">
        <f t="shared" si="7"/>
        <v>25</v>
      </c>
      <c r="T25" s="65">
        <f>VLOOKUP($A25,'Return Data'!$B$7:$R$2292,13,0)</f>
        <v>2.4618000000000002</v>
      </c>
      <c r="U25" s="66">
        <f t="shared" si="10"/>
        <v>25</v>
      </c>
      <c r="V25" s="65">
        <f>VLOOKUP($A25,'Return Data'!$B$7:$R$2292,17,0)</f>
        <v>3.1962999999999999</v>
      </c>
      <c r="W25" s="66">
        <f t="shared" si="11"/>
        <v>23</v>
      </c>
      <c r="X25" s="65">
        <f>VLOOKUP($A25,'Return Data'!$B$7:$R$2292,14,0)</f>
        <v>4.0997000000000003</v>
      </c>
      <c r="Y25" s="66">
        <f t="shared" si="12"/>
        <v>21</v>
      </c>
      <c r="Z25" s="65">
        <f>VLOOKUP($A25,'Return Data'!$B$7:$R$2292,16,0)</f>
        <v>3.9102000000000001</v>
      </c>
      <c r="AA25" s="67">
        <f t="shared" si="13"/>
        <v>24</v>
      </c>
    </row>
    <row r="26" spans="1:27" x14ac:dyDescent="0.3">
      <c r="A26" s="63" t="s">
        <v>1971</v>
      </c>
      <c r="B26" s="64">
        <f>VLOOKUP($A26,'Return Data'!$B$7:$R$2292,3,0)</f>
        <v>44609</v>
      </c>
      <c r="C26" s="65">
        <f>VLOOKUP($A26,'Return Data'!$B$7:$R$2292,4,0)</f>
        <v>2235.1804000000002</v>
      </c>
      <c r="D26" s="65">
        <f>VLOOKUP($A26,'Return Data'!$B$7:$R$2292,5,0)</f>
        <v>1.6575</v>
      </c>
      <c r="E26" s="66">
        <f t="shared" si="0"/>
        <v>26</v>
      </c>
      <c r="F26" s="65">
        <f>VLOOKUP($A26,'Return Data'!$B$7:$R$2292,6,0)</f>
        <v>5.9523999999999999</v>
      </c>
      <c r="G26" s="66">
        <f t="shared" si="1"/>
        <v>4</v>
      </c>
      <c r="H26" s="65">
        <f>VLOOKUP($A26,'Return Data'!$B$7:$R$2292,7,0)</f>
        <v>3.2341000000000002</v>
      </c>
      <c r="I26" s="66">
        <f t="shared" si="2"/>
        <v>25</v>
      </c>
      <c r="J26" s="65">
        <f>VLOOKUP($A26,'Return Data'!$B$7:$R$2292,8,0)</f>
        <v>3.1621000000000001</v>
      </c>
      <c r="K26" s="66">
        <f t="shared" si="3"/>
        <v>26</v>
      </c>
      <c r="L26" s="65">
        <f>VLOOKUP($A26,'Return Data'!$B$7:$R$2292,9,0)</f>
        <v>2.1755</v>
      </c>
      <c r="M26" s="66">
        <f t="shared" si="4"/>
        <v>26</v>
      </c>
      <c r="N26" s="65">
        <f>VLOOKUP($A26,'Return Data'!$B$7:$R$2292,10,0)</f>
        <v>2.4601000000000002</v>
      </c>
      <c r="O26" s="66">
        <f t="shared" si="5"/>
        <v>25</v>
      </c>
      <c r="P26" s="65">
        <f>VLOOKUP($A26,'Return Data'!$B$7:$R$2292,11,0)</f>
        <v>2.0659999999999998</v>
      </c>
      <c r="Q26" s="66">
        <f t="shared" si="6"/>
        <v>26</v>
      </c>
      <c r="R26" s="65">
        <f>VLOOKUP($A26,'Return Data'!$B$7:$R$2292,12,0)</f>
        <v>2.1343000000000001</v>
      </c>
      <c r="S26" s="66">
        <f t="shared" si="7"/>
        <v>26</v>
      </c>
      <c r="T26" s="65">
        <f>VLOOKUP($A26,'Return Data'!$B$7:$R$2292,13,0)</f>
        <v>2.1179000000000001</v>
      </c>
      <c r="U26" s="66">
        <f t="shared" si="10"/>
        <v>26</v>
      </c>
      <c r="V26" s="65">
        <f>VLOOKUP($A26,'Return Data'!$B$7:$R$2292,17,0)</f>
        <v>2.6543999999999999</v>
      </c>
      <c r="W26" s="66">
        <f t="shared" si="11"/>
        <v>25</v>
      </c>
      <c r="X26" s="65">
        <f>VLOOKUP($A26,'Return Data'!$B$7:$R$2292,14,0)</f>
        <v>3.79</v>
      </c>
      <c r="Y26" s="66">
        <f t="shared" si="12"/>
        <v>22</v>
      </c>
      <c r="Z26" s="65">
        <f>VLOOKUP($A26,'Return Data'!$B$7:$R$2292,16,0)</f>
        <v>6.9307999999999996</v>
      </c>
      <c r="AA26" s="67">
        <f t="shared" si="13"/>
        <v>11</v>
      </c>
    </row>
    <row r="27" spans="1:27" x14ac:dyDescent="0.3">
      <c r="A27" s="63" t="s">
        <v>1503</v>
      </c>
      <c r="B27" s="64">
        <f>VLOOKUP($A27,'Return Data'!$B$7:$R$2292,3,0)</f>
        <v>44609</v>
      </c>
      <c r="C27" s="65">
        <f>VLOOKUP($A27,'Return Data'!$B$7:$R$2292,4,0)</f>
        <v>3266.1006000000002</v>
      </c>
      <c r="D27" s="65">
        <f>VLOOKUP($A27,'Return Data'!$B$7:$R$2292,5,0)</f>
        <v>4.2839999999999998</v>
      </c>
      <c r="E27" s="66">
        <f t="shared" si="0"/>
        <v>15</v>
      </c>
      <c r="F27" s="65">
        <f>VLOOKUP($A27,'Return Data'!$B$7:$R$2292,6,0)</f>
        <v>5.4086999999999996</v>
      </c>
      <c r="G27" s="66">
        <f t="shared" si="1"/>
        <v>9</v>
      </c>
      <c r="H27" s="65">
        <f>VLOOKUP($A27,'Return Data'!$B$7:$R$2292,7,0)</f>
        <v>5.3102</v>
      </c>
      <c r="I27" s="66">
        <f t="shared" si="2"/>
        <v>10</v>
      </c>
      <c r="J27" s="65">
        <f>VLOOKUP($A27,'Return Data'!$B$7:$R$2292,8,0)</f>
        <v>5.9724000000000004</v>
      </c>
      <c r="K27" s="66">
        <f t="shared" si="3"/>
        <v>3</v>
      </c>
      <c r="L27" s="65">
        <f>VLOOKUP($A27,'Return Data'!$B$7:$R$2292,9,0)</f>
        <v>3.6863999999999999</v>
      </c>
      <c r="M27" s="66">
        <f t="shared" si="4"/>
        <v>6</v>
      </c>
      <c r="N27" s="65">
        <f>VLOOKUP($A27,'Return Data'!$B$7:$R$2292,10,0)</f>
        <v>4.1806999999999999</v>
      </c>
      <c r="O27" s="66">
        <f t="shared" si="5"/>
        <v>2</v>
      </c>
      <c r="P27" s="65">
        <f>VLOOKUP($A27,'Return Data'!$B$7:$R$2292,11,0)</f>
        <v>3.8260999999999998</v>
      </c>
      <c r="Q27" s="66">
        <f t="shared" si="6"/>
        <v>5</v>
      </c>
      <c r="R27" s="65">
        <f>VLOOKUP($A27,'Return Data'!$B$7:$R$2292,12,0)</f>
        <v>8.7703000000000007</v>
      </c>
      <c r="S27" s="66">
        <f t="shared" si="7"/>
        <v>2</v>
      </c>
      <c r="T27" s="65">
        <f>VLOOKUP($A27,'Return Data'!$B$7:$R$2292,13,0)</f>
        <v>7.9565000000000001</v>
      </c>
      <c r="U27" s="66">
        <f t="shared" si="10"/>
        <v>2</v>
      </c>
      <c r="V27" s="65">
        <f>VLOOKUP($A27,'Return Data'!$B$7:$R$2292,17,0)</f>
        <v>6.008</v>
      </c>
      <c r="W27" s="66">
        <f t="shared" si="11"/>
        <v>2</v>
      </c>
      <c r="X27" s="65">
        <f>VLOOKUP($A27,'Return Data'!$B$7:$R$2292,14,0)</f>
        <v>4.2891000000000004</v>
      </c>
      <c r="Y27" s="66">
        <f t="shared" si="12"/>
        <v>19</v>
      </c>
      <c r="Z27" s="65">
        <f>VLOOKUP($A27,'Return Data'!$B$7:$R$2292,16,0)</f>
        <v>6.0301999999999998</v>
      </c>
      <c r="AA27" s="67">
        <f t="shared" si="13"/>
        <v>15</v>
      </c>
    </row>
    <row r="28" spans="1:27" x14ac:dyDescent="0.3">
      <c r="A28" s="63" t="s">
        <v>2039</v>
      </c>
      <c r="B28" s="64">
        <f>VLOOKUP($A28,'Return Data'!$B$7:$R$2292,3,0)</f>
        <v>44609</v>
      </c>
      <c r="C28" s="65">
        <f>VLOOKUP($A28,'Return Data'!$B$7:$R$2292,4,0)</f>
        <v>27.851800000000001</v>
      </c>
      <c r="D28" s="65">
        <f>VLOOKUP($A28,'Return Data'!$B$7:$R$2292,5,0)</f>
        <v>6.5537000000000001</v>
      </c>
      <c r="E28" s="66">
        <f t="shared" si="0"/>
        <v>2</v>
      </c>
      <c r="F28" s="65">
        <f>VLOOKUP($A28,'Return Data'!$B$7:$R$2292,6,0)</f>
        <v>5.9439000000000002</v>
      </c>
      <c r="G28" s="66">
        <f t="shared" si="1"/>
        <v>5</v>
      </c>
      <c r="H28" s="65">
        <f>VLOOKUP($A28,'Return Data'!$B$7:$R$2292,7,0)</f>
        <v>5.6787999999999998</v>
      </c>
      <c r="I28" s="66">
        <f t="shared" si="2"/>
        <v>6</v>
      </c>
      <c r="J28" s="65">
        <f>VLOOKUP($A28,'Return Data'!$B$7:$R$2292,8,0)</f>
        <v>5.4311999999999996</v>
      </c>
      <c r="K28" s="66">
        <f t="shared" si="3"/>
        <v>10</v>
      </c>
      <c r="L28" s="65">
        <f>VLOOKUP($A28,'Return Data'!$B$7:$R$2292,9,0)</f>
        <v>3.4171999999999998</v>
      </c>
      <c r="M28" s="66">
        <f t="shared" si="4"/>
        <v>15</v>
      </c>
      <c r="N28" s="65">
        <f>VLOOKUP($A28,'Return Data'!$B$7:$R$2292,10,0)</f>
        <v>3.3673000000000002</v>
      </c>
      <c r="O28" s="66">
        <f t="shared" si="5"/>
        <v>15</v>
      </c>
      <c r="P28" s="65">
        <f>VLOOKUP($A28,'Return Data'!$B$7:$R$2292,11,0)</f>
        <v>3.1362999999999999</v>
      </c>
      <c r="Q28" s="66">
        <f t="shared" si="6"/>
        <v>19</v>
      </c>
      <c r="R28" s="65">
        <f>VLOOKUP($A28,'Return Data'!$B$7:$R$2292,12,0)</f>
        <v>3.3090999999999999</v>
      </c>
      <c r="S28" s="66">
        <f t="shared" si="7"/>
        <v>16</v>
      </c>
      <c r="T28" s="65">
        <f>VLOOKUP($A28,'Return Data'!$B$7:$R$2292,13,0)</f>
        <v>3.3910999999999998</v>
      </c>
      <c r="U28" s="66">
        <f t="shared" si="10"/>
        <v>15</v>
      </c>
      <c r="V28" s="65">
        <f>VLOOKUP($A28,'Return Data'!$B$7:$R$2292,17,0)</f>
        <v>4.2629999999999999</v>
      </c>
      <c r="W28" s="66">
        <f t="shared" si="11"/>
        <v>12</v>
      </c>
      <c r="X28" s="65">
        <f>VLOOKUP($A28,'Return Data'!$B$7:$R$2292,14,0)</f>
        <v>7.3152999999999997</v>
      </c>
      <c r="Y28" s="66">
        <f t="shared" si="12"/>
        <v>2</v>
      </c>
      <c r="Z28" s="65">
        <f>VLOOKUP($A28,'Return Data'!$B$7:$R$2292,16,0)</f>
        <v>7.8029999999999999</v>
      </c>
      <c r="AA28" s="67">
        <f t="shared" si="13"/>
        <v>2</v>
      </c>
    </row>
    <row r="29" spans="1:27" x14ac:dyDescent="0.3">
      <c r="A29" s="63" t="s">
        <v>1508</v>
      </c>
      <c r="B29" s="64">
        <f>VLOOKUP($A29,'Return Data'!$B$7:$R$2292,3,0)</f>
        <v>44609</v>
      </c>
      <c r="C29" s="65">
        <f>VLOOKUP($A29,'Return Data'!$B$7:$R$2292,4,0)</f>
        <v>4822.2336999999998</v>
      </c>
      <c r="D29" s="65">
        <f>VLOOKUP($A29,'Return Data'!$B$7:$R$2292,5,0)</f>
        <v>4.9954999999999998</v>
      </c>
      <c r="E29" s="66">
        <f t="shared" si="0"/>
        <v>9</v>
      </c>
      <c r="F29" s="65">
        <f>VLOOKUP($A29,'Return Data'!$B$7:$R$2292,6,0)</f>
        <v>5.6151</v>
      </c>
      <c r="G29" s="66">
        <f t="shared" si="1"/>
        <v>6</v>
      </c>
      <c r="H29" s="65">
        <f>VLOOKUP($A29,'Return Data'!$B$7:$R$2292,7,0)</f>
        <v>5.6261999999999999</v>
      </c>
      <c r="I29" s="66">
        <f t="shared" si="2"/>
        <v>7</v>
      </c>
      <c r="J29" s="65">
        <f>VLOOKUP($A29,'Return Data'!$B$7:$R$2292,8,0)</f>
        <v>5.6578999999999997</v>
      </c>
      <c r="K29" s="66">
        <f t="shared" si="3"/>
        <v>8</v>
      </c>
      <c r="L29" s="65">
        <f>VLOOKUP($A29,'Return Data'!$B$7:$R$2292,9,0)</f>
        <v>3.7936000000000001</v>
      </c>
      <c r="M29" s="66">
        <f t="shared" si="4"/>
        <v>4</v>
      </c>
      <c r="N29" s="65">
        <f>VLOOKUP($A29,'Return Data'!$B$7:$R$2292,10,0)</f>
        <v>3.6425999999999998</v>
      </c>
      <c r="O29" s="66">
        <f t="shared" si="5"/>
        <v>6</v>
      </c>
      <c r="P29" s="65">
        <f>VLOOKUP($A29,'Return Data'!$B$7:$R$2292,11,0)</f>
        <v>3.4161000000000001</v>
      </c>
      <c r="Q29" s="66">
        <f t="shared" si="6"/>
        <v>10</v>
      </c>
      <c r="R29" s="65">
        <f>VLOOKUP($A29,'Return Data'!$B$7:$R$2292,12,0)</f>
        <v>3.4897</v>
      </c>
      <c r="S29" s="66">
        <f t="shared" si="7"/>
        <v>11</v>
      </c>
      <c r="T29" s="65">
        <f>VLOOKUP($A29,'Return Data'!$B$7:$R$2292,13,0)</f>
        <v>3.5655999999999999</v>
      </c>
      <c r="U29" s="66">
        <f t="shared" si="10"/>
        <v>10</v>
      </c>
      <c r="V29" s="65">
        <f>VLOOKUP($A29,'Return Data'!$B$7:$R$2292,17,0)</f>
        <v>4.4328000000000003</v>
      </c>
      <c r="W29" s="66">
        <f t="shared" si="11"/>
        <v>7</v>
      </c>
      <c r="X29" s="65">
        <f>VLOOKUP($A29,'Return Data'!$B$7:$R$2292,14,0)</f>
        <v>5.5186000000000002</v>
      </c>
      <c r="Y29" s="66">
        <f t="shared" si="12"/>
        <v>6</v>
      </c>
      <c r="Z29" s="65">
        <f>VLOOKUP($A29,'Return Data'!$B$7:$R$2292,16,0)</f>
        <v>7.1544999999999996</v>
      </c>
      <c r="AA29" s="67">
        <f t="shared" si="13"/>
        <v>9</v>
      </c>
    </row>
    <row r="30" spans="1:27" x14ac:dyDescent="0.3">
      <c r="A30" s="63" t="s">
        <v>2017</v>
      </c>
      <c r="B30" s="64">
        <f>VLOOKUP($A30,'Return Data'!$B$7:$R$2292,3,0)</f>
        <v>44609</v>
      </c>
      <c r="C30" s="65">
        <f>VLOOKUP($A30,'Return Data'!$B$7:$R$2292,4,0)</f>
        <v>2228.8317000000002</v>
      </c>
      <c r="D30" s="65">
        <f>VLOOKUP($A30,'Return Data'!$B$7:$R$2292,5,0)</f>
        <v>3.7292999999999998</v>
      </c>
      <c r="E30" s="66">
        <f t="shared" si="0"/>
        <v>20</v>
      </c>
      <c r="F30" s="65">
        <f>VLOOKUP($A30,'Return Data'!$B$7:$R$2292,6,0)</f>
        <v>4.1718999999999999</v>
      </c>
      <c r="G30" s="66">
        <f t="shared" si="1"/>
        <v>23</v>
      </c>
      <c r="H30" s="65">
        <f>VLOOKUP($A30,'Return Data'!$B$7:$R$2292,7,0)</f>
        <v>3.7907999999999999</v>
      </c>
      <c r="I30" s="66">
        <f t="shared" si="2"/>
        <v>22</v>
      </c>
      <c r="J30" s="65">
        <f>VLOOKUP($A30,'Return Data'!$B$7:$R$2292,8,0)</f>
        <v>3.9037000000000002</v>
      </c>
      <c r="K30" s="66">
        <f t="shared" si="3"/>
        <v>25</v>
      </c>
      <c r="L30" s="65">
        <f>VLOOKUP($A30,'Return Data'!$B$7:$R$2292,9,0)</f>
        <v>2.5476999999999999</v>
      </c>
      <c r="M30" s="66">
        <f t="shared" si="4"/>
        <v>24</v>
      </c>
      <c r="N30" s="65">
        <f>VLOOKUP($A30,'Return Data'!$B$7:$R$2292,10,0)</f>
        <v>2.6337999999999999</v>
      </c>
      <c r="O30" s="66">
        <f t="shared" si="5"/>
        <v>24</v>
      </c>
      <c r="P30" s="65">
        <f>VLOOKUP($A30,'Return Data'!$B$7:$R$2292,11,0)</f>
        <v>2.5731000000000002</v>
      </c>
      <c r="Q30" s="66">
        <f t="shared" si="6"/>
        <v>24</v>
      </c>
      <c r="R30" s="65">
        <f>VLOOKUP($A30,'Return Data'!$B$7:$R$2292,12,0)</f>
        <v>2.6941999999999999</v>
      </c>
      <c r="S30" s="66">
        <f t="shared" si="7"/>
        <v>23</v>
      </c>
      <c r="T30" s="65">
        <f>VLOOKUP($A30,'Return Data'!$B$7:$R$2292,13,0)</f>
        <v>2.7774000000000001</v>
      </c>
      <c r="U30" s="66">
        <f t="shared" si="10"/>
        <v>23</v>
      </c>
      <c r="V30" s="65">
        <f>VLOOKUP($A30,'Return Data'!$B$7:$R$2292,17,0)</f>
        <v>3.1619000000000002</v>
      </c>
      <c r="W30" s="66">
        <f t="shared" si="11"/>
        <v>24</v>
      </c>
      <c r="X30" s="65">
        <f>VLOOKUP($A30,'Return Data'!$B$7:$R$2292,14,0)</f>
        <v>4.1920999999999999</v>
      </c>
      <c r="Y30" s="66">
        <f t="shared" si="12"/>
        <v>20</v>
      </c>
      <c r="Z30" s="65">
        <f>VLOOKUP($A30,'Return Data'!$B$7:$R$2292,16,0)</f>
        <v>5.8273000000000001</v>
      </c>
      <c r="AA30" s="67">
        <f t="shared" si="13"/>
        <v>18</v>
      </c>
    </row>
    <row r="31" spans="1:27" x14ac:dyDescent="0.3">
      <c r="A31" s="63" t="s">
        <v>1512</v>
      </c>
      <c r="B31" s="64">
        <f>VLOOKUP($A31,'Return Data'!$B$7:$R$2292,3,0)</f>
        <v>44609</v>
      </c>
      <c r="C31" s="65">
        <f>VLOOKUP($A31,'Return Data'!$B$7:$R$2292,4,0)</f>
        <v>11.591799999999999</v>
      </c>
      <c r="D31" s="65">
        <f>VLOOKUP($A31,'Return Data'!$B$7:$R$2292,5,0)</f>
        <v>5.3536999999999999</v>
      </c>
      <c r="E31" s="66">
        <f t="shared" si="0"/>
        <v>6</v>
      </c>
      <c r="F31" s="65">
        <f>VLOOKUP($A31,'Return Data'!$B$7:$R$2292,6,0)</f>
        <v>5.1452</v>
      </c>
      <c r="G31" s="66">
        <f t="shared" si="1"/>
        <v>12</v>
      </c>
      <c r="H31" s="65">
        <f>VLOOKUP($A31,'Return Data'!$B$7:$R$2292,7,0)</f>
        <v>4.9977999999999998</v>
      </c>
      <c r="I31" s="66">
        <f t="shared" si="2"/>
        <v>16</v>
      </c>
      <c r="J31" s="65">
        <f>VLOOKUP($A31,'Return Data'!$B$7:$R$2292,8,0)</f>
        <v>5.2510000000000003</v>
      </c>
      <c r="K31" s="66">
        <f t="shared" si="3"/>
        <v>16</v>
      </c>
      <c r="L31" s="65">
        <f>VLOOKUP($A31,'Return Data'!$B$7:$R$2292,9,0)</f>
        <v>3.4533999999999998</v>
      </c>
      <c r="M31" s="66">
        <f t="shared" si="4"/>
        <v>12</v>
      </c>
      <c r="N31" s="65">
        <f>VLOOKUP($A31,'Return Data'!$B$7:$R$2292,10,0)</f>
        <v>3.4106000000000001</v>
      </c>
      <c r="O31" s="66">
        <f t="shared" si="5"/>
        <v>13</v>
      </c>
      <c r="P31" s="65">
        <f>VLOOKUP($A31,'Return Data'!$B$7:$R$2292,11,0)</f>
        <v>3.1800999999999999</v>
      </c>
      <c r="Q31" s="66">
        <f t="shared" si="6"/>
        <v>16</v>
      </c>
      <c r="R31" s="65">
        <f>VLOOKUP($A31,'Return Data'!$B$7:$R$2292,12,0)</f>
        <v>3.2315999999999998</v>
      </c>
      <c r="S31" s="66">
        <f t="shared" si="7"/>
        <v>19</v>
      </c>
      <c r="T31" s="65">
        <f>VLOOKUP($A31,'Return Data'!$B$7:$R$2292,13,0)</f>
        <v>3.2915999999999999</v>
      </c>
      <c r="U31" s="66">
        <f t="shared" si="10"/>
        <v>19</v>
      </c>
      <c r="V31" s="65">
        <f>VLOOKUP($A31,'Return Data'!$B$7:$R$2292,17,0)</f>
        <v>3.8820999999999999</v>
      </c>
      <c r="W31" s="66">
        <f t="shared" si="11"/>
        <v>17</v>
      </c>
      <c r="X31" s="65">
        <f>VLOOKUP($A31,'Return Data'!$B$7:$R$2292,14,0)</f>
        <v>4.8598999999999997</v>
      </c>
      <c r="Y31" s="66">
        <f t="shared" si="12"/>
        <v>15</v>
      </c>
      <c r="Z31" s="65">
        <f>VLOOKUP($A31,'Return Data'!$B$7:$R$2292,16,0)</f>
        <v>4.9226000000000001</v>
      </c>
      <c r="AA31" s="67">
        <f t="shared" si="13"/>
        <v>20</v>
      </c>
    </row>
    <row r="32" spans="1:27" x14ac:dyDescent="0.3">
      <c r="A32" s="63" t="s">
        <v>1514</v>
      </c>
      <c r="B32" s="64">
        <f>VLOOKUP($A32,'Return Data'!$B$7:$R$2292,3,0)</f>
        <v>44609</v>
      </c>
      <c r="C32" s="65">
        <f>VLOOKUP($A32,'Return Data'!$B$7:$R$2292,4,0)</f>
        <v>3445.7844</v>
      </c>
      <c r="D32" s="65">
        <f>VLOOKUP($A32,'Return Data'!$B$7:$R$2292,5,0)</f>
        <v>4.9516999999999998</v>
      </c>
      <c r="E32" s="66">
        <f t="shared" si="0"/>
        <v>11</v>
      </c>
      <c r="F32" s="65">
        <f>VLOOKUP($A32,'Return Data'!$B$7:$R$2292,6,0)</f>
        <v>5.1208999999999998</v>
      </c>
      <c r="G32" s="66">
        <f t="shared" si="1"/>
        <v>13</v>
      </c>
      <c r="H32" s="65">
        <f>VLOOKUP($A32,'Return Data'!$B$7:$R$2292,7,0)</f>
        <v>5.141</v>
      </c>
      <c r="I32" s="66">
        <f t="shared" si="2"/>
        <v>11</v>
      </c>
      <c r="J32" s="65">
        <f>VLOOKUP($A32,'Return Data'!$B$7:$R$2292,8,0)</f>
        <v>5.4050000000000002</v>
      </c>
      <c r="K32" s="66">
        <f t="shared" si="3"/>
        <v>11</v>
      </c>
      <c r="L32" s="65">
        <f>VLOOKUP($A32,'Return Data'!$B$7:$R$2292,9,0)</f>
        <v>3.4129999999999998</v>
      </c>
      <c r="M32" s="66">
        <f t="shared" si="4"/>
        <v>16</v>
      </c>
      <c r="N32" s="65">
        <f>VLOOKUP($A32,'Return Data'!$B$7:$R$2292,10,0)</f>
        <v>3.254</v>
      </c>
      <c r="O32" s="66">
        <f t="shared" si="5"/>
        <v>18</v>
      </c>
      <c r="P32" s="65">
        <f>VLOOKUP($A32,'Return Data'!$B$7:$R$2292,11,0)</f>
        <v>8.7118000000000002</v>
      </c>
      <c r="Q32" s="66">
        <f t="shared" si="6"/>
        <v>2</v>
      </c>
      <c r="R32" s="65">
        <f>VLOOKUP($A32,'Return Data'!$B$7:$R$2292,12,0)</f>
        <v>6.9890999999999996</v>
      </c>
      <c r="S32" s="66">
        <f t="shared" si="7"/>
        <v>3</v>
      </c>
      <c r="T32" s="65">
        <f>VLOOKUP($A32,'Return Data'!$B$7:$R$2292,13,0)</f>
        <v>6.1585999999999999</v>
      </c>
      <c r="U32" s="66">
        <f t="shared" si="10"/>
        <v>3</v>
      </c>
      <c r="V32" s="65">
        <f>VLOOKUP($A32,'Return Data'!$B$7:$R$2292,17,0)</f>
        <v>5.7271000000000001</v>
      </c>
      <c r="W32" s="66">
        <f t="shared" si="11"/>
        <v>3</v>
      </c>
      <c r="X32" s="65">
        <f>VLOOKUP($A32,'Return Data'!$B$7:$R$2292,14,0)</f>
        <v>4.7221000000000002</v>
      </c>
      <c r="Y32" s="66">
        <f t="shared" si="12"/>
        <v>17</v>
      </c>
      <c r="Z32" s="65">
        <f>VLOOKUP($A32,'Return Data'!$B$7:$R$2292,16,0)</f>
        <v>6.9218000000000002</v>
      </c>
      <c r="AA32" s="67">
        <f t="shared" si="13"/>
        <v>12</v>
      </c>
    </row>
    <row r="33" spans="1:27" x14ac:dyDescent="0.3">
      <c r="A33" s="63" t="s">
        <v>2032</v>
      </c>
      <c r="B33" s="64">
        <f>VLOOKUP($A33,'Return Data'!$B$7:$R$2292,3,0)</f>
        <v>44609</v>
      </c>
      <c r="C33" s="65">
        <f>VLOOKUP($A33,'Return Data'!$B$7:$R$2292,4,0)</f>
        <v>1117.9063000000001</v>
      </c>
      <c r="D33" s="65">
        <f>VLOOKUP($A33,'Return Data'!$B$7:$R$2292,5,0)</f>
        <v>2.9746999999999999</v>
      </c>
      <c r="E33" s="66">
        <f t="shared" si="0"/>
        <v>23</v>
      </c>
      <c r="F33" s="65">
        <f>VLOOKUP($A33,'Return Data'!$B$7:$R$2292,6,0)</f>
        <v>4.5999999999999996</v>
      </c>
      <c r="G33" s="66">
        <f t="shared" si="1"/>
        <v>18</v>
      </c>
      <c r="H33" s="65">
        <f>VLOOKUP($A33,'Return Data'!$B$7:$R$2292,7,0)</f>
        <v>3.2218</v>
      </c>
      <c r="I33" s="66">
        <f t="shared" si="2"/>
        <v>26</v>
      </c>
      <c r="J33" s="65">
        <f>VLOOKUP($A33,'Return Data'!$B$7:$R$2292,8,0)</f>
        <v>3.9049999999999998</v>
      </c>
      <c r="K33" s="66">
        <f t="shared" si="3"/>
        <v>24</v>
      </c>
      <c r="L33" s="65">
        <f>VLOOKUP($A33,'Return Data'!$B$7:$R$2292,9,0)</f>
        <v>2.6917</v>
      </c>
      <c r="M33" s="66">
        <f t="shared" si="4"/>
        <v>23</v>
      </c>
      <c r="N33" s="65">
        <f>VLOOKUP($A33,'Return Data'!$B$7:$R$2292,10,0)</f>
        <v>2.8605999999999998</v>
      </c>
      <c r="O33" s="66">
        <f t="shared" si="5"/>
        <v>22</v>
      </c>
      <c r="P33" s="65">
        <f>VLOOKUP($A33,'Return Data'!$B$7:$R$2292,11,0)</f>
        <v>4.0652999999999997</v>
      </c>
      <c r="Q33" s="66">
        <f t="shared" si="6"/>
        <v>4</v>
      </c>
      <c r="R33" s="65">
        <f>VLOOKUP($A33,'Return Data'!$B$7:$R$2292,12,0)</f>
        <v>3.5348000000000002</v>
      </c>
      <c r="S33" s="66">
        <f t="shared" si="7"/>
        <v>9</v>
      </c>
      <c r="T33" s="65">
        <f>VLOOKUP($A33,'Return Data'!$B$7:$R$2292,13,0)</f>
        <v>3.3515999999999999</v>
      </c>
      <c r="U33" s="66">
        <f t="shared" si="10"/>
        <v>16</v>
      </c>
      <c r="V33" s="65">
        <f>VLOOKUP($A33,'Return Data'!$B$7:$R$2292,17,0)</f>
        <v>3.6516999999999999</v>
      </c>
      <c r="W33" s="66">
        <f t="shared" si="11"/>
        <v>19</v>
      </c>
      <c r="X33" s="65"/>
      <c r="Y33" s="66"/>
      <c r="Z33" s="65">
        <f>VLOOKUP($A33,'Return Data'!$B$7:$R$2292,16,0)</f>
        <v>4.2079000000000004</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5.0087307692307697</v>
      </c>
      <c r="E35" s="74"/>
      <c r="F35" s="75">
        <f>AVERAGE(F8:F33)</f>
        <v>5.3315692307692313</v>
      </c>
      <c r="G35" s="74"/>
      <c r="H35" s="75">
        <f>AVERAGE(H8:H33)</f>
        <v>5.2711961538461534</v>
      </c>
      <c r="I35" s="74"/>
      <c r="J35" s="75">
        <f>AVERAGE(J8:J33)</f>
        <v>5.6285153846153841</v>
      </c>
      <c r="K35" s="74"/>
      <c r="L35" s="75">
        <f>AVERAGE(L8:L33)</f>
        <v>3.7070423076923076</v>
      </c>
      <c r="M35" s="74"/>
      <c r="N35" s="75">
        <f>AVERAGE(N8:N33)</f>
        <v>3.8622115384615374</v>
      </c>
      <c r="O35" s="74"/>
      <c r="P35" s="75">
        <f>AVERAGE(P8:P33)</f>
        <v>3.911857692307692</v>
      </c>
      <c r="Q35" s="74"/>
      <c r="R35" s="75">
        <f>AVERAGE(R8:R33)</f>
        <v>4.0678692307692303</v>
      </c>
      <c r="S35" s="74"/>
      <c r="T35" s="75">
        <f>AVERAGE(T8:T33)</f>
        <v>3.9950307692307701</v>
      </c>
      <c r="U35" s="74"/>
      <c r="V35" s="75">
        <f>AVERAGE(V8:V33)</f>
        <v>4.4142759999999983</v>
      </c>
      <c r="W35" s="74"/>
      <c r="X35" s="75">
        <f>AVERAGE(X8:X33)</f>
        <v>5.2814499999999995</v>
      </c>
      <c r="Y35" s="74"/>
      <c r="Z35" s="75">
        <f>AVERAGE(Z8:Z33)</f>
        <v>6.1826807692307693</v>
      </c>
      <c r="AA35" s="76"/>
    </row>
    <row r="36" spans="1:27" x14ac:dyDescent="0.3">
      <c r="A36" s="73" t="s">
        <v>28</v>
      </c>
      <c r="B36" s="74"/>
      <c r="C36" s="74"/>
      <c r="D36" s="75">
        <f>MIN(D8:D33)</f>
        <v>1.6575</v>
      </c>
      <c r="E36" s="74"/>
      <c r="F36" s="75">
        <f>MIN(F8:F33)</f>
        <v>1.1054999999999999</v>
      </c>
      <c r="G36" s="74"/>
      <c r="H36" s="75">
        <f>MIN(H8:H33)</f>
        <v>3.2218</v>
      </c>
      <c r="I36" s="74"/>
      <c r="J36" s="75">
        <f>MIN(J8:J33)</f>
        <v>3.1621000000000001</v>
      </c>
      <c r="K36" s="74"/>
      <c r="L36" s="75">
        <f>MIN(L8:L33)</f>
        <v>2.1755</v>
      </c>
      <c r="M36" s="74"/>
      <c r="N36" s="75">
        <f>MIN(N8:N33)</f>
        <v>2.4592000000000001</v>
      </c>
      <c r="O36" s="74"/>
      <c r="P36" s="75">
        <f>MIN(P8:P33)</f>
        <v>2.0659999999999998</v>
      </c>
      <c r="Q36" s="74"/>
      <c r="R36" s="75">
        <f>MIN(R8:R33)</f>
        <v>2.1343000000000001</v>
      </c>
      <c r="S36" s="74"/>
      <c r="T36" s="75">
        <f>MIN(T8:T33)</f>
        <v>2.1179000000000001</v>
      </c>
      <c r="U36" s="74"/>
      <c r="V36" s="75">
        <f>MIN(V8:V33)</f>
        <v>2.6543999999999999</v>
      </c>
      <c r="W36" s="74"/>
      <c r="X36" s="75">
        <f>MIN(X8:X33)</f>
        <v>3.79</v>
      </c>
      <c r="Y36" s="74"/>
      <c r="Z36" s="75">
        <f>MIN(Z8:Z33)</f>
        <v>3.7864</v>
      </c>
      <c r="AA36" s="76"/>
    </row>
    <row r="37" spans="1:27" ht="15" thickBot="1" x14ac:dyDescent="0.35">
      <c r="A37" s="77" t="s">
        <v>29</v>
      </c>
      <c r="B37" s="78"/>
      <c r="C37" s="78"/>
      <c r="D37" s="79">
        <f>MAX(D8:D33)</f>
        <v>22.011199999999999</v>
      </c>
      <c r="E37" s="78"/>
      <c r="F37" s="79">
        <f>MAX(F8:F33)</f>
        <v>15.565099999999999</v>
      </c>
      <c r="G37" s="78"/>
      <c r="H37" s="79">
        <f>MAX(H8:H33)</f>
        <v>16.535</v>
      </c>
      <c r="I37" s="78"/>
      <c r="J37" s="79">
        <f>MAX(J8:J33)</f>
        <v>18.331199999999999</v>
      </c>
      <c r="K37" s="78"/>
      <c r="L37" s="79">
        <f>MAX(L8:L33)</f>
        <v>13.6388</v>
      </c>
      <c r="M37" s="78"/>
      <c r="N37" s="79">
        <f>MAX(N8:N33)</f>
        <v>16.520399999999999</v>
      </c>
      <c r="O37" s="78"/>
      <c r="P37" s="79">
        <f>MAX(P8:P33)</f>
        <v>15.084899999999999</v>
      </c>
      <c r="Q37" s="78"/>
      <c r="R37" s="79">
        <f>MAX(R8:R33)</f>
        <v>14.441599999999999</v>
      </c>
      <c r="S37" s="78"/>
      <c r="T37" s="79">
        <f>MAX(T8:T33)</f>
        <v>12.6661</v>
      </c>
      <c r="U37" s="78"/>
      <c r="V37" s="79">
        <f>MAX(V8:V33)</f>
        <v>10.3489</v>
      </c>
      <c r="W37" s="78"/>
      <c r="X37" s="79">
        <f>MAX(X8:X33)</f>
        <v>8.4888999999999992</v>
      </c>
      <c r="Y37" s="78"/>
      <c r="Z37" s="79">
        <f>MAX(Z8:Z33)</f>
        <v>8.8285</v>
      </c>
      <c r="AA37" s="80"/>
    </row>
    <row r="38" spans="1:27" x14ac:dyDescent="0.3">
      <c r="A38" s="112" t="s">
        <v>433</v>
      </c>
    </row>
    <row r="39" spans="1:27" x14ac:dyDescent="0.3">
      <c r="A39" s="14" t="s">
        <v>340</v>
      </c>
    </row>
  </sheetData>
  <sheetProtection algorithmName="SHA-512" hashValue="ZXd7XhX9aeLiA/TTISA0cZQ/vYLPMpAy8b4Lk8LFKzIfX7jbY0oTMKHYOdKreerKq9y54mcVbIdc9iQlGN2vzg==" saltValue="lLWjLvFLWOitF1hKiaqweQ=="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1178</v>
      </c>
      <c r="B8" s="64">
        <f>VLOOKUP($A8,'Return Data'!$B$7:$R$2292,3,0)</f>
        <v>44609</v>
      </c>
      <c r="C8" s="65">
        <f>VLOOKUP($A8,'Return Data'!$B$7:$R$2292,4,0)</f>
        <v>297.34350000000001</v>
      </c>
      <c r="D8" s="65">
        <f>VLOOKUP($A8,'Return Data'!$B$7:$R$2292,5,0)</f>
        <v>4.8494000000000002</v>
      </c>
      <c r="E8" s="66">
        <f t="shared" ref="E8:E24" si="0">RANK(D8,D$8:D$24,0)</f>
        <v>9</v>
      </c>
      <c r="F8" s="65">
        <f>VLOOKUP($A8,'Return Data'!$B$7:$R$2292,6,0)</f>
        <v>6.5872999999999999</v>
      </c>
      <c r="G8" s="66">
        <f t="shared" ref="G8:G24" si="1">RANK(F8,F$8:F$24,0)</f>
        <v>3</v>
      </c>
      <c r="H8" s="65">
        <f>VLOOKUP($A8,'Return Data'!$B$7:$R$2292,7,0)</f>
        <v>6.2977999999999996</v>
      </c>
      <c r="I8" s="66">
        <f t="shared" ref="I8:I24" si="2">RANK(H8,H$8:H$24,0)</f>
        <v>1</v>
      </c>
      <c r="J8" s="65">
        <f>VLOOKUP($A8,'Return Data'!$B$7:$R$2292,8,0)</f>
        <v>5.9459999999999997</v>
      </c>
      <c r="K8" s="66">
        <f t="shared" ref="K8:K24" si="3">RANK(J8,J$8:J$24,0)</f>
        <v>2</v>
      </c>
      <c r="L8" s="65">
        <f>VLOOKUP($A8,'Return Data'!$B$7:$R$2292,9,0)</f>
        <v>3.9615999999999998</v>
      </c>
      <c r="M8" s="66">
        <f t="shared" ref="M8:M24" si="4">RANK(L8,L$8:L$24,0)</f>
        <v>7</v>
      </c>
      <c r="N8" s="65">
        <f>VLOOKUP($A8,'Return Data'!$B$7:$R$2292,10,0)</f>
        <v>4.0890000000000004</v>
      </c>
      <c r="O8" s="66">
        <f t="shared" ref="O8:O24" si="5">RANK(N8,N$8:N$24,0)</f>
        <v>3</v>
      </c>
      <c r="P8" s="65">
        <f>VLOOKUP($A8,'Return Data'!$B$7:$R$2292,11,0)</f>
        <v>3.8527</v>
      </c>
      <c r="Q8" s="66">
        <f t="shared" ref="Q8:Q24" si="6">RANK(P8,P$8:P$24,0)</f>
        <v>2</v>
      </c>
      <c r="R8" s="65">
        <f>VLOOKUP($A8,'Return Data'!$B$7:$R$2292,12,0)</f>
        <v>3.9649999999999999</v>
      </c>
      <c r="S8" s="66">
        <f t="shared" ref="S8:S24" si="7">RANK(R8,R$8:R$24,0)</f>
        <v>2</v>
      </c>
      <c r="T8" s="65">
        <f>VLOOKUP($A8,'Return Data'!$B$7:$R$2292,13,0)</f>
        <v>4.1100000000000003</v>
      </c>
      <c r="U8" s="66">
        <f t="shared" ref="U8:U19" si="8">RANK(T8,T$8:T$24,0)</f>
        <v>2</v>
      </c>
      <c r="V8" s="65">
        <f>VLOOKUP($A8,'Return Data'!$B$7:$R$2292,17,0)</f>
        <v>5.1414</v>
      </c>
      <c r="W8" s="66">
        <f>RANK(V8,V$8:V$24,0)</f>
        <v>3</v>
      </c>
      <c r="X8" s="65">
        <f>VLOOKUP($A8,'Return Data'!$B$7:$R$2292,14,0)</f>
        <v>6.0922999999999998</v>
      </c>
      <c r="Y8" s="66">
        <f>RANK(X8,X$8:X$24,0)</f>
        <v>2</v>
      </c>
      <c r="Z8" s="65">
        <f>VLOOKUP($A8,'Return Data'!$B$7:$R$2292,16,0)</f>
        <v>7.5753000000000004</v>
      </c>
      <c r="AA8" s="67">
        <f t="shared" ref="AA8:AA24" si="9">RANK(Z8,Z$8:Z$24,0)</f>
        <v>5</v>
      </c>
    </row>
    <row r="9" spans="1:27" x14ac:dyDescent="0.3">
      <c r="A9" s="63" t="s">
        <v>1179</v>
      </c>
      <c r="B9" s="64">
        <f>VLOOKUP($A9,'Return Data'!$B$7:$R$2292,3,0)</f>
        <v>44609</v>
      </c>
      <c r="C9" s="65">
        <f>VLOOKUP($A9,'Return Data'!$B$7:$R$2292,4,0)</f>
        <v>1145.6030000000001</v>
      </c>
      <c r="D9" s="65">
        <f>VLOOKUP($A9,'Return Data'!$B$7:$R$2292,5,0)</f>
        <v>5.3375000000000004</v>
      </c>
      <c r="E9" s="66">
        <f t="shared" si="0"/>
        <v>7</v>
      </c>
      <c r="F9" s="65">
        <f>VLOOKUP($A9,'Return Data'!$B$7:$R$2292,6,0)</f>
        <v>6.8742000000000001</v>
      </c>
      <c r="G9" s="66">
        <f t="shared" si="1"/>
        <v>2</v>
      </c>
      <c r="H9" s="65">
        <f>VLOOKUP($A9,'Return Data'!$B$7:$R$2292,7,0)</f>
        <v>5.9183000000000003</v>
      </c>
      <c r="I9" s="66">
        <f t="shared" si="2"/>
        <v>4</v>
      </c>
      <c r="J9" s="65">
        <f>VLOOKUP($A9,'Return Data'!$B$7:$R$2292,8,0)</f>
        <v>5.6467999999999998</v>
      </c>
      <c r="K9" s="66">
        <f t="shared" si="3"/>
        <v>6</v>
      </c>
      <c r="L9" s="65">
        <f>VLOOKUP($A9,'Return Data'!$B$7:$R$2292,9,0)</f>
        <v>4.0433000000000003</v>
      </c>
      <c r="M9" s="66">
        <f t="shared" si="4"/>
        <v>4</v>
      </c>
      <c r="N9" s="65">
        <f>VLOOKUP($A9,'Return Data'!$B$7:$R$2292,10,0)</f>
        <v>4.0278</v>
      </c>
      <c r="O9" s="66">
        <f t="shared" si="5"/>
        <v>4</v>
      </c>
      <c r="P9" s="65">
        <f>VLOOKUP($A9,'Return Data'!$B$7:$R$2292,11,0)</f>
        <v>3.8292000000000002</v>
      </c>
      <c r="Q9" s="66">
        <f t="shared" si="6"/>
        <v>4</v>
      </c>
      <c r="R9" s="65">
        <f>VLOOKUP($A9,'Return Data'!$B$7:$R$2292,12,0)</f>
        <v>3.9220000000000002</v>
      </c>
      <c r="S9" s="66">
        <f t="shared" si="7"/>
        <v>4</v>
      </c>
      <c r="T9" s="65">
        <f>VLOOKUP($A9,'Return Data'!$B$7:$R$2292,13,0)</f>
        <v>4.0324</v>
      </c>
      <c r="U9" s="66">
        <f t="shared" si="8"/>
        <v>4</v>
      </c>
      <c r="V9" s="65"/>
      <c r="W9" s="66"/>
      <c r="X9" s="65"/>
      <c r="Y9" s="66"/>
      <c r="Z9" s="65">
        <f>VLOOKUP($A9,'Return Data'!$B$7:$R$2292,16,0)</f>
        <v>5.5041000000000002</v>
      </c>
      <c r="AA9" s="67">
        <f t="shared" si="9"/>
        <v>15</v>
      </c>
    </row>
    <row r="10" spans="1:27" x14ac:dyDescent="0.3">
      <c r="A10" s="63" t="s">
        <v>1181</v>
      </c>
      <c r="B10" s="64">
        <f>VLOOKUP($A10,'Return Data'!$B$7:$R$2292,3,0)</f>
        <v>44609</v>
      </c>
      <c r="C10" s="65">
        <f>VLOOKUP($A10,'Return Data'!$B$7:$R$2292,4,0)</f>
        <v>1124.0898999999999</v>
      </c>
      <c r="D10" s="65">
        <f>VLOOKUP($A10,'Return Data'!$B$7:$R$2292,5,0)</f>
        <v>3.2700999999999998</v>
      </c>
      <c r="E10" s="66">
        <f t="shared" si="0"/>
        <v>17</v>
      </c>
      <c r="F10" s="65">
        <f>VLOOKUP($A10,'Return Data'!$B$7:$R$2292,6,0)</f>
        <v>5.88</v>
      </c>
      <c r="G10" s="66">
        <f t="shared" si="1"/>
        <v>10</v>
      </c>
      <c r="H10" s="65">
        <f>VLOOKUP($A10,'Return Data'!$B$7:$R$2292,7,0)</f>
        <v>5.0210999999999997</v>
      </c>
      <c r="I10" s="66">
        <f t="shared" si="2"/>
        <v>14</v>
      </c>
      <c r="J10" s="65">
        <f>VLOOKUP($A10,'Return Data'!$B$7:$R$2292,8,0)</f>
        <v>5.0213000000000001</v>
      </c>
      <c r="K10" s="66">
        <f t="shared" si="3"/>
        <v>12</v>
      </c>
      <c r="L10" s="65">
        <f>VLOOKUP($A10,'Return Data'!$B$7:$R$2292,9,0)</f>
        <v>4.1787999999999998</v>
      </c>
      <c r="M10" s="66">
        <f t="shared" si="4"/>
        <v>2</v>
      </c>
      <c r="N10" s="65">
        <f>VLOOKUP($A10,'Return Data'!$B$7:$R$2292,10,0)</f>
        <v>3.9352999999999998</v>
      </c>
      <c r="O10" s="66">
        <f t="shared" si="5"/>
        <v>9</v>
      </c>
      <c r="P10" s="65">
        <f>VLOOKUP($A10,'Return Data'!$B$7:$R$2292,11,0)</f>
        <v>3.6964999999999999</v>
      </c>
      <c r="Q10" s="66">
        <f t="shared" si="6"/>
        <v>10</v>
      </c>
      <c r="R10" s="65">
        <f>VLOOKUP($A10,'Return Data'!$B$7:$R$2292,12,0)</f>
        <v>3.5135999999999998</v>
      </c>
      <c r="S10" s="66">
        <f t="shared" si="7"/>
        <v>16</v>
      </c>
      <c r="T10" s="65">
        <f>VLOOKUP($A10,'Return Data'!$B$7:$R$2292,13,0)</f>
        <v>3.3940999999999999</v>
      </c>
      <c r="U10" s="66">
        <f t="shared" si="8"/>
        <v>16</v>
      </c>
      <c r="V10" s="65"/>
      <c r="W10" s="66"/>
      <c r="X10" s="65"/>
      <c r="Y10" s="66"/>
      <c r="Z10" s="65">
        <f>VLOOKUP($A10,'Return Data'!$B$7:$R$2292,16,0)</f>
        <v>4.4809999999999999</v>
      </c>
      <c r="AA10" s="67">
        <f t="shared" si="9"/>
        <v>16</v>
      </c>
    </row>
    <row r="11" spans="1:27" x14ac:dyDescent="0.3">
      <c r="A11" s="63" t="s">
        <v>1183</v>
      </c>
      <c r="B11" s="64">
        <f>VLOOKUP($A11,'Return Data'!$B$7:$R$2292,3,0)</f>
        <v>44609</v>
      </c>
      <c r="C11" s="65">
        <f>VLOOKUP($A11,'Return Data'!$B$7:$R$2292,4,0)</f>
        <v>43.536799999999999</v>
      </c>
      <c r="D11" s="65">
        <f>VLOOKUP($A11,'Return Data'!$B$7:$R$2292,5,0)</f>
        <v>4.0246000000000004</v>
      </c>
      <c r="E11" s="66">
        <f t="shared" si="0"/>
        <v>15</v>
      </c>
      <c r="F11" s="65">
        <f>VLOOKUP($A11,'Return Data'!$B$7:$R$2292,6,0)</f>
        <v>3.9137</v>
      </c>
      <c r="G11" s="66">
        <f t="shared" si="1"/>
        <v>17</v>
      </c>
      <c r="H11" s="65">
        <f>VLOOKUP($A11,'Return Data'!$B$7:$R$2292,7,0)</f>
        <v>3.6795</v>
      </c>
      <c r="I11" s="66">
        <f t="shared" si="2"/>
        <v>17</v>
      </c>
      <c r="J11" s="65">
        <f>VLOOKUP($A11,'Return Data'!$B$7:$R$2292,8,0)</f>
        <v>3.67</v>
      </c>
      <c r="K11" s="66">
        <f t="shared" si="3"/>
        <v>17</v>
      </c>
      <c r="L11" s="65">
        <f>VLOOKUP($A11,'Return Data'!$B$7:$R$2292,9,0)</f>
        <v>3.3439999999999999</v>
      </c>
      <c r="M11" s="66">
        <f t="shared" si="4"/>
        <v>16</v>
      </c>
      <c r="N11" s="65">
        <f>VLOOKUP($A11,'Return Data'!$B$7:$R$2292,10,0)</f>
        <v>3.6139000000000001</v>
      </c>
      <c r="O11" s="66">
        <f t="shared" si="5"/>
        <v>16</v>
      </c>
      <c r="P11" s="65">
        <f>VLOOKUP($A11,'Return Data'!$B$7:$R$2292,11,0)</f>
        <v>3.4847000000000001</v>
      </c>
      <c r="Q11" s="66">
        <f t="shared" si="6"/>
        <v>16</v>
      </c>
      <c r="R11" s="65">
        <f>VLOOKUP($A11,'Return Data'!$B$7:$R$2292,12,0)</f>
        <v>3.7096</v>
      </c>
      <c r="S11" s="66">
        <f t="shared" si="7"/>
        <v>13</v>
      </c>
      <c r="T11" s="65">
        <f>VLOOKUP($A11,'Return Data'!$B$7:$R$2292,13,0)</f>
        <v>3.9691999999999998</v>
      </c>
      <c r="U11" s="66">
        <f t="shared" si="8"/>
        <v>9</v>
      </c>
      <c r="V11" s="65">
        <f>VLOOKUP($A11,'Return Data'!$B$7:$R$2292,17,0)</f>
        <v>4.7676999999999996</v>
      </c>
      <c r="W11" s="66">
        <f t="shared" ref="W11:W19" si="10">RANK(V11,V$8:V$24,0)</f>
        <v>10</v>
      </c>
      <c r="X11" s="65">
        <f>VLOOKUP($A11,'Return Data'!$B$7:$R$2292,14,0)</f>
        <v>5.7801</v>
      </c>
      <c r="Y11" s="66">
        <f t="shared" ref="Y11:Y19" si="11">RANK(X11,X$8:X$24,0)</f>
        <v>9</v>
      </c>
      <c r="Z11" s="65">
        <f>VLOOKUP($A11,'Return Data'!$B$7:$R$2292,16,0)</f>
        <v>7.1468999999999996</v>
      </c>
      <c r="AA11" s="67">
        <f t="shared" si="9"/>
        <v>12</v>
      </c>
    </row>
    <row r="12" spans="1:27" x14ac:dyDescent="0.3">
      <c r="A12" s="63" t="s">
        <v>1186</v>
      </c>
      <c r="B12" s="64">
        <f>VLOOKUP($A12,'Return Data'!$B$7:$R$2292,3,0)</f>
        <v>44609</v>
      </c>
      <c r="C12" s="65">
        <f>VLOOKUP($A12,'Return Data'!$B$7:$R$2292,4,0)</f>
        <v>41.296599999999998</v>
      </c>
      <c r="D12" s="65">
        <f>VLOOKUP($A12,'Return Data'!$B$7:$R$2292,5,0)</f>
        <v>4.2430000000000003</v>
      </c>
      <c r="E12" s="66">
        <f t="shared" si="0"/>
        <v>14</v>
      </c>
      <c r="F12" s="65">
        <f>VLOOKUP($A12,'Return Data'!$B$7:$R$2292,6,0)</f>
        <v>5.1875</v>
      </c>
      <c r="G12" s="66">
        <f t="shared" si="1"/>
        <v>15</v>
      </c>
      <c r="H12" s="65">
        <f>VLOOKUP($A12,'Return Data'!$B$7:$R$2292,7,0)</f>
        <v>5.1060999999999996</v>
      </c>
      <c r="I12" s="66">
        <f t="shared" si="2"/>
        <v>13</v>
      </c>
      <c r="J12" s="65">
        <f>VLOOKUP($A12,'Return Data'!$B$7:$R$2292,8,0)</f>
        <v>4.8829000000000002</v>
      </c>
      <c r="K12" s="66">
        <f t="shared" si="3"/>
        <v>15</v>
      </c>
      <c r="L12" s="65">
        <f>VLOOKUP($A12,'Return Data'!$B$7:$R$2292,9,0)</f>
        <v>3.8014000000000001</v>
      </c>
      <c r="M12" s="66">
        <f t="shared" si="4"/>
        <v>12</v>
      </c>
      <c r="N12" s="65">
        <f>VLOOKUP($A12,'Return Data'!$B$7:$R$2292,10,0)</f>
        <v>3.7452999999999999</v>
      </c>
      <c r="O12" s="66">
        <f t="shared" si="5"/>
        <v>14</v>
      </c>
      <c r="P12" s="65">
        <f>VLOOKUP($A12,'Return Data'!$B$7:$R$2292,11,0)</f>
        <v>3.6084999999999998</v>
      </c>
      <c r="Q12" s="66">
        <f t="shared" si="6"/>
        <v>12</v>
      </c>
      <c r="R12" s="65">
        <f>VLOOKUP($A12,'Return Data'!$B$7:$R$2292,12,0)</f>
        <v>3.7454999999999998</v>
      </c>
      <c r="S12" s="66">
        <f t="shared" si="7"/>
        <v>12</v>
      </c>
      <c r="T12" s="65">
        <f>VLOOKUP($A12,'Return Data'!$B$7:$R$2292,13,0)</f>
        <v>3.8589000000000002</v>
      </c>
      <c r="U12" s="66">
        <f t="shared" si="8"/>
        <v>12</v>
      </c>
      <c r="V12" s="65">
        <f>VLOOKUP($A12,'Return Data'!$B$7:$R$2292,17,0)</f>
        <v>4.7720000000000002</v>
      </c>
      <c r="W12" s="66">
        <f t="shared" si="10"/>
        <v>9</v>
      </c>
      <c r="X12" s="65">
        <f>VLOOKUP($A12,'Return Data'!$B$7:$R$2292,14,0)</f>
        <v>5.9442000000000004</v>
      </c>
      <c r="Y12" s="66">
        <f t="shared" si="11"/>
        <v>5</v>
      </c>
      <c r="Z12" s="65">
        <f>VLOOKUP($A12,'Return Data'!$B$7:$R$2292,16,0)</f>
        <v>7.7046000000000001</v>
      </c>
      <c r="AA12" s="67">
        <f t="shared" si="9"/>
        <v>4</v>
      </c>
    </row>
    <row r="13" spans="1:27" x14ac:dyDescent="0.3">
      <c r="A13" s="63" t="s">
        <v>1188</v>
      </c>
      <c r="B13" s="64">
        <f>VLOOKUP($A13,'Return Data'!$B$7:$R$2292,3,0)</f>
        <v>44609</v>
      </c>
      <c r="C13" s="65">
        <f>VLOOKUP($A13,'Return Data'!$B$7:$R$2292,4,0)</f>
        <v>4630.1004999999996</v>
      </c>
      <c r="D13" s="65">
        <f>VLOOKUP($A13,'Return Data'!$B$7:$R$2292,5,0)</f>
        <v>4.3962000000000003</v>
      </c>
      <c r="E13" s="66">
        <f t="shared" si="0"/>
        <v>12</v>
      </c>
      <c r="F13" s="65">
        <f>VLOOKUP($A13,'Return Data'!$B$7:$R$2292,6,0)</f>
        <v>5.6999000000000004</v>
      </c>
      <c r="G13" s="66">
        <f t="shared" si="1"/>
        <v>12</v>
      </c>
      <c r="H13" s="65">
        <f>VLOOKUP($A13,'Return Data'!$B$7:$R$2292,7,0)</f>
        <v>5.5304000000000002</v>
      </c>
      <c r="I13" s="66">
        <f t="shared" si="2"/>
        <v>10</v>
      </c>
      <c r="J13" s="65">
        <f>VLOOKUP($A13,'Return Data'!$B$7:$R$2292,8,0)</f>
        <v>5.4467999999999996</v>
      </c>
      <c r="K13" s="66">
        <f t="shared" si="3"/>
        <v>9</v>
      </c>
      <c r="L13" s="65">
        <f>VLOOKUP($A13,'Return Data'!$B$7:$R$2292,9,0)</f>
        <v>3.8797000000000001</v>
      </c>
      <c r="M13" s="66">
        <f t="shared" si="4"/>
        <v>8</v>
      </c>
      <c r="N13" s="65">
        <f>VLOOKUP($A13,'Return Data'!$B$7:$R$2292,10,0)</f>
        <v>3.9340000000000002</v>
      </c>
      <c r="O13" s="66">
        <f t="shared" si="5"/>
        <v>10</v>
      </c>
      <c r="P13" s="65">
        <f>VLOOKUP($A13,'Return Data'!$B$7:$R$2292,11,0)</f>
        <v>3.7734999999999999</v>
      </c>
      <c r="Q13" s="66">
        <f t="shared" si="6"/>
        <v>7</v>
      </c>
      <c r="R13" s="65">
        <f>VLOOKUP($A13,'Return Data'!$B$7:$R$2292,12,0)</f>
        <v>3.8986999999999998</v>
      </c>
      <c r="S13" s="66">
        <f t="shared" si="7"/>
        <v>5</v>
      </c>
      <c r="T13" s="65">
        <f>VLOOKUP($A13,'Return Data'!$B$7:$R$2292,13,0)</f>
        <v>4.0495000000000001</v>
      </c>
      <c r="U13" s="66">
        <f t="shared" si="8"/>
        <v>3</v>
      </c>
      <c r="V13" s="65">
        <f>VLOOKUP($A13,'Return Data'!$B$7:$R$2292,17,0)</f>
        <v>5.1539999999999999</v>
      </c>
      <c r="W13" s="66">
        <f t="shared" si="10"/>
        <v>2</v>
      </c>
      <c r="X13" s="65">
        <f>VLOOKUP($A13,'Return Data'!$B$7:$R$2292,14,0)</f>
        <v>6.1117999999999997</v>
      </c>
      <c r="Y13" s="66">
        <f t="shared" si="11"/>
        <v>1</v>
      </c>
      <c r="Z13" s="65">
        <f>VLOOKUP($A13,'Return Data'!$B$7:$R$2292,16,0)</f>
        <v>7.4606000000000003</v>
      </c>
      <c r="AA13" s="67">
        <f t="shared" si="9"/>
        <v>6</v>
      </c>
    </row>
    <row r="14" spans="1:27" x14ac:dyDescent="0.3">
      <c r="A14" s="63" t="s">
        <v>1190</v>
      </c>
      <c r="B14" s="64">
        <f>VLOOKUP($A14,'Return Data'!$B$7:$R$2292,3,0)</f>
        <v>44609</v>
      </c>
      <c r="C14" s="65">
        <f>VLOOKUP($A14,'Return Data'!$B$7:$R$2292,4,0)</f>
        <v>305.24360000000001</v>
      </c>
      <c r="D14" s="65">
        <f>VLOOKUP($A14,'Return Data'!$B$7:$R$2292,5,0)</f>
        <v>4.5683999999999996</v>
      </c>
      <c r="E14" s="66">
        <f t="shared" si="0"/>
        <v>11</v>
      </c>
      <c r="F14" s="65">
        <f>VLOOKUP($A14,'Return Data'!$B$7:$R$2292,6,0)</f>
        <v>5.0561999999999996</v>
      </c>
      <c r="G14" s="66">
        <f t="shared" si="1"/>
        <v>16</v>
      </c>
      <c r="H14" s="65">
        <f>VLOOKUP($A14,'Return Data'!$B$7:$R$2292,7,0)</f>
        <v>5.2735000000000003</v>
      </c>
      <c r="I14" s="66">
        <f t="shared" si="2"/>
        <v>11</v>
      </c>
      <c r="J14" s="65">
        <f>VLOOKUP($A14,'Return Data'!$B$7:$R$2292,8,0)</f>
        <v>4.9145000000000003</v>
      </c>
      <c r="K14" s="66">
        <f t="shared" si="3"/>
        <v>14</v>
      </c>
      <c r="L14" s="65">
        <f>VLOOKUP($A14,'Return Data'!$B$7:$R$2292,9,0)</f>
        <v>3.7437999999999998</v>
      </c>
      <c r="M14" s="66">
        <f t="shared" si="4"/>
        <v>14</v>
      </c>
      <c r="N14" s="65">
        <f>VLOOKUP($A14,'Return Data'!$B$7:$R$2292,10,0)</f>
        <v>3.7450000000000001</v>
      </c>
      <c r="O14" s="66">
        <f t="shared" si="5"/>
        <v>15</v>
      </c>
      <c r="P14" s="65">
        <f>VLOOKUP($A14,'Return Data'!$B$7:$R$2292,11,0)</f>
        <v>3.6854</v>
      </c>
      <c r="Q14" s="66">
        <f t="shared" si="6"/>
        <v>11</v>
      </c>
      <c r="R14" s="65">
        <f>VLOOKUP($A14,'Return Data'!$B$7:$R$2292,12,0)</f>
        <v>3.7818000000000001</v>
      </c>
      <c r="S14" s="66">
        <f t="shared" si="7"/>
        <v>10</v>
      </c>
      <c r="T14" s="65">
        <f>VLOOKUP($A14,'Return Data'!$B$7:$R$2292,13,0)</f>
        <v>3.9043999999999999</v>
      </c>
      <c r="U14" s="66">
        <f t="shared" si="8"/>
        <v>11</v>
      </c>
      <c r="V14" s="65">
        <f>VLOOKUP($A14,'Return Data'!$B$7:$R$2292,17,0)</f>
        <v>4.9206000000000003</v>
      </c>
      <c r="W14" s="66">
        <f t="shared" si="10"/>
        <v>4</v>
      </c>
      <c r="X14" s="65">
        <f>VLOOKUP($A14,'Return Data'!$B$7:$R$2292,14,0)</f>
        <v>5.8384</v>
      </c>
      <c r="Y14" s="66">
        <f t="shared" si="11"/>
        <v>7</v>
      </c>
      <c r="Z14" s="65">
        <f>VLOOKUP($A14,'Return Data'!$B$7:$R$2292,16,0)</f>
        <v>7.4070999999999998</v>
      </c>
      <c r="AA14" s="67">
        <f t="shared" si="9"/>
        <v>9</v>
      </c>
    </row>
    <row r="15" spans="1:27" x14ac:dyDescent="0.3">
      <c r="A15" s="63" t="s">
        <v>1191</v>
      </c>
      <c r="B15" s="64">
        <f>VLOOKUP($A15,'Return Data'!$B$7:$R$2292,3,0)</f>
        <v>44609</v>
      </c>
      <c r="C15" s="65">
        <f>VLOOKUP($A15,'Return Data'!$B$7:$R$2292,4,0)</f>
        <v>34.739400000000003</v>
      </c>
      <c r="D15" s="65">
        <f>VLOOKUP($A15,'Return Data'!$B$7:$R$2292,5,0)</f>
        <v>5.7797000000000001</v>
      </c>
      <c r="E15" s="66">
        <f t="shared" si="0"/>
        <v>3</v>
      </c>
      <c r="F15" s="65">
        <f>VLOOKUP($A15,'Return Data'!$B$7:$R$2292,6,0)</f>
        <v>5.2206000000000001</v>
      </c>
      <c r="G15" s="66">
        <f t="shared" si="1"/>
        <v>14</v>
      </c>
      <c r="H15" s="65">
        <f>VLOOKUP($A15,'Return Data'!$B$7:$R$2292,7,0)</f>
        <v>4.9278000000000004</v>
      </c>
      <c r="I15" s="66">
        <f t="shared" si="2"/>
        <v>15</v>
      </c>
      <c r="J15" s="65">
        <f>VLOOKUP($A15,'Return Data'!$B$7:$R$2292,8,0)</f>
        <v>5.2187999999999999</v>
      </c>
      <c r="K15" s="66">
        <f t="shared" si="3"/>
        <v>10</v>
      </c>
      <c r="L15" s="65">
        <f>VLOOKUP($A15,'Return Data'!$B$7:$R$2292,9,0)</f>
        <v>3.7946</v>
      </c>
      <c r="M15" s="66">
        <f t="shared" si="4"/>
        <v>13</v>
      </c>
      <c r="N15" s="65">
        <f>VLOOKUP($A15,'Return Data'!$B$7:$R$2292,10,0)</f>
        <v>3.7839</v>
      </c>
      <c r="O15" s="66">
        <f t="shared" si="5"/>
        <v>12</v>
      </c>
      <c r="P15" s="65">
        <f>VLOOKUP($A15,'Return Data'!$B$7:$R$2292,11,0)</f>
        <v>3.5939999999999999</v>
      </c>
      <c r="Q15" s="66">
        <f t="shared" si="6"/>
        <v>13</v>
      </c>
      <c r="R15" s="65">
        <f>VLOOKUP($A15,'Return Data'!$B$7:$R$2292,12,0)</f>
        <v>3.6368999999999998</v>
      </c>
      <c r="S15" s="66">
        <f t="shared" si="7"/>
        <v>14</v>
      </c>
      <c r="T15" s="65">
        <f>VLOOKUP($A15,'Return Data'!$B$7:$R$2292,13,0)</f>
        <v>3.7964000000000002</v>
      </c>
      <c r="U15" s="66">
        <f t="shared" si="8"/>
        <v>13</v>
      </c>
      <c r="V15" s="65">
        <f>VLOOKUP($A15,'Return Data'!$B$7:$R$2292,17,0)</f>
        <v>4.5602</v>
      </c>
      <c r="W15" s="66">
        <f t="shared" si="10"/>
        <v>12</v>
      </c>
      <c r="X15" s="65">
        <f>VLOOKUP($A15,'Return Data'!$B$7:$R$2292,14,0)</f>
        <v>5.4499000000000004</v>
      </c>
      <c r="Y15" s="66">
        <f t="shared" si="11"/>
        <v>13</v>
      </c>
      <c r="Z15" s="65">
        <f>VLOOKUP($A15,'Return Data'!$B$7:$R$2292,16,0)</f>
        <v>7.3425000000000002</v>
      </c>
      <c r="AA15" s="67">
        <f t="shared" si="9"/>
        <v>11</v>
      </c>
    </row>
    <row r="16" spans="1:27" x14ac:dyDescent="0.3">
      <c r="A16" s="63" t="s">
        <v>1196</v>
      </c>
      <c r="B16" s="64">
        <f>VLOOKUP($A16,'Return Data'!$B$7:$R$2292,3,0)</f>
        <v>44609</v>
      </c>
      <c r="C16" s="65">
        <f>VLOOKUP($A16,'Return Data'!$B$7:$R$2292,4,0)</f>
        <v>2528.1453999999999</v>
      </c>
      <c r="D16" s="65">
        <f>VLOOKUP($A16,'Return Data'!$B$7:$R$2292,5,0)</f>
        <v>3.7801</v>
      </c>
      <c r="E16" s="66">
        <f t="shared" si="0"/>
        <v>16</v>
      </c>
      <c r="F16" s="65">
        <f>VLOOKUP($A16,'Return Data'!$B$7:$R$2292,6,0)</f>
        <v>7.2910000000000004</v>
      </c>
      <c r="G16" s="66">
        <f t="shared" si="1"/>
        <v>1</v>
      </c>
      <c r="H16" s="65">
        <f>VLOOKUP($A16,'Return Data'!$B$7:$R$2292,7,0)</f>
        <v>5.9523000000000001</v>
      </c>
      <c r="I16" s="66">
        <f t="shared" si="2"/>
        <v>3</v>
      </c>
      <c r="J16" s="65">
        <f>VLOOKUP($A16,'Return Data'!$B$7:$R$2292,8,0)</f>
        <v>4.9501999999999997</v>
      </c>
      <c r="K16" s="66">
        <f t="shared" si="3"/>
        <v>13</v>
      </c>
      <c r="L16" s="65">
        <f>VLOOKUP($A16,'Return Data'!$B$7:$R$2292,9,0)</f>
        <v>3.8601999999999999</v>
      </c>
      <c r="M16" s="66">
        <f t="shared" si="4"/>
        <v>9</v>
      </c>
      <c r="N16" s="65">
        <f>VLOOKUP($A16,'Return Data'!$B$7:$R$2292,10,0)</f>
        <v>3.8218000000000001</v>
      </c>
      <c r="O16" s="66">
        <f t="shared" si="5"/>
        <v>11</v>
      </c>
      <c r="P16" s="65">
        <f>VLOOKUP($A16,'Return Data'!$B$7:$R$2292,11,0)</f>
        <v>3.5924</v>
      </c>
      <c r="Q16" s="66">
        <f t="shared" si="6"/>
        <v>14</v>
      </c>
      <c r="R16" s="65">
        <f>VLOOKUP($A16,'Return Data'!$B$7:$R$2292,12,0)</f>
        <v>3.7526000000000002</v>
      </c>
      <c r="S16" s="66">
        <f t="shared" si="7"/>
        <v>11</v>
      </c>
      <c r="T16" s="65">
        <f>VLOOKUP($A16,'Return Data'!$B$7:$R$2292,13,0)</f>
        <v>4.0274999999999999</v>
      </c>
      <c r="U16" s="66">
        <f t="shared" si="8"/>
        <v>5</v>
      </c>
      <c r="V16" s="65">
        <f>VLOOKUP($A16,'Return Data'!$B$7:$R$2292,17,0)</f>
        <v>4.8251999999999997</v>
      </c>
      <c r="W16" s="66">
        <f t="shared" si="10"/>
        <v>8</v>
      </c>
      <c r="X16" s="65">
        <f>VLOOKUP($A16,'Return Data'!$B$7:$R$2292,14,0)</f>
        <v>5.5454999999999997</v>
      </c>
      <c r="Y16" s="66">
        <f t="shared" si="11"/>
        <v>12</v>
      </c>
      <c r="Z16" s="65">
        <f>VLOOKUP($A16,'Return Data'!$B$7:$R$2292,16,0)</f>
        <v>7.7965</v>
      </c>
      <c r="AA16" s="67">
        <f t="shared" si="9"/>
        <v>1</v>
      </c>
    </row>
    <row r="17" spans="1:27" x14ac:dyDescent="0.3">
      <c r="A17" s="63" t="s">
        <v>1200</v>
      </c>
      <c r="B17" s="64">
        <f>VLOOKUP($A17,'Return Data'!$B$7:$R$2292,3,0)</f>
        <v>44609</v>
      </c>
      <c r="C17" s="65">
        <f>VLOOKUP($A17,'Return Data'!$B$7:$R$2292,4,0)</f>
        <v>3601.6300999999999</v>
      </c>
      <c r="D17" s="65">
        <f>VLOOKUP($A17,'Return Data'!$B$7:$R$2292,5,0)</f>
        <v>4.3643999999999998</v>
      </c>
      <c r="E17" s="66">
        <f t="shared" si="0"/>
        <v>13</v>
      </c>
      <c r="F17" s="65">
        <f>VLOOKUP($A17,'Return Data'!$B$7:$R$2292,6,0)</f>
        <v>5.7732000000000001</v>
      </c>
      <c r="G17" s="66">
        <f t="shared" si="1"/>
        <v>11</v>
      </c>
      <c r="H17" s="65">
        <f>VLOOKUP($A17,'Return Data'!$B$7:$R$2292,7,0)</f>
        <v>5.8556999999999997</v>
      </c>
      <c r="I17" s="66">
        <f t="shared" si="2"/>
        <v>7</v>
      </c>
      <c r="J17" s="65">
        <f>VLOOKUP($A17,'Return Data'!$B$7:$R$2292,8,0)</f>
        <v>5.6521999999999997</v>
      </c>
      <c r="K17" s="66">
        <f t="shared" si="3"/>
        <v>5</v>
      </c>
      <c r="L17" s="65">
        <f>VLOOKUP($A17,'Return Data'!$B$7:$R$2292,9,0)</f>
        <v>3.8344</v>
      </c>
      <c r="M17" s="66">
        <f t="shared" si="4"/>
        <v>10</v>
      </c>
      <c r="N17" s="65">
        <f>VLOOKUP($A17,'Return Data'!$B$7:$R$2292,10,0)</f>
        <v>3.9462000000000002</v>
      </c>
      <c r="O17" s="66">
        <f t="shared" si="5"/>
        <v>8</v>
      </c>
      <c r="P17" s="65">
        <f>VLOOKUP($A17,'Return Data'!$B$7:$R$2292,11,0)</f>
        <v>3.7431000000000001</v>
      </c>
      <c r="Q17" s="66">
        <f t="shared" si="6"/>
        <v>9</v>
      </c>
      <c r="R17" s="65">
        <f>VLOOKUP($A17,'Return Data'!$B$7:$R$2292,12,0)</f>
        <v>3.8330000000000002</v>
      </c>
      <c r="S17" s="66">
        <f t="shared" si="7"/>
        <v>9</v>
      </c>
      <c r="T17" s="65">
        <f>VLOOKUP($A17,'Return Data'!$B$7:$R$2292,13,0)</f>
        <v>3.9148000000000001</v>
      </c>
      <c r="U17" s="66">
        <f t="shared" si="8"/>
        <v>10</v>
      </c>
      <c r="V17" s="65">
        <f>VLOOKUP($A17,'Return Data'!$B$7:$R$2292,17,0)</f>
        <v>4.6029999999999998</v>
      </c>
      <c r="W17" s="66">
        <f t="shared" si="10"/>
        <v>11</v>
      </c>
      <c r="X17" s="65">
        <f>VLOOKUP($A17,'Return Data'!$B$7:$R$2292,14,0)</f>
        <v>5.6492000000000004</v>
      </c>
      <c r="Y17" s="66">
        <f t="shared" si="11"/>
        <v>11</v>
      </c>
      <c r="Z17" s="65">
        <f>VLOOKUP($A17,'Return Data'!$B$7:$R$2292,16,0)</f>
        <v>7.3642000000000003</v>
      </c>
      <c r="AA17" s="67">
        <f t="shared" si="9"/>
        <v>10</v>
      </c>
    </row>
    <row r="18" spans="1:27" x14ac:dyDescent="0.3">
      <c r="A18" s="63" t="s">
        <v>1201</v>
      </c>
      <c r="B18" s="64">
        <f>VLOOKUP($A18,'Return Data'!$B$7:$R$2292,3,0)</f>
        <v>44609</v>
      </c>
      <c r="C18" s="65">
        <f>VLOOKUP($A18,'Return Data'!$B$7:$R$2292,4,0)</f>
        <v>33.1888405579721</v>
      </c>
      <c r="D18" s="65">
        <f>VLOOKUP($A18,'Return Data'!$B$7:$R$2292,5,0)</f>
        <v>5.4443999999999999</v>
      </c>
      <c r="E18" s="66">
        <f t="shared" si="0"/>
        <v>5</v>
      </c>
      <c r="F18" s="65">
        <f>VLOOKUP($A18,'Return Data'!$B$7:$R$2292,6,0)</f>
        <v>5.8863000000000003</v>
      </c>
      <c r="G18" s="66">
        <f t="shared" si="1"/>
        <v>9</v>
      </c>
      <c r="H18" s="65">
        <f>VLOOKUP($A18,'Return Data'!$B$7:$R$2292,7,0)</f>
        <v>5.2603999999999997</v>
      </c>
      <c r="I18" s="66">
        <f t="shared" si="2"/>
        <v>12</v>
      </c>
      <c r="J18" s="65">
        <f>VLOOKUP($A18,'Return Data'!$B$7:$R$2292,8,0)</f>
        <v>5.0408999999999997</v>
      </c>
      <c r="K18" s="66">
        <f t="shared" si="3"/>
        <v>11</v>
      </c>
      <c r="L18" s="65">
        <f>VLOOKUP($A18,'Return Data'!$B$7:$R$2292,9,0)</f>
        <v>3.6669999999999998</v>
      </c>
      <c r="M18" s="66">
        <f t="shared" si="4"/>
        <v>15</v>
      </c>
      <c r="N18" s="65">
        <f>VLOOKUP($A18,'Return Data'!$B$7:$R$2292,10,0)</f>
        <v>3.7465999999999999</v>
      </c>
      <c r="O18" s="66">
        <f t="shared" si="5"/>
        <v>13</v>
      </c>
      <c r="P18" s="65">
        <f>VLOOKUP($A18,'Return Data'!$B$7:$R$2292,11,0)</f>
        <v>3.5647000000000002</v>
      </c>
      <c r="Q18" s="66">
        <f t="shared" si="6"/>
        <v>15</v>
      </c>
      <c r="R18" s="65">
        <f>VLOOKUP($A18,'Return Data'!$B$7:$R$2292,12,0)</f>
        <v>3.5648</v>
      </c>
      <c r="S18" s="66">
        <f t="shared" si="7"/>
        <v>15</v>
      </c>
      <c r="T18" s="65">
        <f>VLOOKUP($A18,'Return Data'!$B$7:$R$2292,13,0)</f>
        <v>3.5234999999999999</v>
      </c>
      <c r="U18" s="66">
        <f t="shared" si="8"/>
        <v>14</v>
      </c>
      <c r="V18" s="65">
        <f>VLOOKUP($A18,'Return Data'!$B$7:$R$2292,17,0)</f>
        <v>4.4198000000000004</v>
      </c>
      <c r="W18" s="66">
        <f t="shared" si="10"/>
        <v>13</v>
      </c>
      <c r="X18" s="65">
        <f>VLOOKUP($A18,'Return Data'!$B$7:$R$2292,14,0)</f>
        <v>5.7666000000000004</v>
      </c>
      <c r="Y18" s="66">
        <f t="shared" si="11"/>
        <v>10</v>
      </c>
      <c r="Z18" s="65">
        <f>VLOOKUP($A18,'Return Data'!$B$7:$R$2292,16,0)</f>
        <v>7.7083000000000004</v>
      </c>
      <c r="AA18" s="67">
        <f t="shared" si="9"/>
        <v>3</v>
      </c>
    </row>
    <row r="19" spans="1:27" x14ac:dyDescent="0.3">
      <c r="A19" s="63" t="s">
        <v>1204</v>
      </c>
      <c r="B19" s="64">
        <f>VLOOKUP($A19,'Return Data'!$B$7:$R$2292,3,0)</f>
        <v>44609</v>
      </c>
      <c r="C19" s="65">
        <f>VLOOKUP($A19,'Return Data'!$B$7:$R$2292,4,0)</f>
        <v>3332.7338</v>
      </c>
      <c r="D19" s="65">
        <f>VLOOKUP($A19,'Return Data'!$B$7:$R$2292,5,0)</f>
        <v>4.9499000000000004</v>
      </c>
      <c r="E19" s="66">
        <f t="shared" si="0"/>
        <v>8</v>
      </c>
      <c r="F19" s="65">
        <f>VLOOKUP($A19,'Return Data'!$B$7:$R$2292,6,0)</f>
        <v>6.4314999999999998</v>
      </c>
      <c r="G19" s="66">
        <f t="shared" si="1"/>
        <v>6</v>
      </c>
      <c r="H19" s="65">
        <f>VLOOKUP($A19,'Return Data'!$B$7:$R$2292,7,0)</f>
        <v>6.1936</v>
      </c>
      <c r="I19" s="66">
        <f t="shared" si="2"/>
        <v>2</v>
      </c>
      <c r="J19" s="65">
        <f>VLOOKUP($A19,'Return Data'!$B$7:$R$2292,8,0)</f>
        <v>6.1243999999999996</v>
      </c>
      <c r="K19" s="66">
        <f t="shared" si="3"/>
        <v>1</v>
      </c>
      <c r="L19" s="65">
        <f>VLOOKUP($A19,'Return Data'!$B$7:$R$2292,9,0)</f>
        <v>4.2324000000000002</v>
      </c>
      <c r="M19" s="66">
        <f t="shared" si="4"/>
        <v>1</v>
      </c>
      <c r="N19" s="65">
        <f>VLOOKUP($A19,'Return Data'!$B$7:$R$2292,10,0)</f>
        <v>4.1706000000000003</v>
      </c>
      <c r="O19" s="66">
        <f t="shared" si="5"/>
        <v>1</v>
      </c>
      <c r="P19" s="65">
        <f>VLOOKUP($A19,'Return Data'!$B$7:$R$2292,11,0)</f>
        <v>3.8509000000000002</v>
      </c>
      <c r="Q19" s="66">
        <f t="shared" si="6"/>
        <v>3</v>
      </c>
      <c r="R19" s="65">
        <f>VLOOKUP($A19,'Return Data'!$B$7:$R$2292,12,0)</f>
        <v>3.9356</v>
      </c>
      <c r="S19" s="66">
        <f t="shared" si="7"/>
        <v>3</v>
      </c>
      <c r="T19" s="65">
        <f>VLOOKUP($A19,'Return Data'!$B$7:$R$2292,13,0)</f>
        <v>4.0236999999999998</v>
      </c>
      <c r="U19" s="66">
        <f t="shared" si="8"/>
        <v>6</v>
      </c>
      <c r="V19" s="65">
        <f>VLOOKUP($A19,'Return Data'!$B$7:$R$2292,17,0)</f>
        <v>4.8353999999999999</v>
      </c>
      <c r="W19" s="66">
        <f t="shared" si="10"/>
        <v>7</v>
      </c>
      <c r="X19" s="65">
        <f>VLOOKUP($A19,'Return Data'!$B$7:$R$2292,14,0)</f>
        <v>5.8517999999999999</v>
      </c>
      <c r="Y19" s="66">
        <f t="shared" si="11"/>
        <v>6</v>
      </c>
      <c r="Z19" s="65">
        <f>VLOOKUP($A19,'Return Data'!$B$7:$R$2292,16,0)</f>
        <v>7.4405000000000001</v>
      </c>
      <c r="AA19" s="67">
        <f t="shared" si="9"/>
        <v>7</v>
      </c>
    </row>
    <row r="20" spans="1:27" x14ac:dyDescent="0.3">
      <c r="A20" s="63" t="s">
        <v>1205</v>
      </c>
      <c r="B20" s="64">
        <f>VLOOKUP($A20,'Return Data'!$B$7:$R$2292,3,0)</f>
        <v>44609</v>
      </c>
      <c r="C20" s="65">
        <f>VLOOKUP($A20,'Return Data'!$B$7:$R$2292,4,0)</f>
        <v>1088.7891</v>
      </c>
      <c r="D20" s="65">
        <f>VLOOKUP($A20,'Return Data'!$B$7:$R$2292,5,0)</f>
        <v>7.9970999999999997</v>
      </c>
      <c r="E20" s="66">
        <f t="shared" si="0"/>
        <v>1</v>
      </c>
      <c r="F20" s="65">
        <f>VLOOKUP($A20,'Return Data'!$B$7:$R$2292,6,0)</f>
        <v>6.5248999999999997</v>
      </c>
      <c r="G20" s="66">
        <f t="shared" si="1"/>
        <v>4</v>
      </c>
      <c r="H20" s="65">
        <f>VLOOKUP($A20,'Return Data'!$B$7:$R$2292,7,0)</f>
        <v>5.6227</v>
      </c>
      <c r="I20" s="66">
        <f t="shared" si="2"/>
        <v>9</v>
      </c>
      <c r="J20" s="65">
        <f>VLOOKUP($A20,'Return Data'!$B$7:$R$2292,8,0)</f>
        <v>5.6844999999999999</v>
      </c>
      <c r="K20" s="66">
        <f t="shared" si="3"/>
        <v>3</v>
      </c>
      <c r="L20" s="65">
        <f>VLOOKUP($A20,'Return Data'!$B$7:$R$2292,9,0)</f>
        <v>3.8315999999999999</v>
      </c>
      <c r="M20" s="66">
        <f t="shared" si="4"/>
        <v>11</v>
      </c>
      <c r="N20" s="65">
        <f>VLOOKUP($A20,'Return Data'!$B$7:$R$2292,10,0)</f>
        <v>3.9929000000000001</v>
      </c>
      <c r="O20" s="66">
        <f t="shared" si="5"/>
        <v>6</v>
      </c>
      <c r="P20" s="65">
        <f>VLOOKUP($A20,'Return Data'!$B$7:$R$2292,11,0)</f>
        <v>3.7442000000000002</v>
      </c>
      <c r="Q20" s="66">
        <f t="shared" si="6"/>
        <v>8</v>
      </c>
      <c r="R20" s="65">
        <f>VLOOKUP($A20,'Return Data'!$B$7:$R$2292,12,0)</f>
        <v>3.8723000000000001</v>
      </c>
      <c r="S20" s="66">
        <f t="shared" si="7"/>
        <v>7</v>
      </c>
      <c r="T20" s="65"/>
      <c r="U20" s="66"/>
      <c r="V20" s="65"/>
      <c r="W20" s="66"/>
      <c r="X20" s="65"/>
      <c r="Y20" s="66"/>
      <c r="Z20" s="65">
        <f>VLOOKUP($A20,'Return Data'!$B$7:$R$2292,16,0)</f>
        <v>4.4508999999999999</v>
      </c>
      <c r="AA20" s="67">
        <f t="shared" si="9"/>
        <v>17</v>
      </c>
    </row>
    <row r="21" spans="1:27" x14ac:dyDescent="0.3">
      <c r="A21" s="63" t="s">
        <v>1209</v>
      </c>
      <c r="B21" s="64">
        <f>VLOOKUP($A21,'Return Data'!$B$7:$R$2292,3,0)</f>
        <v>44609</v>
      </c>
      <c r="C21" s="65">
        <f>VLOOKUP($A21,'Return Data'!$B$7:$R$2292,4,0)</f>
        <v>35.375</v>
      </c>
      <c r="D21" s="65">
        <f>VLOOKUP($A21,'Return Data'!$B$7:$R$2292,5,0)</f>
        <v>5.3662000000000001</v>
      </c>
      <c r="E21" s="66">
        <f t="shared" si="0"/>
        <v>6</v>
      </c>
      <c r="F21" s="65">
        <f>VLOOKUP($A21,'Return Data'!$B$7:$R$2292,6,0)</f>
        <v>6.4349999999999996</v>
      </c>
      <c r="G21" s="66">
        <f t="shared" si="1"/>
        <v>5</v>
      </c>
      <c r="H21" s="65">
        <f>VLOOKUP($A21,'Return Data'!$B$7:$R$2292,7,0)</f>
        <v>5.8731</v>
      </c>
      <c r="I21" s="66">
        <f t="shared" si="2"/>
        <v>6</v>
      </c>
      <c r="J21" s="65">
        <f>VLOOKUP($A21,'Return Data'!$B$7:$R$2292,8,0)</f>
        <v>5.5762999999999998</v>
      </c>
      <c r="K21" s="66">
        <f t="shared" si="3"/>
        <v>8</v>
      </c>
      <c r="L21" s="65">
        <f>VLOOKUP($A21,'Return Data'!$B$7:$R$2292,9,0)</f>
        <v>4.0076999999999998</v>
      </c>
      <c r="M21" s="66">
        <f t="shared" si="4"/>
        <v>6</v>
      </c>
      <c r="N21" s="65">
        <f>VLOOKUP($A21,'Return Data'!$B$7:$R$2292,10,0)</f>
        <v>3.9737</v>
      </c>
      <c r="O21" s="66">
        <f t="shared" si="5"/>
        <v>7</v>
      </c>
      <c r="P21" s="65">
        <f>VLOOKUP($A21,'Return Data'!$B$7:$R$2292,11,0)</f>
        <v>3.7812999999999999</v>
      </c>
      <c r="Q21" s="66">
        <f t="shared" si="6"/>
        <v>6</v>
      </c>
      <c r="R21" s="65">
        <f>VLOOKUP($A21,'Return Data'!$B$7:$R$2292,12,0)</f>
        <v>3.8645999999999998</v>
      </c>
      <c r="S21" s="66">
        <f t="shared" si="7"/>
        <v>8</v>
      </c>
      <c r="T21" s="65">
        <f>VLOOKUP($A21,'Return Data'!$B$7:$R$2292,13,0)</f>
        <v>3.9839000000000002</v>
      </c>
      <c r="U21" s="66">
        <f>RANK(T21,T$8:T$24,0)</f>
        <v>7</v>
      </c>
      <c r="V21" s="65">
        <f>VLOOKUP($A21,'Return Data'!$B$7:$R$2292,17,0)</f>
        <v>4.8861999999999997</v>
      </c>
      <c r="W21" s="66">
        <f>RANK(V21,V$8:V$24,0)</f>
        <v>5</v>
      </c>
      <c r="X21" s="65">
        <f>VLOOKUP($A21,'Return Data'!$B$7:$R$2292,14,0)</f>
        <v>5.9458000000000002</v>
      </c>
      <c r="Y21" s="66">
        <f>RANK(X21,X$8:X$24,0)</f>
        <v>4</v>
      </c>
      <c r="Z21" s="65">
        <f>VLOOKUP($A21,'Return Data'!$B$7:$R$2292,16,0)</f>
        <v>7.7659000000000002</v>
      </c>
      <c r="AA21" s="67">
        <f t="shared" si="9"/>
        <v>2</v>
      </c>
    </row>
    <row r="22" spans="1:27" x14ac:dyDescent="0.3">
      <c r="A22" s="63" t="s">
        <v>1211</v>
      </c>
      <c r="B22" s="64">
        <f>VLOOKUP($A22,'Return Data'!$B$7:$R$2292,3,0)</f>
        <v>44609</v>
      </c>
      <c r="C22" s="65">
        <f>VLOOKUP($A22,'Return Data'!$B$7:$R$2292,4,0)</f>
        <v>12.068</v>
      </c>
      <c r="D22" s="65">
        <f>VLOOKUP($A22,'Return Data'!$B$7:$R$2292,5,0)</f>
        <v>7.5629</v>
      </c>
      <c r="E22" s="66">
        <f t="shared" si="0"/>
        <v>2</v>
      </c>
      <c r="F22" s="65">
        <f>VLOOKUP($A22,'Return Data'!$B$7:$R$2292,6,0)</f>
        <v>6.0521000000000003</v>
      </c>
      <c r="G22" s="66">
        <f t="shared" si="1"/>
        <v>7</v>
      </c>
      <c r="H22" s="65">
        <f>VLOOKUP($A22,'Return Data'!$B$7:$R$2292,7,0)</f>
        <v>4.4974999999999996</v>
      </c>
      <c r="I22" s="66">
        <f t="shared" si="2"/>
        <v>16</v>
      </c>
      <c r="J22" s="65">
        <f>VLOOKUP($A22,'Return Data'!$B$7:$R$2292,8,0)</f>
        <v>4.3712999999999997</v>
      </c>
      <c r="K22" s="66">
        <f t="shared" si="3"/>
        <v>16</v>
      </c>
      <c r="L22" s="65">
        <f>VLOOKUP($A22,'Return Data'!$B$7:$R$2292,9,0)</f>
        <v>3.2481</v>
      </c>
      <c r="M22" s="66">
        <f t="shared" si="4"/>
        <v>17</v>
      </c>
      <c r="N22" s="65">
        <f>VLOOKUP($A22,'Return Data'!$B$7:$R$2292,10,0)</f>
        <v>3.3483999999999998</v>
      </c>
      <c r="O22" s="66">
        <f t="shared" si="5"/>
        <v>17</v>
      </c>
      <c r="P22" s="65">
        <f>VLOOKUP($A22,'Return Data'!$B$7:$R$2292,11,0)</f>
        <v>3.3071999999999999</v>
      </c>
      <c r="Q22" s="66">
        <f t="shared" si="6"/>
        <v>17</v>
      </c>
      <c r="R22" s="65">
        <f>VLOOKUP($A22,'Return Data'!$B$7:$R$2292,12,0)</f>
        <v>3.4243999999999999</v>
      </c>
      <c r="S22" s="66">
        <f t="shared" si="7"/>
        <v>17</v>
      </c>
      <c r="T22" s="65">
        <f>VLOOKUP($A22,'Return Data'!$B$7:$R$2292,13,0)</f>
        <v>3.4733999999999998</v>
      </c>
      <c r="U22" s="66">
        <f>RANK(T22,T$8:T$24,0)</f>
        <v>15</v>
      </c>
      <c r="V22" s="65">
        <f>VLOOKUP($A22,'Return Data'!$B$7:$R$2292,17,0)</f>
        <v>4.1485000000000003</v>
      </c>
      <c r="W22" s="66">
        <f>RANK(V22,V$8:V$24,0)</f>
        <v>14</v>
      </c>
      <c r="X22" s="65"/>
      <c r="Y22" s="66"/>
      <c r="Z22" s="65">
        <f>VLOOKUP($A22,'Return Data'!$B$7:$R$2292,16,0)</f>
        <v>5.6890000000000001</v>
      </c>
      <c r="AA22" s="67">
        <f t="shared" si="9"/>
        <v>14</v>
      </c>
    </row>
    <row r="23" spans="1:27" x14ac:dyDescent="0.3">
      <c r="A23" s="63" t="s">
        <v>1213</v>
      </c>
      <c r="B23" s="64">
        <f>VLOOKUP($A23,'Return Data'!$B$7:$R$2292,3,0)</f>
        <v>44609</v>
      </c>
      <c r="C23" s="65">
        <f>VLOOKUP($A23,'Return Data'!$B$7:$R$2292,4,0)</f>
        <v>3803.2017999999998</v>
      </c>
      <c r="D23" s="65">
        <f>VLOOKUP($A23,'Return Data'!$B$7:$R$2292,5,0)</f>
        <v>5.4847000000000001</v>
      </c>
      <c r="E23" s="66">
        <f t="shared" si="0"/>
        <v>4</v>
      </c>
      <c r="F23" s="65">
        <f>VLOOKUP($A23,'Return Data'!$B$7:$R$2292,6,0)</f>
        <v>5.6173000000000002</v>
      </c>
      <c r="G23" s="66">
        <f t="shared" si="1"/>
        <v>13</v>
      </c>
      <c r="H23" s="65">
        <f>VLOOKUP($A23,'Return Data'!$B$7:$R$2292,7,0)</f>
        <v>5.6376999999999997</v>
      </c>
      <c r="I23" s="66">
        <f t="shared" si="2"/>
        <v>8</v>
      </c>
      <c r="J23" s="65">
        <f>VLOOKUP($A23,'Return Data'!$B$7:$R$2292,8,0)</f>
        <v>5.6810999999999998</v>
      </c>
      <c r="K23" s="66">
        <f t="shared" si="3"/>
        <v>4</v>
      </c>
      <c r="L23" s="65">
        <f>VLOOKUP($A23,'Return Data'!$B$7:$R$2292,9,0)</f>
        <v>4.0589000000000004</v>
      </c>
      <c r="M23" s="66">
        <f t="shared" si="4"/>
        <v>3</v>
      </c>
      <c r="N23" s="65">
        <f>VLOOKUP($A23,'Return Data'!$B$7:$R$2292,10,0)</f>
        <v>4.1527000000000003</v>
      </c>
      <c r="O23" s="66">
        <f t="shared" si="5"/>
        <v>2</v>
      </c>
      <c r="P23" s="65">
        <f>VLOOKUP($A23,'Return Data'!$B$7:$R$2292,11,0)</f>
        <v>3.8683000000000001</v>
      </c>
      <c r="Q23" s="66">
        <f t="shared" si="6"/>
        <v>1</v>
      </c>
      <c r="R23" s="65">
        <f>VLOOKUP($A23,'Return Data'!$B$7:$R$2292,12,0)</f>
        <v>4.0292000000000003</v>
      </c>
      <c r="S23" s="66">
        <f t="shared" si="7"/>
        <v>1</v>
      </c>
      <c r="T23" s="65">
        <f>VLOOKUP($A23,'Return Data'!$B$7:$R$2292,13,0)</f>
        <v>4.2371999999999996</v>
      </c>
      <c r="U23" s="66">
        <f>RANK(T23,T$8:T$24,0)</f>
        <v>1</v>
      </c>
      <c r="V23" s="65">
        <f>VLOOKUP($A23,'Return Data'!$B$7:$R$2292,17,0)</f>
        <v>5.1768000000000001</v>
      </c>
      <c r="W23" s="66">
        <f>RANK(V23,V$8:V$24,0)</f>
        <v>1</v>
      </c>
      <c r="X23" s="65">
        <f>VLOOKUP($A23,'Return Data'!$B$7:$R$2292,14,0)</f>
        <v>6.0307000000000004</v>
      </c>
      <c r="Y23" s="66">
        <f>RANK(X23,X$8:X$24,0)</f>
        <v>3</v>
      </c>
      <c r="Z23" s="65">
        <f>VLOOKUP($A23,'Return Data'!$B$7:$R$2292,16,0)</f>
        <v>6.6012000000000004</v>
      </c>
      <c r="AA23" s="67">
        <f t="shared" si="9"/>
        <v>13</v>
      </c>
    </row>
    <row r="24" spans="1:27" x14ac:dyDescent="0.3">
      <c r="A24" s="63" t="s">
        <v>1215</v>
      </c>
      <c r="B24" s="64">
        <f>VLOOKUP($A24,'Return Data'!$B$7:$R$2292,3,0)</f>
        <v>44609</v>
      </c>
      <c r="C24" s="65">
        <f>VLOOKUP($A24,'Return Data'!$B$7:$R$2292,4,0)</f>
        <v>2477.4144999999999</v>
      </c>
      <c r="D24" s="65">
        <f>VLOOKUP($A24,'Return Data'!$B$7:$R$2292,5,0)</f>
        <v>4.8404999999999996</v>
      </c>
      <c r="E24" s="66">
        <f t="shared" si="0"/>
        <v>10</v>
      </c>
      <c r="F24" s="65">
        <f>VLOOKUP($A24,'Return Data'!$B$7:$R$2292,6,0)</f>
        <v>5.9417999999999997</v>
      </c>
      <c r="G24" s="66">
        <f t="shared" si="1"/>
        <v>8</v>
      </c>
      <c r="H24" s="65">
        <f>VLOOKUP($A24,'Return Data'!$B$7:$R$2292,7,0)</f>
        <v>5.8734999999999999</v>
      </c>
      <c r="I24" s="66">
        <f t="shared" si="2"/>
        <v>5</v>
      </c>
      <c r="J24" s="65">
        <f>VLOOKUP($A24,'Return Data'!$B$7:$R$2292,8,0)</f>
        <v>5.6280000000000001</v>
      </c>
      <c r="K24" s="66">
        <f t="shared" si="3"/>
        <v>7</v>
      </c>
      <c r="L24" s="65">
        <f>VLOOKUP($A24,'Return Data'!$B$7:$R$2292,9,0)</f>
        <v>4.0359999999999996</v>
      </c>
      <c r="M24" s="66">
        <f t="shared" si="4"/>
        <v>5</v>
      </c>
      <c r="N24" s="65">
        <f>VLOOKUP($A24,'Return Data'!$B$7:$R$2292,10,0)</f>
        <v>4.0110000000000001</v>
      </c>
      <c r="O24" s="66">
        <f t="shared" si="5"/>
        <v>5</v>
      </c>
      <c r="P24" s="65">
        <f>VLOOKUP($A24,'Return Data'!$B$7:$R$2292,11,0)</f>
        <v>3.7944</v>
      </c>
      <c r="Q24" s="66">
        <f t="shared" si="6"/>
        <v>5</v>
      </c>
      <c r="R24" s="65">
        <f>VLOOKUP($A24,'Return Data'!$B$7:$R$2292,12,0)</f>
        <v>3.8801999999999999</v>
      </c>
      <c r="S24" s="66">
        <f t="shared" si="7"/>
        <v>6</v>
      </c>
      <c r="T24" s="65">
        <f>VLOOKUP($A24,'Return Data'!$B$7:$R$2292,13,0)</f>
        <v>3.9762</v>
      </c>
      <c r="U24" s="66">
        <f>RANK(T24,T$8:T$24,0)</f>
        <v>8</v>
      </c>
      <c r="V24" s="65">
        <f>VLOOKUP($A24,'Return Data'!$B$7:$R$2292,17,0)</f>
        <v>4.8421000000000003</v>
      </c>
      <c r="W24" s="66">
        <f>RANK(V24,V$8:V$24,0)</f>
        <v>6</v>
      </c>
      <c r="X24" s="65">
        <f>VLOOKUP($A24,'Return Data'!$B$7:$R$2292,14,0)</f>
        <v>5.8193999999999999</v>
      </c>
      <c r="Y24" s="66">
        <f>RANK(X24,X$8:X$24,0)</f>
        <v>8</v>
      </c>
      <c r="Z24" s="65">
        <f>VLOOKUP($A24,'Return Data'!$B$7:$R$2292,16,0)</f>
        <v>7.4367999999999999</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5.0740647058823543</v>
      </c>
      <c r="E26" s="74"/>
      <c r="F26" s="75">
        <f>AVERAGE(F8:F24)</f>
        <v>5.904264705882353</v>
      </c>
      <c r="G26" s="74"/>
      <c r="H26" s="75">
        <f>AVERAGE(H8:H24)</f>
        <v>5.4424117647058816</v>
      </c>
      <c r="I26" s="74"/>
      <c r="J26" s="75">
        <f>AVERAGE(J8:J24)</f>
        <v>5.2621176470588242</v>
      </c>
      <c r="K26" s="74"/>
      <c r="L26" s="75">
        <f>AVERAGE(L8:L24)</f>
        <v>3.8543235294117646</v>
      </c>
      <c r="M26" s="74"/>
      <c r="N26" s="75">
        <f>AVERAGE(N8:N24)</f>
        <v>3.8845941176470586</v>
      </c>
      <c r="O26" s="74"/>
      <c r="P26" s="75">
        <f>AVERAGE(P8:P24)</f>
        <v>3.6924117647058829</v>
      </c>
      <c r="Q26" s="74"/>
      <c r="R26" s="75">
        <f>AVERAGE(R8:R24)</f>
        <v>3.7841058823529417</v>
      </c>
      <c r="S26" s="74"/>
      <c r="T26" s="75">
        <f>AVERAGE(T8:T24)</f>
        <v>3.8921937500000001</v>
      </c>
      <c r="U26" s="74"/>
      <c r="V26" s="75">
        <f>AVERAGE(V8:V24)</f>
        <v>4.7894928571428581</v>
      </c>
      <c r="W26" s="74"/>
      <c r="X26" s="75">
        <f>AVERAGE(X8:X24)</f>
        <v>5.8327461538461538</v>
      </c>
      <c r="Y26" s="74"/>
      <c r="Z26" s="75">
        <f>AVERAGE(Z8:Z24)</f>
        <v>6.8750235294117656</v>
      </c>
      <c r="AA26" s="76"/>
    </row>
    <row r="27" spans="1:27" x14ac:dyDescent="0.3">
      <c r="A27" s="73" t="s">
        <v>28</v>
      </c>
      <c r="B27" s="74"/>
      <c r="C27" s="74"/>
      <c r="D27" s="75">
        <f>MIN(D8:D24)</f>
        <v>3.2700999999999998</v>
      </c>
      <c r="E27" s="74"/>
      <c r="F27" s="75">
        <f>MIN(F8:F24)</f>
        <v>3.9137</v>
      </c>
      <c r="G27" s="74"/>
      <c r="H27" s="75">
        <f>MIN(H8:H24)</f>
        <v>3.6795</v>
      </c>
      <c r="I27" s="74"/>
      <c r="J27" s="75">
        <f>MIN(J8:J24)</f>
        <v>3.67</v>
      </c>
      <c r="K27" s="74"/>
      <c r="L27" s="75">
        <f>MIN(L8:L24)</f>
        <v>3.2481</v>
      </c>
      <c r="M27" s="74"/>
      <c r="N27" s="75">
        <f>MIN(N8:N24)</f>
        <v>3.3483999999999998</v>
      </c>
      <c r="O27" s="74"/>
      <c r="P27" s="75">
        <f>MIN(P8:P24)</f>
        <v>3.3071999999999999</v>
      </c>
      <c r="Q27" s="74"/>
      <c r="R27" s="75">
        <f>MIN(R8:R24)</f>
        <v>3.4243999999999999</v>
      </c>
      <c r="S27" s="74"/>
      <c r="T27" s="75">
        <f>MIN(T8:T24)</f>
        <v>3.3940999999999999</v>
      </c>
      <c r="U27" s="74"/>
      <c r="V27" s="75">
        <f>MIN(V8:V24)</f>
        <v>4.1485000000000003</v>
      </c>
      <c r="W27" s="74"/>
      <c r="X27" s="75">
        <f>MIN(X8:X24)</f>
        <v>5.4499000000000004</v>
      </c>
      <c r="Y27" s="74"/>
      <c r="Z27" s="75">
        <f>MIN(Z8:Z24)</f>
        <v>4.4508999999999999</v>
      </c>
      <c r="AA27" s="76"/>
    </row>
    <row r="28" spans="1:27" ht="15" thickBot="1" x14ac:dyDescent="0.35">
      <c r="A28" s="77" t="s">
        <v>29</v>
      </c>
      <c r="B28" s="78"/>
      <c r="C28" s="78"/>
      <c r="D28" s="79">
        <f>MAX(D8:D24)</f>
        <v>7.9970999999999997</v>
      </c>
      <c r="E28" s="78"/>
      <c r="F28" s="79">
        <f>MAX(F8:F24)</f>
        <v>7.2910000000000004</v>
      </c>
      <c r="G28" s="78"/>
      <c r="H28" s="79">
        <f>MAX(H8:H24)</f>
        <v>6.2977999999999996</v>
      </c>
      <c r="I28" s="78"/>
      <c r="J28" s="79">
        <f>MAX(J8:J24)</f>
        <v>6.1243999999999996</v>
      </c>
      <c r="K28" s="78"/>
      <c r="L28" s="79">
        <f>MAX(L8:L24)</f>
        <v>4.2324000000000002</v>
      </c>
      <c r="M28" s="78"/>
      <c r="N28" s="79">
        <f>MAX(N8:N24)</f>
        <v>4.1706000000000003</v>
      </c>
      <c r="O28" s="78"/>
      <c r="P28" s="79">
        <f>MAX(P8:P24)</f>
        <v>3.8683000000000001</v>
      </c>
      <c r="Q28" s="78"/>
      <c r="R28" s="79">
        <f>MAX(R8:R24)</f>
        <v>4.0292000000000003</v>
      </c>
      <c r="S28" s="78"/>
      <c r="T28" s="79">
        <f>MAX(T8:T24)</f>
        <v>4.2371999999999996</v>
      </c>
      <c r="U28" s="78"/>
      <c r="V28" s="79">
        <f>MAX(V8:V24)</f>
        <v>5.1768000000000001</v>
      </c>
      <c r="W28" s="78"/>
      <c r="X28" s="79">
        <f>MAX(X8:X24)</f>
        <v>6.1117999999999997</v>
      </c>
      <c r="Y28" s="78"/>
      <c r="Z28" s="79">
        <f>MAX(Z8:Z24)</f>
        <v>7.7965</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1564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1177</v>
      </c>
      <c r="B8" s="64">
        <f>VLOOKUP($A8,'Return Data'!$B$7:$R$2292,3,0)</f>
        <v>44609</v>
      </c>
      <c r="C8" s="65">
        <f>VLOOKUP($A8,'Return Data'!$B$7:$R$2292,4,0)</f>
        <v>294.76530000000002</v>
      </c>
      <c r="D8" s="65">
        <f>VLOOKUP($A8,'Return Data'!$B$7:$R$2292,5,0)</f>
        <v>4.7183999999999999</v>
      </c>
      <c r="E8" s="66">
        <f t="shared" ref="E8:E24" si="0">RANK(D8,D$8:D$24,0)</f>
        <v>10</v>
      </c>
      <c r="F8" s="65">
        <f>VLOOKUP($A8,'Return Data'!$B$7:$R$2292,6,0)</f>
        <v>6.4672000000000001</v>
      </c>
      <c r="G8" s="66">
        <f t="shared" ref="G8:G24" si="1">RANK(F8,F$8:F$24,0)</f>
        <v>3</v>
      </c>
      <c r="H8" s="65">
        <f>VLOOKUP($A8,'Return Data'!$B$7:$R$2292,7,0)</f>
        <v>6.1773999999999996</v>
      </c>
      <c r="I8" s="66">
        <f t="shared" ref="I8:I24" si="2">RANK(H8,H$8:H$24,0)</f>
        <v>1</v>
      </c>
      <c r="J8" s="65">
        <f>VLOOKUP($A8,'Return Data'!$B$7:$R$2292,8,0)</f>
        <v>5.8258000000000001</v>
      </c>
      <c r="K8" s="66">
        <f t="shared" ref="K8:K24" si="3">RANK(J8,J$8:J$24,0)</f>
        <v>2</v>
      </c>
      <c r="L8" s="65">
        <f>VLOOKUP($A8,'Return Data'!$B$7:$R$2292,9,0)</f>
        <v>3.8416000000000001</v>
      </c>
      <c r="M8" s="66">
        <f t="shared" ref="M8:M24" si="4">RANK(L8,L$8:L$24,0)</f>
        <v>5</v>
      </c>
      <c r="N8" s="65">
        <f>VLOOKUP($A8,'Return Data'!$B$7:$R$2292,10,0)</f>
        <v>3.9676</v>
      </c>
      <c r="O8" s="66">
        <f t="shared" ref="O8:O24" si="5">RANK(N8,N$8:N$24,0)</f>
        <v>2</v>
      </c>
      <c r="P8" s="65">
        <f>VLOOKUP($A8,'Return Data'!$B$7:$R$2292,11,0)</f>
        <v>3.7303999999999999</v>
      </c>
      <c r="Q8" s="66">
        <f t="shared" ref="Q8:Q24" si="6">RANK(P8,P$8:P$24,0)</f>
        <v>2</v>
      </c>
      <c r="R8" s="65">
        <f>VLOOKUP($A8,'Return Data'!$B$7:$R$2292,12,0)</f>
        <v>3.8479000000000001</v>
      </c>
      <c r="S8" s="66">
        <f t="shared" ref="S8:S24" si="7">RANK(R8,R$8:R$24,0)</f>
        <v>1</v>
      </c>
      <c r="T8" s="65">
        <f>VLOOKUP($A8,'Return Data'!$B$7:$R$2292,13,0)</f>
        <v>3.9975000000000001</v>
      </c>
      <c r="U8" s="66">
        <f t="shared" ref="U8:U19" si="8">RANK(T8,T$8:T$24,0)</f>
        <v>2</v>
      </c>
      <c r="V8" s="65">
        <f>VLOOKUP($A8,'Return Data'!$B$7:$R$2292,17,0)</f>
        <v>5.0208000000000004</v>
      </c>
      <c r="W8" s="66">
        <f>RANK(V8,V$8:V$24,0)</f>
        <v>1</v>
      </c>
      <c r="X8" s="65">
        <f>VLOOKUP($A8,'Return Data'!$B$7:$R$2292,14,0)</f>
        <v>5.9668000000000001</v>
      </c>
      <c r="Y8" s="66">
        <f>RANK(X8,X$8:X$24,0)</f>
        <v>1</v>
      </c>
      <c r="Z8" s="65">
        <f>VLOOKUP($A8,'Return Data'!$B$7:$R$2292,16,0)</f>
        <v>6.8303000000000003</v>
      </c>
      <c r="AA8" s="67">
        <f t="shared" ref="AA8:AA24" si="9">RANK(Z8,Z$8:Z$24,0)</f>
        <v>10</v>
      </c>
    </row>
    <row r="9" spans="1:27" x14ac:dyDescent="0.3">
      <c r="A9" s="63" t="s">
        <v>1180</v>
      </c>
      <c r="B9" s="64">
        <f>VLOOKUP($A9,'Return Data'!$B$7:$R$2292,3,0)</f>
        <v>44609</v>
      </c>
      <c r="C9" s="65">
        <f>VLOOKUP($A9,'Return Data'!$B$7:$R$2292,4,0)</f>
        <v>1141.3014000000001</v>
      </c>
      <c r="D9" s="65">
        <f>VLOOKUP($A9,'Return Data'!$B$7:$R$2292,5,0)</f>
        <v>5.1784999999999997</v>
      </c>
      <c r="E9" s="66">
        <f t="shared" si="0"/>
        <v>3</v>
      </c>
      <c r="F9" s="65">
        <f>VLOOKUP($A9,'Return Data'!$B$7:$R$2292,6,0)</f>
        <v>6.7154999999999996</v>
      </c>
      <c r="G9" s="66">
        <f t="shared" si="1"/>
        <v>2</v>
      </c>
      <c r="H9" s="65">
        <f>VLOOKUP($A9,'Return Data'!$B$7:$R$2292,7,0)</f>
        <v>5.7602000000000002</v>
      </c>
      <c r="I9" s="66">
        <f t="shared" si="2"/>
        <v>5</v>
      </c>
      <c r="J9" s="65">
        <f>VLOOKUP($A9,'Return Data'!$B$7:$R$2292,8,0)</f>
        <v>5.4886999999999997</v>
      </c>
      <c r="K9" s="66">
        <f t="shared" si="3"/>
        <v>5</v>
      </c>
      <c r="L9" s="65">
        <f>VLOOKUP($A9,'Return Data'!$B$7:$R$2292,9,0)</f>
        <v>3.8849999999999998</v>
      </c>
      <c r="M9" s="66">
        <f t="shared" si="4"/>
        <v>4</v>
      </c>
      <c r="N9" s="65">
        <f>VLOOKUP($A9,'Return Data'!$B$7:$R$2292,10,0)</f>
        <v>3.8746</v>
      </c>
      <c r="O9" s="66">
        <f t="shared" si="5"/>
        <v>5</v>
      </c>
      <c r="P9" s="65">
        <f>VLOOKUP($A9,'Return Data'!$B$7:$R$2292,11,0)</f>
        <v>3.6774</v>
      </c>
      <c r="Q9" s="66">
        <f t="shared" si="6"/>
        <v>4</v>
      </c>
      <c r="R9" s="65">
        <f>VLOOKUP($A9,'Return Data'!$B$7:$R$2292,12,0)</f>
        <v>3.7673999999999999</v>
      </c>
      <c r="S9" s="66">
        <f t="shared" si="7"/>
        <v>5</v>
      </c>
      <c r="T9" s="65">
        <f>VLOOKUP($A9,'Return Data'!$B$7:$R$2292,13,0)</f>
        <v>3.8706</v>
      </c>
      <c r="U9" s="66">
        <f t="shared" si="8"/>
        <v>6</v>
      </c>
      <c r="V9" s="65"/>
      <c r="W9" s="66"/>
      <c r="X9" s="65"/>
      <c r="Y9" s="66"/>
      <c r="Z9" s="65">
        <f>VLOOKUP($A9,'Return Data'!$B$7:$R$2292,16,0)</f>
        <v>5.3478000000000003</v>
      </c>
      <c r="AA9" s="67">
        <f t="shared" si="9"/>
        <v>15</v>
      </c>
    </row>
    <row r="10" spans="1:27" x14ac:dyDescent="0.3">
      <c r="A10" s="63" t="s">
        <v>1182</v>
      </c>
      <c r="B10" s="64">
        <f>VLOOKUP($A10,'Return Data'!$B$7:$R$2292,3,0)</f>
        <v>44609</v>
      </c>
      <c r="C10" s="65">
        <f>VLOOKUP($A10,'Return Data'!$B$7:$R$2292,4,0)</f>
        <v>1115.3257000000001</v>
      </c>
      <c r="D10" s="65">
        <f>VLOOKUP($A10,'Return Data'!$B$7:$R$2292,5,0)</f>
        <v>3.0600999999999998</v>
      </c>
      <c r="E10" s="66">
        <f t="shared" si="0"/>
        <v>17</v>
      </c>
      <c r="F10" s="65">
        <f>VLOOKUP($A10,'Return Data'!$B$7:$R$2292,6,0)</f>
        <v>5.6707999999999998</v>
      </c>
      <c r="G10" s="66">
        <f t="shared" si="1"/>
        <v>10</v>
      </c>
      <c r="H10" s="65">
        <f>VLOOKUP($A10,'Return Data'!$B$7:$R$2292,7,0)</f>
        <v>4.8113999999999999</v>
      </c>
      <c r="I10" s="66">
        <f t="shared" si="2"/>
        <v>13</v>
      </c>
      <c r="J10" s="65">
        <f>VLOOKUP($A10,'Return Data'!$B$7:$R$2292,8,0)</f>
        <v>4.8109000000000002</v>
      </c>
      <c r="K10" s="66">
        <f t="shared" si="3"/>
        <v>10</v>
      </c>
      <c r="L10" s="65">
        <f>VLOOKUP($A10,'Return Data'!$B$7:$R$2292,9,0)</f>
        <v>3.9678</v>
      </c>
      <c r="M10" s="66">
        <f t="shared" si="4"/>
        <v>2</v>
      </c>
      <c r="N10" s="65">
        <f>VLOOKUP($A10,'Return Data'!$B$7:$R$2292,10,0)</f>
        <v>3.7231999999999998</v>
      </c>
      <c r="O10" s="66">
        <f t="shared" si="5"/>
        <v>8</v>
      </c>
      <c r="P10" s="65">
        <f>VLOOKUP($A10,'Return Data'!$B$7:$R$2292,11,0)</f>
        <v>3.4449999999999998</v>
      </c>
      <c r="Q10" s="66">
        <f t="shared" si="6"/>
        <v>9</v>
      </c>
      <c r="R10" s="65">
        <f>VLOOKUP($A10,'Return Data'!$B$7:$R$2292,12,0)</f>
        <v>3.2479</v>
      </c>
      <c r="S10" s="66">
        <f t="shared" si="7"/>
        <v>14</v>
      </c>
      <c r="T10" s="65">
        <f>VLOOKUP($A10,'Return Data'!$B$7:$R$2292,13,0)</f>
        <v>3.1153</v>
      </c>
      <c r="U10" s="66">
        <f t="shared" si="8"/>
        <v>14</v>
      </c>
      <c r="V10" s="65"/>
      <c r="W10" s="66"/>
      <c r="X10" s="65"/>
      <c r="Y10" s="66"/>
      <c r="Z10" s="65">
        <f>VLOOKUP($A10,'Return Data'!$B$7:$R$2292,16,0)</f>
        <v>4.1749999999999998</v>
      </c>
      <c r="AA10" s="67">
        <f t="shared" si="9"/>
        <v>16</v>
      </c>
    </row>
    <row r="11" spans="1:27" x14ac:dyDescent="0.3">
      <c r="A11" s="63" t="s">
        <v>1184</v>
      </c>
      <c r="B11" s="64">
        <f>VLOOKUP($A11,'Return Data'!$B$7:$R$2292,3,0)</f>
        <v>44609</v>
      </c>
      <c r="C11" s="65">
        <f>VLOOKUP($A11,'Return Data'!$B$7:$R$2292,4,0)</f>
        <v>42.589199999999998</v>
      </c>
      <c r="D11" s="65">
        <f>VLOOKUP($A11,'Return Data'!$B$7:$R$2292,5,0)</f>
        <v>3.8570000000000002</v>
      </c>
      <c r="E11" s="66">
        <f t="shared" si="0"/>
        <v>15</v>
      </c>
      <c r="F11" s="65">
        <f>VLOOKUP($A11,'Return Data'!$B$7:$R$2292,6,0)</f>
        <v>3.6863000000000001</v>
      </c>
      <c r="G11" s="66">
        <f t="shared" si="1"/>
        <v>17</v>
      </c>
      <c r="H11" s="65">
        <f>VLOOKUP($A11,'Return Data'!$B$7:$R$2292,7,0)</f>
        <v>3.4426000000000001</v>
      </c>
      <c r="I11" s="66">
        <f t="shared" si="2"/>
        <v>17</v>
      </c>
      <c r="J11" s="65">
        <f>VLOOKUP($A11,'Return Data'!$B$7:$R$2292,8,0)</f>
        <v>3.4325999999999999</v>
      </c>
      <c r="K11" s="66">
        <f t="shared" si="3"/>
        <v>17</v>
      </c>
      <c r="L11" s="65">
        <f>VLOOKUP($A11,'Return Data'!$B$7:$R$2292,9,0)</f>
        <v>3.1044999999999998</v>
      </c>
      <c r="M11" s="66">
        <f t="shared" si="4"/>
        <v>16</v>
      </c>
      <c r="N11" s="65">
        <f>VLOOKUP($A11,'Return Data'!$B$7:$R$2292,10,0)</f>
        <v>3.3717000000000001</v>
      </c>
      <c r="O11" s="66">
        <f t="shared" si="5"/>
        <v>13</v>
      </c>
      <c r="P11" s="65">
        <f>VLOOKUP($A11,'Return Data'!$B$7:$R$2292,11,0)</f>
        <v>3.2446000000000002</v>
      </c>
      <c r="Q11" s="66">
        <f t="shared" si="6"/>
        <v>11</v>
      </c>
      <c r="R11" s="65">
        <f>VLOOKUP($A11,'Return Data'!$B$7:$R$2292,12,0)</f>
        <v>3.4729000000000001</v>
      </c>
      <c r="S11" s="66">
        <f t="shared" si="7"/>
        <v>10</v>
      </c>
      <c r="T11" s="65">
        <f>VLOOKUP($A11,'Return Data'!$B$7:$R$2292,13,0)</f>
        <v>3.7357</v>
      </c>
      <c r="U11" s="66">
        <f t="shared" si="8"/>
        <v>9</v>
      </c>
      <c r="V11" s="65">
        <f>VLOOKUP($A11,'Return Data'!$B$7:$R$2292,17,0)</f>
        <v>4.5403000000000002</v>
      </c>
      <c r="W11" s="66">
        <f t="shared" ref="W11:W19" si="10">RANK(V11,V$8:V$24,0)</f>
        <v>8</v>
      </c>
      <c r="X11" s="65">
        <f>VLOOKUP($A11,'Return Data'!$B$7:$R$2292,14,0)</f>
        <v>5.5384000000000002</v>
      </c>
      <c r="Y11" s="66">
        <f t="shared" ref="Y11:Y19" si="11">RANK(X11,X$8:X$24,0)</f>
        <v>9</v>
      </c>
      <c r="Z11" s="65">
        <f>VLOOKUP($A11,'Return Data'!$B$7:$R$2292,16,0)</f>
        <v>6.6825999999999999</v>
      </c>
      <c r="AA11" s="67">
        <f t="shared" si="9"/>
        <v>12</v>
      </c>
    </row>
    <row r="12" spans="1:27" x14ac:dyDescent="0.3">
      <c r="A12" s="63" t="s">
        <v>1185</v>
      </c>
      <c r="B12" s="64">
        <f>VLOOKUP($A12,'Return Data'!$B$7:$R$2292,3,0)</f>
        <v>44609</v>
      </c>
      <c r="C12" s="65">
        <f>VLOOKUP($A12,'Return Data'!$B$7:$R$2292,4,0)</f>
        <v>40.183500000000002</v>
      </c>
      <c r="D12" s="65">
        <f>VLOOKUP($A12,'Return Data'!$B$7:$R$2292,5,0)</f>
        <v>4.0880000000000001</v>
      </c>
      <c r="E12" s="66">
        <f t="shared" si="0"/>
        <v>14</v>
      </c>
      <c r="F12" s="65">
        <f>VLOOKUP($A12,'Return Data'!$B$7:$R$2292,6,0)</f>
        <v>5.0282</v>
      </c>
      <c r="G12" s="66">
        <f t="shared" si="1"/>
        <v>14</v>
      </c>
      <c r="H12" s="65">
        <f>VLOOKUP($A12,'Return Data'!$B$7:$R$2292,7,0)</f>
        <v>4.9485999999999999</v>
      </c>
      <c r="I12" s="66">
        <f t="shared" si="2"/>
        <v>12</v>
      </c>
      <c r="J12" s="65">
        <f>VLOOKUP($A12,'Return Data'!$B$7:$R$2292,8,0)</f>
        <v>4.7188999999999997</v>
      </c>
      <c r="K12" s="66">
        <f t="shared" si="3"/>
        <v>12</v>
      </c>
      <c r="L12" s="65">
        <f>VLOOKUP($A12,'Return Data'!$B$7:$R$2292,9,0)</f>
        <v>3.6387</v>
      </c>
      <c r="M12" s="66">
        <f t="shared" si="4"/>
        <v>9</v>
      </c>
      <c r="N12" s="65">
        <f>VLOOKUP($A12,'Return Data'!$B$7:$R$2292,10,0)</f>
        <v>3.5804</v>
      </c>
      <c r="O12" s="66">
        <f t="shared" si="5"/>
        <v>10</v>
      </c>
      <c r="P12" s="65">
        <f>VLOOKUP($A12,'Return Data'!$B$7:$R$2292,11,0)</f>
        <v>3.4411999999999998</v>
      </c>
      <c r="Q12" s="66">
        <f t="shared" si="6"/>
        <v>10</v>
      </c>
      <c r="R12" s="65">
        <f>VLOOKUP($A12,'Return Data'!$B$7:$R$2292,12,0)</f>
        <v>3.5768</v>
      </c>
      <c r="S12" s="66">
        <f t="shared" si="7"/>
        <v>9</v>
      </c>
      <c r="T12" s="65">
        <f>VLOOKUP($A12,'Return Data'!$B$7:$R$2292,13,0)</f>
        <v>3.6905000000000001</v>
      </c>
      <c r="U12" s="66">
        <f t="shared" si="8"/>
        <v>10</v>
      </c>
      <c r="V12" s="65">
        <f>VLOOKUP($A12,'Return Data'!$B$7:$R$2292,17,0)</f>
        <v>4.6071999999999997</v>
      </c>
      <c r="W12" s="66">
        <f t="shared" si="10"/>
        <v>7</v>
      </c>
      <c r="X12" s="65">
        <f>VLOOKUP($A12,'Return Data'!$B$7:$R$2292,14,0)</f>
        <v>5.7816000000000001</v>
      </c>
      <c r="Y12" s="66">
        <f t="shared" si="11"/>
        <v>4</v>
      </c>
      <c r="Z12" s="65">
        <f>VLOOKUP($A12,'Return Data'!$B$7:$R$2292,16,0)</f>
        <v>7.1906999999999996</v>
      </c>
      <c r="AA12" s="67">
        <f t="shared" si="9"/>
        <v>5</v>
      </c>
    </row>
    <row r="13" spans="1:27" x14ac:dyDescent="0.3">
      <c r="A13" s="63" t="s">
        <v>1187</v>
      </c>
      <c r="B13" s="64">
        <f>VLOOKUP($A13,'Return Data'!$B$7:$R$2292,3,0)</f>
        <v>44609</v>
      </c>
      <c r="C13" s="65">
        <f>VLOOKUP($A13,'Return Data'!$B$7:$R$2292,4,0)</f>
        <v>4567.2194</v>
      </c>
      <c r="D13" s="65">
        <f>VLOOKUP($A13,'Return Data'!$B$7:$R$2292,5,0)</f>
        <v>4.2568999999999999</v>
      </c>
      <c r="E13" s="66">
        <f t="shared" si="0"/>
        <v>13</v>
      </c>
      <c r="F13" s="65">
        <f>VLOOKUP($A13,'Return Data'!$B$7:$R$2292,6,0)</f>
        <v>5.56</v>
      </c>
      <c r="G13" s="66">
        <f t="shared" si="1"/>
        <v>11</v>
      </c>
      <c r="H13" s="65">
        <f>VLOOKUP($A13,'Return Data'!$B$7:$R$2292,7,0)</f>
        <v>5.3902999999999999</v>
      </c>
      <c r="I13" s="66">
        <f t="shared" si="2"/>
        <v>8</v>
      </c>
      <c r="J13" s="65">
        <f>VLOOKUP($A13,'Return Data'!$B$7:$R$2292,8,0)</f>
        <v>5.3066000000000004</v>
      </c>
      <c r="K13" s="66">
        <f t="shared" si="3"/>
        <v>7</v>
      </c>
      <c r="L13" s="65">
        <f>VLOOKUP($A13,'Return Data'!$B$7:$R$2292,9,0)</f>
        <v>3.7399</v>
      </c>
      <c r="M13" s="66">
        <f t="shared" si="4"/>
        <v>8</v>
      </c>
      <c r="N13" s="65">
        <f>VLOOKUP($A13,'Return Data'!$B$7:$R$2292,10,0)</f>
        <v>3.7928999999999999</v>
      </c>
      <c r="O13" s="66">
        <f t="shared" si="5"/>
        <v>7</v>
      </c>
      <c r="P13" s="65">
        <f>VLOOKUP($A13,'Return Data'!$B$7:$R$2292,11,0)</f>
        <v>3.6312000000000002</v>
      </c>
      <c r="Q13" s="66">
        <f t="shared" si="6"/>
        <v>7</v>
      </c>
      <c r="R13" s="65">
        <f>VLOOKUP($A13,'Return Data'!$B$7:$R$2292,12,0)</f>
        <v>3.7547000000000001</v>
      </c>
      <c r="S13" s="66">
        <f t="shared" si="7"/>
        <v>7</v>
      </c>
      <c r="T13" s="65">
        <f>VLOOKUP($A13,'Return Data'!$B$7:$R$2292,13,0)</f>
        <v>3.9041000000000001</v>
      </c>
      <c r="U13" s="66">
        <f t="shared" si="8"/>
        <v>4</v>
      </c>
      <c r="V13" s="65">
        <f>VLOOKUP($A13,'Return Data'!$B$7:$R$2292,17,0)</f>
        <v>4.9969999999999999</v>
      </c>
      <c r="W13" s="66">
        <f t="shared" si="10"/>
        <v>2</v>
      </c>
      <c r="X13" s="65">
        <f>VLOOKUP($A13,'Return Data'!$B$7:$R$2292,14,0)</f>
        <v>5.9355000000000002</v>
      </c>
      <c r="Y13" s="66">
        <f t="shared" si="11"/>
        <v>2</v>
      </c>
      <c r="Z13" s="65">
        <f>VLOOKUP($A13,'Return Data'!$B$7:$R$2292,16,0)</f>
        <v>7.0468999999999999</v>
      </c>
      <c r="AA13" s="67">
        <f t="shared" si="9"/>
        <v>9</v>
      </c>
    </row>
    <row r="14" spans="1:27" x14ac:dyDescent="0.3">
      <c r="A14" s="63" t="s">
        <v>1189</v>
      </c>
      <c r="B14" s="64">
        <f>VLOOKUP($A14,'Return Data'!$B$7:$R$2292,3,0)</f>
        <v>44609</v>
      </c>
      <c r="C14" s="65">
        <f>VLOOKUP($A14,'Return Data'!$B$7:$R$2292,4,0)</f>
        <v>302.64089999999999</v>
      </c>
      <c r="D14" s="65">
        <f>VLOOKUP($A14,'Return Data'!$B$7:$R$2292,5,0)</f>
        <v>4.4508999999999999</v>
      </c>
      <c r="E14" s="66">
        <f t="shared" si="0"/>
        <v>11</v>
      </c>
      <c r="F14" s="65">
        <f>VLOOKUP($A14,'Return Data'!$B$7:$R$2292,6,0)</f>
        <v>4.9387999999999996</v>
      </c>
      <c r="G14" s="66">
        <f t="shared" si="1"/>
        <v>15</v>
      </c>
      <c r="H14" s="65">
        <f>VLOOKUP($A14,'Return Data'!$B$7:$R$2292,7,0)</f>
        <v>5.1548999999999996</v>
      </c>
      <c r="I14" s="66">
        <f t="shared" si="2"/>
        <v>10</v>
      </c>
      <c r="J14" s="65">
        <f>VLOOKUP($A14,'Return Data'!$B$7:$R$2292,8,0)</f>
        <v>4.7942</v>
      </c>
      <c r="K14" s="66">
        <f t="shared" si="3"/>
        <v>11</v>
      </c>
      <c r="L14" s="65">
        <f>VLOOKUP($A14,'Return Data'!$B$7:$R$2292,9,0)</f>
        <v>3.6234000000000002</v>
      </c>
      <c r="M14" s="66">
        <f t="shared" si="4"/>
        <v>10</v>
      </c>
      <c r="N14" s="65">
        <f>VLOOKUP($A14,'Return Data'!$B$7:$R$2292,10,0)</f>
        <v>3.6238999999999999</v>
      </c>
      <c r="O14" s="66">
        <f t="shared" si="5"/>
        <v>9</v>
      </c>
      <c r="P14" s="65">
        <f>VLOOKUP($A14,'Return Data'!$B$7:$R$2292,11,0)</f>
        <v>3.5632000000000001</v>
      </c>
      <c r="Q14" s="66">
        <f t="shared" si="6"/>
        <v>8</v>
      </c>
      <c r="R14" s="65">
        <f>VLOOKUP($A14,'Return Data'!$B$7:$R$2292,12,0)</f>
        <v>3.6583999999999999</v>
      </c>
      <c r="S14" s="66">
        <f t="shared" si="7"/>
        <v>8</v>
      </c>
      <c r="T14" s="65">
        <f>VLOOKUP($A14,'Return Data'!$B$7:$R$2292,13,0)</f>
        <v>3.7797999999999998</v>
      </c>
      <c r="U14" s="66">
        <f t="shared" si="8"/>
        <v>8</v>
      </c>
      <c r="V14" s="65">
        <f>VLOOKUP($A14,'Return Data'!$B$7:$R$2292,17,0)</f>
        <v>4.7958999999999996</v>
      </c>
      <c r="W14" s="66">
        <f t="shared" si="10"/>
        <v>4</v>
      </c>
      <c r="X14" s="65">
        <f>VLOOKUP($A14,'Return Data'!$B$7:$R$2292,14,0)</f>
        <v>5.7122999999999999</v>
      </c>
      <c r="Y14" s="66">
        <f t="shared" si="11"/>
        <v>7</v>
      </c>
      <c r="Z14" s="65">
        <f>VLOOKUP($A14,'Return Data'!$B$7:$R$2292,16,0)</f>
        <v>7.1852999999999998</v>
      </c>
      <c r="AA14" s="67">
        <f t="shared" si="9"/>
        <v>6</v>
      </c>
    </row>
    <row r="15" spans="1:27" x14ac:dyDescent="0.3">
      <c r="A15" s="63" t="s">
        <v>1192</v>
      </c>
      <c r="B15" s="64">
        <f>VLOOKUP($A15,'Return Data'!$B$7:$R$2292,3,0)</f>
        <v>44609</v>
      </c>
      <c r="C15" s="65">
        <f>VLOOKUP($A15,'Return Data'!$B$7:$R$2292,4,0)</f>
        <v>32.742100000000001</v>
      </c>
      <c r="D15" s="65">
        <f>VLOOKUP($A15,'Return Data'!$B$7:$R$2292,5,0)</f>
        <v>5.1287000000000003</v>
      </c>
      <c r="E15" s="66">
        <f t="shared" si="0"/>
        <v>4</v>
      </c>
      <c r="F15" s="65">
        <f>VLOOKUP($A15,'Return Data'!$B$7:$R$2292,6,0)</f>
        <v>4.5350999999999999</v>
      </c>
      <c r="G15" s="66">
        <f t="shared" si="1"/>
        <v>16</v>
      </c>
      <c r="H15" s="65">
        <f>VLOOKUP($A15,'Return Data'!$B$7:$R$2292,7,0)</f>
        <v>4.2554999999999996</v>
      </c>
      <c r="I15" s="66">
        <f t="shared" si="2"/>
        <v>16</v>
      </c>
      <c r="J15" s="65">
        <f>VLOOKUP($A15,'Return Data'!$B$7:$R$2292,8,0)</f>
        <v>4.5465999999999998</v>
      </c>
      <c r="K15" s="66">
        <f t="shared" si="3"/>
        <v>15</v>
      </c>
      <c r="L15" s="65">
        <f>VLOOKUP($A15,'Return Data'!$B$7:$R$2292,9,0)</f>
        <v>3.1259999999999999</v>
      </c>
      <c r="M15" s="66">
        <f t="shared" si="4"/>
        <v>15</v>
      </c>
      <c r="N15" s="65">
        <f>VLOOKUP($A15,'Return Data'!$B$7:$R$2292,10,0)</f>
        <v>3.1128999999999998</v>
      </c>
      <c r="O15" s="66">
        <f t="shared" si="5"/>
        <v>17</v>
      </c>
      <c r="P15" s="65">
        <f>VLOOKUP($A15,'Return Data'!$B$7:$R$2292,11,0)</f>
        <v>2.9177</v>
      </c>
      <c r="Q15" s="66">
        <f t="shared" si="6"/>
        <v>16</v>
      </c>
      <c r="R15" s="65">
        <f>VLOOKUP($A15,'Return Data'!$B$7:$R$2292,12,0)</f>
        <v>2.9514999999999998</v>
      </c>
      <c r="S15" s="66">
        <f t="shared" si="7"/>
        <v>17</v>
      </c>
      <c r="T15" s="65">
        <f>VLOOKUP($A15,'Return Data'!$B$7:$R$2292,13,0)</f>
        <v>3.1023000000000001</v>
      </c>
      <c r="U15" s="66">
        <f t="shared" si="8"/>
        <v>15</v>
      </c>
      <c r="V15" s="65">
        <f>VLOOKUP($A15,'Return Data'!$B$7:$R$2292,17,0)</f>
        <v>3.8090000000000002</v>
      </c>
      <c r="W15" s="66">
        <f t="shared" si="10"/>
        <v>14</v>
      </c>
      <c r="X15" s="65">
        <f>VLOOKUP($A15,'Return Data'!$B$7:$R$2292,14,0)</f>
        <v>4.6978999999999997</v>
      </c>
      <c r="Y15" s="66">
        <f t="shared" si="11"/>
        <v>13</v>
      </c>
      <c r="Z15" s="65">
        <f>VLOOKUP($A15,'Return Data'!$B$7:$R$2292,16,0)</f>
        <v>6.4375999999999998</v>
      </c>
      <c r="AA15" s="67">
        <f t="shared" si="9"/>
        <v>13</v>
      </c>
    </row>
    <row r="16" spans="1:27" x14ac:dyDescent="0.3">
      <c r="A16" s="63" t="s">
        <v>1195</v>
      </c>
      <c r="B16" s="64">
        <f>VLOOKUP($A16,'Return Data'!$B$7:$R$2292,3,0)</f>
        <v>44609</v>
      </c>
      <c r="C16" s="65">
        <f>VLOOKUP($A16,'Return Data'!$B$7:$R$2292,4,0)</f>
        <v>2465.8674999999998</v>
      </c>
      <c r="D16" s="65">
        <f>VLOOKUP($A16,'Return Data'!$B$7:$R$2292,5,0)</f>
        <v>3.4506999999999999</v>
      </c>
      <c r="E16" s="66">
        <f t="shared" si="0"/>
        <v>16</v>
      </c>
      <c r="F16" s="65">
        <f>VLOOKUP($A16,'Return Data'!$B$7:$R$2292,6,0)</f>
        <v>6.9610000000000003</v>
      </c>
      <c r="G16" s="66">
        <f t="shared" si="1"/>
        <v>1</v>
      </c>
      <c r="H16" s="65">
        <f>VLOOKUP($A16,'Return Data'!$B$7:$R$2292,7,0)</f>
        <v>5.6125999999999996</v>
      </c>
      <c r="I16" s="66">
        <f t="shared" si="2"/>
        <v>6</v>
      </c>
      <c r="J16" s="65">
        <f>VLOOKUP($A16,'Return Data'!$B$7:$R$2292,8,0)</f>
        <v>4.6048999999999998</v>
      </c>
      <c r="K16" s="66">
        <f t="shared" si="3"/>
        <v>13</v>
      </c>
      <c r="L16" s="65">
        <f>VLOOKUP($A16,'Return Data'!$B$7:$R$2292,9,0)</f>
        <v>3.5114000000000001</v>
      </c>
      <c r="M16" s="66">
        <f t="shared" si="4"/>
        <v>11</v>
      </c>
      <c r="N16" s="65">
        <f>VLOOKUP($A16,'Return Data'!$B$7:$R$2292,10,0)</f>
        <v>3.4695</v>
      </c>
      <c r="O16" s="66">
        <f t="shared" si="5"/>
        <v>11</v>
      </c>
      <c r="P16" s="65">
        <f>VLOOKUP($A16,'Return Data'!$B$7:$R$2292,11,0)</f>
        <v>3.2381000000000002</v>
      </c>
      <c r="Q16" s="66">
        <f t="shared" si="6"/>
        <v>13</v>
      </c>
      <c r="R16" s="65">
        <f>VLOOKUP($A16,'Return Data'!$B$7:$R$2292,12,0)</f>
        <v>3.3942999999999999</v>
      </c>
      <c r="S16" s="66">
        <f t="shared" si="7"/>
        <v>11</v>
      </c>
      <c r="T16" s="65">
        <f>VLOOKUP($A16,'Return Data'!$B$7:$R$2292,13,0)</f>
        <v>3.6646000000000001</v>
      </c>
      <c r="U16" s="66">
        <f t="shared" si="8"/>
        <v>11</v>
      </c>
      <c r="V16" s="65">
        <f>VLOOKUP($A16,'Return Data'!$B$7:$R$2292,17,0)</f>
        <v>4.4622999999999999</v>
      </c>
      <c r="W16" s="66">
        <f t="shared" si="10"/>
        <v>10</v>
      </c>
      <c r="X16" s="65">
        <f>VLOOKUP($A16,'Return Data'!$B$7:$R$2292,14,0)</f>
        <v>5.2138</v>
      </c>
      <c r="Y16" s="66">
        <f t="shared" si="11"/>
        <v>12</v>
      </c>
      <c r="Z16" s="65">
        <f>VLOOKUP($A16,'Return Data'!$B$7:$R$2292,16,0)</f>
        <v>7.4984999999999999</v>
      </c>
      <c r="AA16" s="67">
        <f t="shared" si="9"/>
        <v>1</v>
      </c>
    </row>
    <row r="17" spans="1:27" x14ac:dyDescent="0.3">
      <c r="A17" s="63" t="s">
        <v>1199</v>
      </c>
      <c r="B17" s="64">
        <f>VLOOKUP($A17,'Return Data'!$B$7:$R$2292,3,0)</f>
        <v>44609</v>
      </c>
      <c r="C17" s="65">
        <f>VLOOKUP($A17,'Return Data'!$B$7:$R$2292,4,0)</f>
        <v>3581.8236000000002</v>
      </c>
      <c r="D17" s="65">
        <f>VLOOKUP($A17,'Return Data'!$B$7:$R$2292,5,0)</f>
        <v>4.2906000000000004</v>
      </c>
      <c r="E17" s="66">
        <f t="shared" si="0"/>
        <v>12</v>
      </c>
      <c r="F17" s="65">
        <f>VLOOKUP($A17,'Return Data'!$B$7:$R$2292,6,0)</f>
        <v>5.6993999999999998</v>
      </c>
      <c r="G17" s="66">
        <f t="shared" si="1"/>
        <v>9</v>
      </c>
      <c r="H17" s="65">
        <f>VLOOKUP($A17,'Return Data'!$B$7:$R$2292,7,0)</f>
        <v>5.7812999999999999</v>
      </c>
      <c r="I17" s="66">
        <f t="shared" si="2"/>
        <v>4</v>
      </c>
      <c r="J17" s="65">
        <f>VLOOKUP($A17,'Return Data'!$B$7:$R$2292,8,0)</f>
        <v>5.5778999999999996</v>
      </c>
      <c r="K17" s="66">
        <f t="shared" si="3"/>
        <v>3</v>
      </c>
      <c r="L17" s="65">
        <f>VLOOKUP($A17,'Return Data'!$B$7:$R$2292,9,0)</f>
        <v>3.7618</v>
      </c>
      <c r="M17" s="66">
        <f t="shared" si="4"/>
        <v>7</v>
      </c>
      <c r="N17" s="65">
        <f>VLOOKUP($A17,'Return Data'!$B$7:$R$2292,10,0)</f>
        <v>3.8719000000000001</v>
      </c>
      <c r="O17" s="66">
        <f t="shared" si="5"/>
        <v>6</v>
      </c>
      <c r="P17" s="65">
        <f>VLOOKUP($A17,'Return Data'!$B$7:$R$2292,11,0)</f>
        <v>3.6680999999999999</v>
      </c>
      <c r="Q17" s="66">
        <f t="shared" si="6"/>
        <v>5</v>
      </c>
      <c r="R17" s="65">
        <f>VLOOKUP($A17,'Return Data'!$B$7:$R$2292,12,0)</f>
        <v>3.7568000000000001</v>
      </c>
      <c r="S17" s="66">
        <f t="shared" si="7"/>
        <v>6</v>
      </c>
      <c r="T17" s="65">
        <f>VLOOKUP($A17,'Return Data'!$B$7:$R$2292,13,0)</f>
        <v>3.8332000000000002</v>
      </c>
      <c r="U17" s="66">
        <f t="shared" si="8"/>
        <v>7</v>
      </c>
      <c r="V17" s="65">
        <f>VLOOKUP($A17,'Return Data'!$B$7:$R$2292,17,0)</f>
        <v>4.5110000000000001</v>
      </c>
      <c r="W17" s="66">
        <f t="shared" si="10"/>
        <v>9</v>
      </c>
      <c r="X17" s="65">
        <f>VLOOKUP($A17,'Return Data'!$B$7:$R$2292,14,0)</f>
        <v>5.5636999999999999</v>
      </c>
      <c r="Y17" s="66">
        <f t="shared" si="11"/>
        <v>8</v>
      </c>
      <c r="Z17" s="65">
        <f>VLOOKUP($A17,'Return Data'!$B$7:$R$2292,16,0)</f>
        <v>7.0959000000000003</v>
      </c>
      <c r="AA17" s="67">
        <f t="shared" si="9"/>
        <v>8</v>
      </c>
    </row>
    <row r="18" spans="1:27" x14ac:dyDescent="0.3">
      <c r="A18" s="63" t="s">
        <v>1202</v>
      </c>
      <c r="B18" s="64">
        <f>VLOOKUP($A18,'Return Data'!$B$7:$R$2292,3,0)</f>
        <v>44609</v>
      </c>
      <c r="C18" s="65">
        <f>VLOOKUP($A18,'Return Data'!$B$7:$R$2292,4,0)</f>
        <v>31.990250487475599</v>
      </c>
      <c r="D18" s="65">
        <f>VLOOKUP($A18,'Return Data'!$B$7:$R$2292,5,0)</f>
        <v>4.9637000000000002</v>
      </c>
      <c r="E18" s="66">
        <f t="shared" si="0"/>
        <v>6</v>
      </c>
      <c r="F18" s="65">
        <f>VLOOKUP($A18,'Return Data'!$B$7:$R$2292,6,0)</f>
        <v>5.4218000000000002</v>
      </c>
      <c r="G18" s="66">
        <f t="shared" si="1"/>
        <v>12</v>
      </c>
      <c r="H18" s="65">
        <f>VLOOKUP($A18,'Return Data'!$B$7:$R$2292,7,0)</f>
        <v>4.7717999999999998</v>
      </c>
      <c r="I18" s="66">
        <f t="shared" si="2"/>
        <v>14</v>
      </c>
      <c r="J18" s="65">
        <f>VLOOKUP($A18,'Return Data'!$B$7:$R$2292,8,0)</f>
        <v>4.5675999999999997</v>
      </c>
      <c r="K18" s="66">
        <f t="shared" si="3"/>
        <v>14</v>
      </c>
      <c r="L18" s="65">
        <f>VLOOKUP($A18,'Return Data'!$B$7:$R$2292,9,0)</f>
        <v>3.1884999999999999</v>
      </c>
      <c r="M18" s="66">
        <f t="shared" si="4"/>
        <v>13</v>
      </c>
      <c r="N18" s="65">
        <f>VLOOKUP($A18,'Return Data'!$B$7:$R$2292,10,0)</f>
        <v>3.2633999999999999</v>
      </c>
      <c r="O18" s="66">
        <f t="shared" si="5"/>
        <v>14</v>
      </c>
      <c r="P18" s="65">
        <f>VLOOKUP($A18,'Return Data'!$B$7:$R$2292,11,0)</f>
        <v>3.0762999999999998</v>
      </c>
      <c r="Q18" s="66">
        <f t="shared" si="6"/>
        <v>15</v>
      </c>
      <c r="R18" s="65">
        <f>VLOOKUP($A18,'Return Data'!$B$7:$R$2292,12,0)</f>
        <v>3.0727000000000002</v>
      </c>
      <c r="S18" s="66">
        <f t="shared" si="7"/>
        <v>15</v>
      </c>
      <c r="T18" s="65">
        <f>VLOOKUP($A18,'Return Data'!$B$7:$R$2292,13,0)</f>
        <v>3.0278999999999998</v>
      </c>
      <c r="U18" s="66">
        <f t="shared" si="8"/>
        <v>16</v>
      </c>
      <c r="V18" s="65">
        <f>VLOOKUP($A18,'Return Data'!$B$7:$R$2292,17,0)</f>
        <v>3.9180000000000001</v>
      </c>
      <c r="W18" s="66">
        <f t="shared" si="10"/>
        <v>13</v>
      </c>
      <c r="X18" s="65">
        <f>VLOOKUP($A18,'Return Data'!$B$7:$R$2292,14,0)</f>
        <v>5.2655000000000003</v>
      </c>
      <c r="Y18" s="66">
        <f t="shared" si="11"/>
        <v>11</v>
      </c>
      <c r="Z18" s="65">
        <f>VLOOKUP($A18,'Return Data'!$B$7:$R$2292,16,0)</f>
        <v>7.2862</v>
      </c>
      <c r="AA18" s="67">
        <f t="shared" si="9"/>
        <v>4</v>
      </c>
    </row>
    <row r="19" spans="1:27" x14ac:dyDescent="0.3">
      <c r="A19" s="63" t="s">
        <v>1203</v>
      </c>
      <c r="B19" s="64">
        <f>VLOOKUP($A19,'Return Data'!$B$7:$R$2292,3,0)</f>
        <v>44609</v>
      </c>
      <c r="C19" s="65">
        <f>VLOOKUP($A19,'Return Data'!$B$7:$R$2292,4,0)</f>
        <v>3304.3038000000001</v>
      </c>
      <c r="D19" s="65">
        <f>VLOOKUP($A19,'Return Data'!$B$7:$R$2292,5,0)</f>
        <v>4.8498999999999999</v>
      </c>
      <c r="E19" s="66">
        <f t="shared" si="0"/>
        <v>7</v>
      </c>
      <c r="F19" s="65">
        <f>VLOOKUP($A19,'Return Data'!$B$7:$R$2292,6,0)</f>
        <v>6.3312999999999997</v>
      </c>
      <c r="G19" s="66">
        <f t="shared" si="1"/>
        <v>4</v>
      </c>
      <c r="H19" s="65">
        <f>VLOOKUP($A19,'Return Data'!$B$7:$R$2292,7,0)</f>
        <v>6.0936000000000003</v>
      </c>
      <c r="I19" s="66">
        <f t="shared" si="2"/>
        <v>2</v>
      </c>
      <c r="J19" s="65">
        <f>VLOOKUP($A19,'Return Data'!$B$7:$R$2292,8,0)</f>
        <v>6.0240999999999998</v>
      </c>
      <c r="K19" s="66">
        <f t="shared" si="3"/>
        <v>1</v>
      </c>
      <c r="L19" s="65">
        <f>VLOOKUP($A19,'Return Data'!$B$7:$R$2292,9,0)</f>
        <v>4.1321000000000003</v>
      </c>
      <c r="M19" s="66">
        <f t="shared" si="4"/>
        <v>1</v>
      </c>
      <c r="N19" s="65">
        <f>VLOOKUP($A19,'Return Data'!$B$7:$R$2292,10,0)</f>
        <v>4.0696000000000003</v>
      </c>
      <c r="O19" s="66">
        <f t="shared" si="5"/>
        <v>1</v>
      </c>
      <c r="P19" s="65">
        <f>VLOOKUP($A19,'Return Data'!$B$7:$R$2292,11,0)</f>
        <v>3.7490000000000001</v>
      </c>
      <c r="Q19" s="66">
        <f t="shared" si="6"/>
        <v>1</v>
      </c>
      <c r="R19" s="65">
        <f>VLOOKUP($A19,'Return Data'!$B$7:$R$2292,12,0)</f>
        <v>3.8327</v>
      </c>
      <c r="S19" s="66">
        <f t="shared" si="7"/>
        <v>2</v>
      </c>
      <c r="T19" s="65">
        <f>VLOOKUP($A19,'Return Data'!$B$7:$R$2292,13,0)</f>
        <v>3.9198</v>
      </c>
      <c r="U19" s="66">
        <f t="shared" si="8"/>
        <v>3</v>
      </c>
      <c r="V19" s="65">
        <f>VLOOKUP($A19,'Return Data'!$B$7:$R$2292,17,0)</f>
        <v>4.7305999999999999</v>
      </c>
      <c r="W19" s="66">
        <f t="shared" si="10"/>
        <v>6</v>
      </c>
      <c r="X19" s="65">
        <f>VLOOKUP($A19,'Return Data'!$B$7:$R$2292,14,0)</f>
        <v>5.7462</v>
      </c>
      <c r="Y19" s="66">
        <f t="shared" si="11"/>
        <v>5</v>
      </c>
      <c r="Z19" s="65">
        <f>VLOOKUP($A19,'Return Data'!$B$7:$R$2292,16,0)</f>
        <v>7.4250999999999996</v>
      </c>
      <c r="AA19" s="67">
        <f t="shared" si="9"/>
        <v>2</v>
      </c>
    </row>
    <row r="20" spans="1:27" x14ac:dyDescent="0.3">
      <c r="A20" s="63" t="s">
        <v>1206</v>
      </c>
      <c r="B20" s="64">
        <f>VLOOKUP($A20,'Return Data'!$B$7:$R$2292,3,0)</f>
        <v>44609</v>
      </c>
      <c r="C20" s="65">
        <f>VLOOKUP($A20,'Return Data'!$B$7:$R$2292,4,0)</f>
        <v>1070.4802</v>
      </c>
      <c r="D20" s="65">
        <f>VLOOKUP($A20,'Return Data'!$B$7:$R$2292,5,0)</f>
        <v>7.4073000000000002</v>
      </c>
      <c r="E20" s="66">
        <f t="shared" si="0"/>
        <v>2</v>
      </c>
      <c r="F20" s="65">
        <f>VLOOKUP($A20,'Return Data'!$B$7:$R$2292,6,0)</f>
        <v>5.9345999999999997</v>
      </c>
      <c r="G20" s="66">
        <f t="shared" si="1"/>
        <v>6</v>
      </c>
      <c r="H20" s="65">
        <f>VLOOKUP($A20,'Return Data'!$B$7:$R$2292,7,0)</f>
        <v>5.0331999999999999</v>
      </c>
      <c r="I20" s="66">
        <f t="shared" si="2"/>
        <v>11</v>
      </c>
      <c r="J20" s="65">
        <f>VLOOKUP($A20,'Return Data'!$B$7:$R$2292,8,0)</f>
        <v>4.9543999999999997</v>
      </c>
      <c r="K20" s="66">
        <f t="shared" si="3"/>
        <v>9</v>
      </c>
      <c r="L20" s="65">
        <f>VLOOKUP($A20,'Return Data'!$B$7:$R$2292,9,0)</f>
        <v>3.0246</v>
      </c>
      <c r="M20" s="66">
        <f t="shared" si="4"/>
        <v>17</v>
      </c>
      <c r="N20" s="65">
        <f>VLOOKUP($A20,'Return Data'!$B$7:$R$2292,10,0)</f>
        <v>3.1316999999999999</v>
      </c>
      <c r="O20" s="66">
        <f t="shared" si="5"/>
        <v>16</v>
      </c>
      <c r="P20" s="65">
        <f>VLOOKUP($A20,'Return Data'!$B$7:$R$2292,11,0)</f>
        <v>2.8635000000000002</v>
      </c>
      <c r="Q20" s="66">
        <f t="shared" si="6"/>
        <v>17</v>
      </c>
      <c r="R20" s="65">
        <f>VLOOKUP($A20,'Return Data'!$B$7:$R$2292,12,0)</f>
        <v>2.9739</v>
      </c>
      <c r="S20" s="66">
        <f t="shared" si="7"/>
        <v>16</v>
      </c>
      <c r="T20" s="65"/>
      <c r="U20" s="66"/>
      <c r="V20" s="65"/>
      <c r="W20" s="66"/>
      <c r="X20" s="65"/>
      <c r="Y20" s="66"/>
      <c r="Z20" s="65">
        <f>VLOOKUP($A20,'Return Data'!$B$7:$R$2292,16,0)</f>
        <v>3.5480999999999998</v>
      </c>
      <c r="AA20" s="67">
        <f t="shared" si="9"/>
        <v>17</v>
      </c>
    </row>
    <row r="21" spans="1:27" x14ac:dyDescent="0.3">
      <c r="A21" s="63" t="s">
        <v>1210</v>
      </c>
      <c r="B21" s="64">
        <f>VLOOKUP($A21,'Return Data'!$B$7:$R$2292,3,0)</f>
        <v>44609</v>
      </c>
      <c r="C21" s="65">
        <f>VLOOKUP($A21,'Return Data'!$B$7:$R$2292,4,0)</f>
        <v>33.5364</v>
      </c>
      <c r="D21" s="65">
        <f>VLOOKUP($A21,'Return Data'!$B$7:$R$2292,5,0)</f>
        <v>4.7895000000000003</v>
      </c>
      <c r="E21" s="66">
        <f t="shared" si="0"/>
        <v>8</v>
      </c>
      <c r="F21" s="65">
        <f>VLOOKUP($A21,'Return Data'!$B$7:$R$2292,6,0)</f>
        <v>5.88</v>
      </c>
      <c r="G21" s="66">
        <f t="shared" si="1"/>
        <v>7</v>
      </c>
      <c r="H21" s="65">
        <f>VLOOKUP($A21,'Return Data'!$B$7:$R$2292,7,0)</f>
        <v>5.3384999999999998</v>
      </c>
      <c r="I21" s="66">
        <f t="shared" si="2"/>
        <v>9</v>
      </c>
      <c r="J21" s="65">
        <f>VLOOKUP($A21,'Return Data'!$B$7:$R$2292,8,0)</f>
        <v>5.0395000000000003</v>
      </c>
      <c r="K21" s="66">
        <f t="shared" si="3"/>
        <v>8</v>
      </c>
      <c r="L21" s="65">
        <f>VLOOKUP($A21,'Return Data'!$B$7:$R$2292,9,0)</f>
        <v>3.4719000000000002</v>
      </c>
      <c r="M21" s="66">
        <f t="shared" si="4"/>
        <v>12</v>
      </c>
      <c r="N21" s="65">
        <f>VLOOKUP($A21,'Return Data'!$B$7:$R$2292,10,0)</f>
        <v>3.4365999999999999</v>
      </c>
      <c r="O21" s="66">
        <f t="shared" si="5"/>
        <v>12</v>
      </c>
      <c r="P21" s="65">
        <f>VLOOKUP($A21,'Return Data'!$B$7:$R$2292,11,0)</f>
        <v>3.2408999999999999</v>
      </c>
      <c r="Q21" s="66">
        <f t="shared" si="6"/>
        <v>12</v>
      </c>
      <c r="R21" s="65">
        <f>VLOOKUP($A21,'Return Data'!$B$7:$R$2292,12,0)</f>
        <v>3.3195999999999999</v>
      </c>
      <c r="S21" s="66">
        <f t="shared" si="7"/>
        <v>13</v>
      </c>
      <c r="T21" s="65">
        <f>VLOOKUP($A21,'Return Data'!$B$7:$R$2292,13,0)</f>
        <v>3.4348999999999998</v>
      </c>
      <c r="U21" s="66">
        <f>RANK(T21,T$8:T$24,0)</f>
        <v>12</v>
      </c>
      <c r="V21" s="65">
        <f>VLOOKUP($A21,'Return Data'!$B$7:$R$2292,17,0)</f>
        <v>4.3300999999999998</v>
      </c>
      <c r="W21" s="66">
        <f>RANK(V21,V$8:V$24,0)</f>
        <v>11</v>
      </c>
      <c r="X21" s="65">
        <f>VLOOKUP($A21,'Return Data'!$B$7:$R$2292,14,0)</f>
        <v>5.3623000000000003</v>
      </c>
      <c r="Y21" s="66">
        <f>RANK(X21,X$8:X$24,0)</f>
        <v>10</v>
      </c>
      <c r="Z21" s="65">
        <f>VLOOKUP($A21,'Return Data'!$B$7:$R$2292,16,0)</f>
        <v>7.1136999999999997</v>
      </c>
      <c r="AA21" s="67">
        <f t="shared" si="9"/>
        <v>7</v>
      </c>
    </row>
    <row r="22" spans="1:27" x14ac:dyDescent="0.3">
      <c r="A22" s="63" t="s">
        <v>1212</v>
      </c>
      <c r="B22" s="64">
        <f>VLOOKUP($A22,'Return Data'!$B$7:$R$2292,3,0)</f>
        <v>44609</v>
      </c>
      <c r="C22" s="65">
        <f>VLOOKUP($A22,'Return Data'!$B$7:$R$2292,4,0)</f>
        <v>12.029</v>
      </c>
      <c r="D22" s="65">
        <f>VLOOKUP($A22,'Return Data'!$B$7:$R$2292,5,0)</f>
        <v>7.5873999999999997</v>
      </c>
      <c r="E22" s="66">
        <f t="shared" si="0"/>
        <v>1</v>
      </c>
      <c r="F22" s="65">
        <f>VLOOKUP($A22,'Return Data'!$B$7:$R$2292,6,0)</f>
        <v>6.0716999999999999</v>
      </c>
      <c r="G22" s="66">
        <f t="shared" si="1"/>
        <v>5</v>
      </c>
      <c r="H22" s="65">
        <f>VLOOKUP($A22,'Return Data'!$B$7:$R$2292,7,0)</f>
        <v>4.4252000000000002</v>
      </c>
      <c r="I22" s="66">
        <f t="shared" si="2"/>
        <v>15</v>
      </c>
      <c r="J22" s="65">
        <f>VLOOKUP($A22,'Return Data'!$B$7:$R$2292,8,0)</f>
        <v>4.2766999999999999</v>
      </c>
      <c r="K22" s="66">
        <f t="shared" si="3"/>
        <v>16</v>
      </c>
      <c r="L22" s="65">
        <f>VLOOKUP($A22,'Return Data'!$B$7:$R$2292,9,0)</f>
        <v>3.1701000000000001</v>
      </c>
      <c r="M22" s="66">
        <f t="shared" si="4"/>
        <v>14</v>
      </c>
      <c r="N22" s="65">
        <f>VLOOKUP($A22,'Return Data'!$B$7:$R$2292,10,0)</f>
        <v>3.2621000000000002</v>
      </c>
      <c r="O22" s="66">
        <f t="shared" si="5"/>
        <v>15</v>
      </c>
      <c r="P22" s="65">
        <f>VLOOKUP($A22,'Return Data'!$B$7:$R$2292,11,0)</f>
        <v>3.2159</v>
      </c>
      <c r="Q22" s="66">
        <f t="shared" si="6"/>
        <v>14</v>
      </c>
      <c r="R22" s="65">
        <f>VLOOKUP($A22,'Return Data'!$B$7:$R$2292,12,0)</f>
        <v>3.3328000000000002</v>
      </c>
      <c r="S22" s="66">
        <f t="shared" si="7"/>
        <v>12</v>
      </c>
      <c r="T22" s="65">
        <f>VLOOKUP($A22,'Return Data'!$B$7:$R$2292,13,0)</f>
        <v>3.3898999999999999</v>
      </c>
      <c r="U22" s="66">
        <f>RANK(T22,T$8:T$24,0)</f>
        <v>13</v>
      </c>
      <c r="V22" s="65">
        <f>VLOOKUP($A22,'Return Data'!$B$7:$R$2292,17,0)</f>
        <v>4.0776000000000003</v>
      </c>
      <c r="W22" s="66">
        <f>RANK(V22,V$8:V$24,0)</f>
        <v>12</v>
      </c>
      <c r="X22" s="65"/>
      <c r="Y22" s="66"/>
      <c r="Z22" s="65">
        <f>VLOOKUP($A22,'Return Data'!$B$7:$R$2292,16,0)</f>
        <v>5.5883000000000003</v>
      </c>
      <c r="AA22" s="67">
        <f t="shared" si="9"/>
        <v>14</v>
      </c>
    </row>
    <row r="23" spans="1:27" x14ac:dyDescent="0.3">
      <c r="A23" s="63" t="s">
        <v>1214</v>
      </c>
      <c r="B23" s="64">
        <f>VLOOKUP($A23,'Return Data'!$B$7:$R$2292,3,0)</f>
        <v>44609</v>
      </c>
      <c r="C23" s="65">
        <f>VLOOKUP($A23,'Return Data'!$B$7:$R$2292,4,0)</f>
        <v>3765.4703</v>
      </c>
      <c r="D23" s="65">
        <f>VLOOKUP($A23,'Return Data'!$B$7:$R$2292,5,0)</f>
        <v>5.0034000000000001</v>
      </c>
      <c r="E23" s="66">
        <f t="shared" si="0"/>
        <v>5</v>
      </c>
      <c r="F23" s="65">
        <f>VLOOKUP($A23,'Return Data'!$B$7:$R$2292,6,0)</f>
        <v>5.3369</v>
      </c>
      <c r="G23" s="66">
        <f t="shared" si="1"/>
        <v>13</v>
      </c>
      <c r="H23" s="65">
        <f>VLOOKUP($A23,'Return Data'!$B$7:$R$2292,7,0)</f>
        <v>5.4202000000000004</v>
      </c>
      <c r="I23" s="66">
        <f t="shared" si="2"/>
        <v>7</v>
      </c>
      <c r="J23" s="65">
        <f>VLOOKUP($A23,'Return Data'!$B$7:$R$2292,8,0)</f>
        <v>5.468</v>
      </c>
      <c r="K23" s="66">
        <f t="shared" si="3"/>
        <v>6</v>
      </c>
      <c r="L23" s="65">
        <f>VLOOKUP($A23,'Return Data'!$B$7:$R$2292,9,0)</f>
        <v>3.8168000000000002</v>
      </c>
      <c r="M23" s="66">
        <f t="shared" si="4"/>
        <v>6</v>
      </c>
      <c r="N23" s="65">
        <f>VLOOKUP($A23,'Return Data'!$B$7:$R$2292,10,0)</f>
        <v>3.8982999999999999</v>
      </c>
      <c r="O23" s="66">
        <f t="shared" si="5"/>
        <v>4</v>
      </c>
      <c r="P23" s="65">
        <f>VLOOKUP($A23,'Return Data'!$B$7:$R$2292,11,0)</f>
        <v>3.6372</v>
      </c>
      <c r="Q23" s="66">
        <f t="shared" si="6"/>
        <v>6</v>
      </c>
      <c r="R23" s="65">
        <f>VLOOKUP($A23,'Return Data'!$B$7:$R$2292,12,0)</f>
        <v>3.8140000000000001</v>
      </c>
      <c r="S23" s="66">
        <f t="shared" si="7"/>
        <v>3</v>
      </c>
      <c r="T23" s="65">
        <f>VLOOKUP($A23,'Return Data'!$B$7:$R$2292,13,0)</f>
        <v>4.0240999999999998</v>
      </c>
      <c r="U23" s="66">
        <f>RANK(T23,T$8:T$24,0)</f>
        <v>1</v>
      </c>
      <c r="V23" s="65">
        <f>VLOOKUP($A23,'Return Data'!$B$7:$R$2292,17,0)</f>
        <v>4.9912000000000001</v>
      </c>
      <c r="W23" s="66">
        <f>RANK(V23,V$8:V$24,0)</f>
        <v>3</v>
      </c>
      <c r="X23" s="65">
        <f>VLOOKUP($A23,'Return Data'!$B$7:$R$2292,14,0)</f>
        <v>5.8593999999999999</v>
      </c>
      <c r="Y23" s="66">
        <f>RANK(X23,X$8:X$24,0)</f>
        <v>3</v>
      </c>
      <c r="Z23" s="65">
        <f>VLOOKUP($A23,'Return Data'!$B$7:$R$2292,16,0)</f>
        <v>6.7233000000000001</v>
      </c>
      <c r="AA23" s="67">
        <f t="shared" si="9"/>
        <v>11</v>
      </c>
    </row>
    <row r="24" spans="1:27" x14ac:dyDescent="0.3">
      <c r="A24" s="63" t="s">
        <v>1216</v>
      </c>
      <c r="B24" s="64">
        <f>VLOOKUP($A24,'Return Data'!$B$7:$R$2292,3,0)</f>
        <v>44609</v>
      </c>
      <c r="C24" s="65">
        <f>VLOOKUP($A24,'Return Data'!$B$7:$R$2292,4,0)</f>
        <v>2454.3910999999998</v>
      </c>
      <c r="D24" s="65">
        <f>VLOOKUP($A24,'Return Data'!$B$7:$R$2292,5,0)</f>
        <v>4.7504999999999997</v>
      </c>
      <c r="E24" s="66">
        <f t="shared" si="0"/>
        <v>9</v>
      </c>
      <c r="F24" s="65">
        <f>VLOOKUP($A24,'Return Data'!$B$7:$R$2292,6,0)</f>
        <v>5.8517000000000001</v>
      </c>
      <c r="G24" s="66">
        <f t="shared" si="1"/>
        <v>8</v>
      </c>
      <c r="H24" s="65">
        <f>VLOOKUP($A24,'Return Data'!$B$7:$R$2292,7,0)</f>
        <v>5.7836999999999996</v>
      </c>
      <c r="I24" s="66">
        <f t="shared" si="2"/>
        <v>3</v>
      </c>
      <c r="J24" s="65">
        <f>VLOOKUP($A24,'Return Data'!$B$7:$R$2292,8,0)</f>
        <v>5.5377999999999998</v>
      </c>
      <c r="K24" s="66">
        <f t="shared" si="3"/>
        <v>4</v>
      </c>
      <c r="L24" s="65">
        <f>VLOOKUP($A24,'Return Data'!$B$7:$R$2292,9,0)</f>
        <v>3.9455</v>
      </c>
      <c r="M24" s="66">
        <f t="shared" si="4"/>
        <v>3</v>
      </c>
      <c r="N24" s="65">
        <f>VLOOKUP($A24,'Return Data'!$B$7:$R$2292,10,0)</f>
        <v>3.92</v>
      </c>
      <c r="O24" s="66">
        <f t="shared" si="5"/>
        <v>3</v>
      </c>
      <c r="P24" s="65">
        <f>VLOOKUP($A24,'Return Data'!$B$7:$R$2292,11,0)</f>
        <v>3.7027000000000001</v>
      </c>
      <c r="Q24" s="66">
        <f t="shared" si="6"/>
        <v>3</v>
      </c>
      <c r="R24" s="65">
        <f>VLOOKUP($A24,'Return Data'!$B$7:$R$2292,12,0)</f>
        <v>3.7875999999999999</v>
      </c>
      <c r="S24" s="66">
        <f t="shared" si="7"/>
        <v>4</v>
      </c>
      <c r="T24" s="65">
        <f>VLOOKUP($A24,'Return Data'!$B$7:$R$2292,13,0)</f>
        <v>3.8832</v>
      </c>
      <c r="U24" s="66">
        <f>RANK(T24,T$8:T$24,0)</f>
        <v>5</v>
      </c>
      <c r="V24" s="65">
        <f>VLOOKUP($A24,'Return Data'!$B$7:$R$2292,17,0)</f>
        <v>4.7446000000000002</v>
      </c>
      <c r="W24" s="66">
        <f>RANK(V24,V$8:V$24,0)</f>
        <v>5</v>
      </c>
      <c r="X24" s="65">
        <f>VLOOKUP($A24,'Return Data'!$B$7:$R$2292,14,0)</f>
        <v>5.7150999999999996</v>
      </c>
      <c r="Y24" s="66">
        <f>RANK(X24,X$8:X$24,0)</f>
        <v>6</v>
      </c>
      <c r="Z24" s="65">
        <f>VLOOKUP($A24,'Return Data'!$B$7:$R$2292,16,0)</f>
        <v>7.3743999999999996</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4.8136176470588241</v>
      </c>
      <c r="E26" s="74"/>
      <c r="F26" s="75">
        <f>AVERAGE(F8:F24)</f>
        <v>5.6523705882352937</v>
      </c>
      <c r="G26" s="74"/>
      <c r="H26" s="75">
        <f>AVERAGE(H8:H24)</f>
        <v>5.1882941176470574</v>
      </c>
      <c r="I26" s="74"/>
      <c r="J26" s="75">
        <f>AVERAGE(J8:J24)</f>
        <v>4.9985411764705887</v>
      </c>
      <c r="K26" s="74"/>
      <c r="L26" s="75">
        <f>AVERAGE(L8:L24)</f>
        <v>3.5852705882352938</v>
      </c>
      <c r="M26" s="74"/>
      <c r="N26" s="75">
        <f>AVERAGE(N8:N24)</f>
        <v>3.610017647058823</v>
      </c>
      <c r="O26" s="74"/>
      <c r="P26" s="75">
        <f>AVERAGE(P8:P24)</f>
        <v>3.414258823529412</v>
      </c>
      <c r="Q26" s="74"/>
      <c r="R26" s="75">
        <f>AVERAGE(R8:R24)</f>
        <v>3.5036411764705879</v>
      </c>
      <c r="S26" s="74"/>
      <c r="T26" s="75">
        <f>AVERAGE(T8:T24)</f>
        <v>3.6483374999999998</v>
      </c>
      <c r="U26" s="74"/>
      <c r="V26" s="75">
        <f>AVERAGE(V8:V24)</f>
        <v>4.5382571428571428</v>
      </c>
      <c r="W26" s="74"/>
      <c r="X26" s="75">
        <f>AVERAGE(X8:X24)</f>
        <v>5.5660384615384606</v>
      </c>
      <c r="Y26" s="74"/>
      <c r="Z26" s="75">
        <f>AVERAGE(Z8:Z24)</f>
        <v>6.5029235294117642</v>
      </c>
      <c r="AA26" s="76"/>
    </row>
    <row r="27" spans="1:27" x14ac:dyDescent="0.3">
      <c r="A27" s="73" t="s">
        <v>28</v>
      </c>
      <c r="B27" s="74"/>
      <c r="C27" s="74"/>
      <c r="D27" s="75">
        <f>MIN(D8:D24)</f>
        <v>3.0600999999999998</v>
      </c>
      <c r="E27" s="74"/>
      <c r="F27" s="75">
        <f>MIN(F8:F24)</f>
        <v>3.6863000000000001</v>
      </c>
      <c r="G27" s="74"/>
      <c r="H27" s="75">
        <f>MIN(H8:H24)</f>
        <v>3.4426000000000001</v>
      </c>
      <c r="I27" s="74"/>
      <c r="J27" s="75">
        <f>MIN(J8:J24)</f>
        <v>3.4325999999999999</v>
      </c>
      <c r="K27" s="74"/>
      <c r="L27" s="75">
        <f>MIN(L8:L24)</f>
        <v>3.0246</v>
      </c>
      <c r="M27" s="74"/>
      <c r="N27" s="75">
        <f>MIN(N8:N24)</f>
        <v>3.1128999999999998</v>
      </c>
      <c r="O27" s="74"/>
      <c r="P27" s="75">
        <f>MIN(P8:P24)</f>
        <v>2.8635000000000002</v>
      </c>
      <c r="Q27" s="74"/>
      <c r="R27" s="75">
        <f>MIN(R8:R24)</f>
        <v>2.9514999999999998</v>
      </c>
      <c r="S27" s="74"/>
      <c r="T27" s="75">
        <f>MIN(T8:T24)</f>
        <v>3.0278999999999998</v>
      </c>
      <c r="U27" s="74"/>
      <c r="V27" s="75">
        <f>MIN(V8:V24)</f>
        <v>3.8090000000000002</v>
      </c>
      <c r="W27" s="74"/>
      <c r="X27" s="75">
        <f>MIN(X8:X24)</f>
        <v>4.6978999999999997</v>
      </c>
      <c r="Y27" s="74"/>
      <c r="Z27" s="75">
        <f>MIN(Z8:Z24)</f>
        <v>3.5480999999999998</v>
      </c>
      <c r="AA27" s="76"/>
    </row>
    <row r="28" spans="1:27" ht="15" thickBot="1" x14ac:dyDescent="0.35">
      <c r="A28" s="77" t="s">
        <v>29</v>
      </c>
      <c r="B28" s="78"/>
      <c r="C28" s="78"/>
      <c r="D28" s="79">
        <f>MAX(D8:D24)</f>
        <v>7.5873999999999997</v>
      </c>
      <c r="E28" s="78"/>
      <c r="F28" s="79">
        <f>MAX(F8:F24)</f>
        <v>6.9610000000000003</v>
      </c>
      <c r="G28" s="78"/>
      <c r="H28" s="79">
        <f>MAX(H8:H24)</f>
        <v>6.1773999999999996</v>
      </c>
      <c r="I28" s="78"/>
      <c r="J28" s="79">
        <f>MAX(J8:J24)</f>
        <v>6.0240999999999998</v>
      </c>
      <c r="K28" s="78"/>
      <c r="L28" s="79">
        <f>MAX(L8:L24)</f>
        <v>4.1321000000000003</v>
      </c>
      <c r="M28" s="78"/>
      <c r="N28" s="79">
        <f>MAX(N8:N24)</f>
        <v>4.0696000000000003</v>
      </c>
      <c r="O28" s="78"/>
      <c r="P28" s="79">
        <f>MAX(P8:P24)</f>
        <v>3.7490000000000001</v>
      </c>
      <c r="Q28" s="78"/>
      <c r="R28" s="79">
        <f>MAX(R8:R24)</f>
        <v>3.8479000000000001</v>
      </c>
      <c r="S28" s="78"/>
      <c r="T28" s="79">
        <f>MAX(T8:T24)</f>
        <v>4.0240999999999998</v>
      </c>
      <c r="U28" s="78"/>
      <c r="V28" s="79">
        <f>MAX(V8:V24)</f>
        <v>5.0208000000000004</v>
      </c>
      <c r="W28" s="78"/>
      <c r="X28" s="79">
        <f>MAX(X8:X24)</f>
        <v>5.9668000000000001</v>
      </c>
      <c r="Y28" s="78"/>
      <c r="Z28" s="79">
        <f>MAX(Z8:Z24)</f>
        <v>7.4984999999999999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1219</v>
      </c>
      <c r="B8" s="64">
        <f>VLOOKUP($A8,'Return Data'!$B$7:$R$2292,3,0)</f>
        <v>44609</v>
      </c>
      <c r="C8" s="65">
        <f>VLOOKUP($A8,'Return Data'!$B$7:$R$2292,4,0)</f>
        <v>33.529499999999999</v>
      </c>
      <c r="D8" s="65">
        <f>VLOOKUP($A8,'Return Data'!$B$7:$R$2292,10,0)</f>
        <v>-5.2115999999999998</v>
      </c>
      <c r="E8" s="66">
        <f t="shared" ref="E8:E16" si="0">RANK(D8,D$8:D$16,0)</f>
        <v>9</v>
      </c>
      <c r="F8" s="65">
        <f>VLOOKUP($A8,'Return Data'!$B$7:$R$2292,11,0)</f>
        <v>3.6274999999999999</v>
      </c>
      <c r="G8" s="66">
        <f t="shared" ref="G8:G16" si="1">RANK(F8,F$8:F$16,0)</f>
        <v>7</v>
      </c>
      <c r="H8" s="65">
        <f>VLOOKUP($A8,'Return Data'!$B$7:$R$2292,12,0)</f>
        <v>15.538500000000001</v>
      </c>
      <c r="I8" s="66">
        <f t="shared" ref="I8:I16" si="2">RANK(H8,H$8:H$16,0)</f>
        <v>4</v>
      </c>
      <c r="J8" s="65">
        <f>VLOOKUP($A8,'Return Data'!$B$7:$R$2292,13,0)</f>
        <v>16.342300000000002</v>
      </c>
      <c r="K8" s="66">
        <f t="shared" ref="K8:K16" si="3">RANK(J8,J$8:J$16,0)</f>
        <v>4</v>
      </c>
      <c r="L8" s="65">
        <f>VLOOKUP($A8,'Return Data'!$B$7:$R$2292,17,0)</f>
        <v>18.560500000000001</v>
      </c>
      <c r="M8" s="66">
        <f t="shared" ref="M8:M14" si="4">RANK(L8,L$8:L$16,0)</f>
        <v>4</v>
      </c>
      <c r="N8" s="65">
        <f>VLOOKUP($A8,'Return Data'!$B$7:$R$2292,14,0)</f>
        <v>19.888200000000001</v>
      </c>
      <c r="O8" s="66">
        <f t="shared" ref="O8:O14" si="5">RANK(N8,N$8:N$16,0)</f>
        <v>3</v>
      </c>
      <c r="P8" s="65">
        <f>VLOOKUP($A8,'Return Data'!$B$7:$R$2292,15,0)</f>
        <v>14.364000000000001</v>
      </c>
      <c r="Q8" s="66">
        <f t="shared" ref="Q8:Q14" si="6">RANK(P8,P$8:P$16,0)</f>
        <v>3</v>
      </c>
      <c r="R8" s="65">
        <f>VLOOKUP($A8,'Return Data'!$B$7:$R$2292,16,0)</f>
        <v>11.2258</v>
      </c>
      <c r="S8" s="67">
        <f t="shared" ref="S8:S16" si="7">RANK(R8,R$8:R$16,0)</f>
        <v>4</v>
      </c>
    </row>
    <row r="9" spans="1:20" x14ac:dyDescent="0.3">
      <c r="A9" s="63" t="s">
        <v>1222</v>
      </c>
      <c r="B9" s="64">
        <f>VLOOKUP($A9,'Return Data'!$B$7:$R$2292,3,0)</f>
        <v>44609</v>
      </c>
      <c r="C9" s="65">
        <f>VLOOKUP($A9,'Return Data'!$B$7:$R$2292,4,0)</f>
        <v>50.448999999999998</v>
      </c>
      <c r="D9" s="65">
        <f>VLOOKUP($A9,'Return Data'!$B$7:$R$2292,10,0)</f>
        <v>-2.3839000000000001</v>
      </c>
      <c r="E9" s="66">
        <f t="shared" si="0"/>
        <v>7</v>
      </c>
      <c r="F9" s="65">
        <f>VLOOKUP($A9,'Return Data'!$B$7:$R$2292,11,0)</f>
        <v>3.0686</v>
      </c>
      <c r="G9" s="66">
        <f t="shared" si="1"/>
        <v>8</v>
      </c>
      <c r="H9" s="65">
        <f>VLOOKUP($A9,'Return Data'!$B$7:$R$2292,12,0)</f>
        <v>12.5943</v>
      </c>
      <c r="I9" s="66">
        <f t="shared" si="2"/>
        <v>6</v>
      </c>
      <c r="J9" s="65">
        <f>VLOOKUP($A9,'Return Data'!$B$7:$R$2292,13,0)</f>
        <v>14.899699999999999</v>
      </c>
      <c r="K9" s="66">
        <f t="shared" si="3"/>
        <v>6</v>
      </c>
      <c r="L9" s="65">
        <f>VLOOKUP($A9,'Return Data'!$B$7:$R$2292,17,0)</f>
        <v>18.704599999999999</v>
      </c>
      <c r="M9" s="66">
        <f t="shared" si="4"/>
        <v>3</v>
      </c>
      <c r="N9" s="65">
        <f>VLOOKUP($A9,'Return Data'!$B$7:$R$2292,14,0)</f>
        <v>17.4024</v>
      </c>
      <c r="O9" s="66">
        <f t="shared" si="5"/>
        <v>4</v>
      </c>
      <c r="P9" s="65">
        <f>VLOOKUP($A9,'Return Data'!$B$7:$R$2292,15,0)</f>
        <v>11.5602</v>
      </c>
      <c r="Q9" s="66">
        <f t="shared" si="6"/>
        <v>4</v>
      </c>
      <c r="R9" s="65">
        <f>VLOOKUP($A9,'Return Data'!$B$7:$R$2292,16,0)</f>
        <v>11.187900000000001</v>
      </c>
      <c r="S9" s="67">
        <f t="shared" si="7"/>
        <v>6</v>
      </c>
    </row>
    <row r="10" spans="1:20" x14ac:dyDescent="0.3">
      <c r="A10" s="63" t="s">
        <v>1224</v>
      </c>
      <c r="B10" s="64">
        <f>VLOOKUP($A10,'Return Data'!$B$7:$R$2292,3,0)</f>
        <v>44609</v>
      </c>
      <c r="C10" s="65">
        <f>VLOOKUP($A10,'Return Data'!$B$7:$R$2292,4,0)</f>
        <v>461.10590000000002</v>
      </c>
      <c r="D10" s="65">
        <f>VLOOKUP($A10,'Return Data'!$B$7:$R$2292,10,0)</f>
        <v>1.5166999999999999</v>
      </c>
      <c r="E10" s="66">
        <f t="shared" si="0"/>
        <v>1</v>
      </c>
      <c r="F10" s="65">
        <f>VLOOKUP($A10,'Return Data'!$B$7:$R$2292,11,0)</f>
        <v>13.3081</v>
      </c>
      <c r="G10" s="66">
        <f t="shared" si="1"/>
        <v>1</v>
      </c>
      <c r="H10" s="65">
        <f>VLOOKUP($A10,'Return Data'!$B$7:$R$2292,12,0)</f>
        <v>22.4971</v>
      </c>
      <c r="I10" s="66">
        <f t="shared" si="2"/>
        <v>1</v>
      </c>
      <c r="J10" s="65">
        <f>VLOOKUP($A10,'Return Data'!$B$7:$R$2292,13,0)</f>
        <v>29.575800000000001</v>
      </c>
      <c r="K10" s="66">
        <f t="shared" si="3"/>
        <v>2</v>
      </c>
      <c r="L10" s="65">
        <f>VLOOKUP($A10,'Return Data'!$B$7:$R$2292,17,0)</f>
        <v>26.640899999999998</v>
      </c>
      <c r="M10" s="66">
        <f t="shared" si="4"/>
        <v>2</v>
      </c>
      <c r="N10" s="65">
        <f>VLOOKUP($A10,'Return Data'!$B$7:$R$2292,14,0)</f>
        <v>21.389700000000001</v>
      </c>
      <c r="O10" s="66">
        <f t="shared" si="5"/>
        <v>2</v>
      </c>
      <c r="P10" s="65">
        <f>VLOOKUP($A10,'Return Data'!$B$7:$R$2292,15,0)</f>
        <v>14.9337</v>
      </c>
      <c r="Q10" s="66">
        <f t="shared" si="6"/>
        <v>2</v>
      </c>
      <c r="R10" s="65">
        <f>VLOOKUP($A10,'Return Data'!$B$7:$R$2292,16,0)</f>
        <v>16.1919</v>
      </c>
      <c r="S10" s="67">
        <f t="shared" si="7"/>
        <v>2</v>
      </c>
    </row>
    <row r="11" spans="1:20" x14ac:dyDescent="0.3">
      <c r="A11" s="63" t="s">
        <v>1969</v>
      </c>
      <c r="B11" s="64">
        <f>VLOOKUP($A11,'Return Data'!$B$7:$R$2292,3,0)</f>
        <v>44609</v>
      </c>
      <c r="C11" s="65">
        <f>VLOOKUP($A11,'Return Data'!$B$7:$R$2292,4,0)</f>
        <v>28.517499999999998</v>
      </c>
      <c r="D11" s="65">
        <f>VLOOKUP($A11,'Return Data'!$B$7:$R$2292,10,0)</f>
        <v>-2.9056000000000002</v>
      </c>
      <c r="E11" s="66">
        <f t="shared" si="0"/>
        <v>8</v>
      </c>
      <c r="F11" s="65">
        <f>VLOOKUP($A11,'Return Data'!$B$7:$R$2292,11,0)</f>
        <v>5.6578999999999997</v>
      </c>
      <c r="G11" s="66">
        <f t="shared" si="1"/>
        <v>3</v>
      </c>
      <c r="H11" s="65">
        <f>VLOOKUP($A11,'Return Data'!$B$7:$R$2292,12,0)</f>
        <v>16.273599999999998</v>
      </c>
      <c r="I11" s="66">
        <f t="shared" si="2"/>
        <v>3</v>
      </c>
      <c r="J11" s="65">
        <f>VLOOKUP($A11,'Return Data'!$B$7:$R$2292,13,0)</f>
        <v>15.6934</v>
      </c>
      <c r="K11" s="66">
        <f t="shared" si="3"/>
        <v>5</v>
      </c>
      <c r="L11" s="65">
        <f>VLOOKUP($A11,'Return Data'!$B$7:$R$2292,17,0)</f>
        <v>16.453299999999999</v>
      </c>
      <c r="M11" s="66">
        <f t="shared" si="4"/>
        <v>5</v>
      </c>
      <c r="N11" s="65">
        <f>VLOOKUP($A11,'Return Data'!$B$7:$R$2292,14,0)</f>
        <v>15.6319</v>
      </c>
      <c r="O11" s="66">
        <f t="shared" si="5"/>
        <v>5</v>
      </c>
      <c r="P11" s="65">
        <f>VLOOKUP($A11,'Return Data'!$B$7:$R$2292,15,0)</f>
        <v>11.049300000000001</v>
      </c>
      <c r="Q11" s="66">
        <f t="shared" si="6"/>
        <v>5</v>
      </c>
      <c r="R11" s="65">
        <f>VLOOKUP($A11,'Return Data'!$B$7:$R$2292,16,0)</f>
        <v>9.9367000000000001</v>
      </c>
      <c r="S11" s="67">
        <f t="shared" si="7"/>
        <v>7</v>
      </c>
    </row>
    <row r="12" spans="1:20" x14ac:dyDescent="0.3">
      <c r="A12" s="63" t="s">
        <v>1226</v>
      </c>
      <c r="B12" s="64">
        <f>VLOOKUP($A12,'Return Data'!$B$7:$R$2292,3,0)</f>
        <v>44609</v>
      </c>
      <c r="C12" s="65">
        <f>VLOOKUP($A12,'Return Data'!$B$7:$R$2292,4,0)</f>
        <v>80.786799999999999</v>
      </c>
      <c r="D12" s="65">
        <f>VLOOKUP($A12,'Return Data'!$B$7:$R$2292,10,0)</f>
        <v>1.3237000000000001</v>
      </c>
      <c r="E12" s="66">
        <f t="shared" si="0"/>
        <v>2</v>
      </c>
      <c r="F12" s="65">
        <f>VLOOKUP($A12,'Return Data'!$B$7:$R$2292,11,0)</f>
        <v>12.101900000000001</v>
      </c>
      <c r="G12" s="66">
        <f t="shared" si="1"/>
        <v>2</v>
      </c>
      <c r="H12" s="65">
        <f>VLOOKUP($A12,'Return Data'!$B$7:$R$2292,12,0)</f>
        <v>19.691400000000002</v>
      </c>
      <c r="I12" s="66">
        <f t="shared" si="2"/>
        <v>2</v>
      </c>
      <c r="J12" s="65">
        <f>VLOOKUP($A12,'Return Data'!$B$7:$R$2292,13,0)</f>
        <v>56.820700000000002</v>
      </c>
      <c r="K12" s="66">
        <f t="shared" si="3"/>
        <v>1</v>
      </c>
      <c r="L12" s="65">
        <f>VLOOKUP($A12,'Return Data'!$B$7:$R$2292,17,0)</f>
        <v>41.303699999999999</v>
      </c>
      <c r="M12" s="66">
        <f t="shared" si="4"/>
        <v>1</v>
      </c>
      <c r="N12" s="65">
        <f>VLOOKUP($A12,'Return Data'!$B$7:$R$2292,14,0)</f>
        <v>30.454899999999999</v>
      </c>
      <c r="O12" s="66">
        <f t="shared" si="5"/>
        <v>1</v>
      </c>
      <c r="P12" s="65">
        <f>VLOOKUP($A12,'Return Data'!$B$7:$R$2292,15,0)</f>
        <v>19.293099999999999</v>
      </c>
      <c r="Q12" s="66">
        <f t="shared" si="6"/>
        <v>1</v>
      </c>
      <c r="R12" s="65">
        <f>VLOOKUP($A12,'Return Data'!$B$7:$R$2292,16,0)</f>
        <v>14.014699999999999</v>
      </c>
      <c r="S12" s="67">
        <f t="shared" si="7"/>
        <v>3</v>
      </c>
    </row>
    <row r="13" spans="1:20" x14ac:dyDescent="0.3">
      <c r="A13" s="63" t="s">
        <v>750</v>
      </c>
      <c r="B13" s="64">
        <f>VLOOKUP($A13,'Return Data'!$B$7:$R$2292,3,0)</f>
        <v>44609</v>
      </c>
      <c r="C13" s="65">
        <f>VLOOKUP($A13,'Return Data'!$B$7:$R$2292,4,0)</f>
        <v>23.7502</v>
      </c>
      <c r="D13" s="65">
        <f>VLOOKUP($A13,'Return Data'!$B$7:$R$2292,10,0)</f>
        <v>-1.5573999999999999</v>
      </c>
      <c r="E13" s="66">
        <f t="shared" si="0"/>
        <v>5</v>
      </c>
      <c r="F13" s="65">
        <f>VLOOKUP($A13,'Return Data'!$B$7:$R$2292,11,0)</f>
        <v>4.7552000000000003</v>
      </c>
      <c r="G13" s="66">
        <f t="shared" si="1"/>
        <v>5</v>
      </c>
      <c r="H13" s="65">
        <f>VLOOKUP($A13,'Return Data'!$B$7:$R$2292,12,0)</f>
        <v>7.4469000000000003</v>
      </c>
      <c r="I13" s="66">
        <f t="shared" si="2"/>
        <v>9</v>
      </c>
      <c r="J13" s="65">
        <f>VLOOKUP($A13,'Return Data'!$B$7:$R$2292,13,0)</f>
        <v>6.4124999999999996</v>
      </c>
      <c r="K13" s="66">
        <f t="shared" si="3"/>
        <v>9</v>
      </c>
      <c r="L13" s="65">
        <f>VLOOKUP($A13,'Return Data'!$B$7:$R$2292,17,0)</f>
        <v>10.7492</v>
      </c>
      <c r="M13" s="66">
        <f t="shared" si="4"/>
        <v>8</v>
      </c>
      <c r="N13" s="65">
        <f>VLOOKUP($A13,'Return Data'!$B$7:$R$2292,14,0)</f>
        <v>9.8035999999999994</v>
      </c>
      <c r="O13" s="66">
        <f t="shared" si="5"/>
        <v>8</v>
      </c>
      <c r="P13" s="65">
        <f>VLOOKUP($A13,'Return Data'!$B$7:$R$2292,15,0)</f>
        <v>8.4004999999999992</v>
      </c>
      <c r="Q13" s="66">
        <f t="shared" si="6"/>
        <v>8</v>
      </c>
      <c r="R13" s="65">
        <f>VLOOKUP($A13,'Return Data'!$B$7:$R$2292,16,0)</f>
        <v>9.4177</v>
      </c>
      <c r="S13" s="67">
        <f t="shared" si="7"/>
        <v>8</v>
      </c>
    </row>
    <row r="14" spans="1:20" x14ac:dyDescent="0.3">
      <c r="A14" s="63" t="s">
        <v>1227</v>
      </c>
      <c r="B14" s="64">
        <f>VLOOKUP($A14,'Return Data'!$B$7:$R$2292,3,0)</f>
        <v>44609</v>
      </c>
      <c r="C14" s="65">
        <f>VLOOKUP($A14,'Return Data'!$B$7:$R$2292,4,0)</f>
        <v>40.118299999999998</v>
      </c>
      <c r="D14" s="65">
        <f>VLOOKUP($A14,'Return Data'!$B$7:$R$2292,10,0)</f>
        <v>-1.1952</v>
      </c>
      <c r="E14" s="66">
        <f t="shared" si="0"/>
        <v>4</v>
      </c>
      <c r="F14" s="65">
        <f>VLOOKUP($A14,'Return Data'!$B$7:$R$2292,11,0)</f>
        <v>4.0407000000000002</v>
      </c>
      <c r="G14" s="66">
        <f t="shared" si="1"/>
        <v>6</v>
      </c>
      <c r="H14" s="65">
        <f>VLOOKUP($A14,'Return Data'!$B$7:$R$2292,12,0)</f>
        <v>9.3702000000000005</v>
      </c>
      <c r="I14" s="66">
        <f t="shared" si="2"/>
        <v>7</v>
      </c>
      <c r="J14" s="65">
        <f>VLOOKUP($A14,'Return Data'!$B$7:$R$2292,13,0)</f>
        <v>12.3353</v>
      </c>
      <c r="K14" s="66">
        <f t="shared" si="3"/>
        <v>7</v>
      </c>
      <c r="L14" s="65">
        <f>VLOOKUP($A14,'Return Data'!$B$7:$R$2292,17,0)</f>
        <v>13.9833</v>
      </c>
      <c r="M14" s="66">
        <f t="shared" si="4"/>
        <v>6</v>
      </c>
      <c r="N14" s="65">
        <f>VLOOKUP($A14,'Return Data'!$B$7:$R$2292,14,0)</f>
        <v>13.793200000000001</v>
      </c>
      <c r="O14" s="66">
        <f t="shared" si="5"/>
        <v>6</v>
      </c>
      <c r="P14" s="65">
        <f>VLOOKUP($A14,'Return Data'!$B$7:$R$2292,15,0)</f>
        <v>10.3161</v>
      </c>
      <c r="Q14" s="66">
        <f t="shared" si="6"/>
        <v>6</v>
      </c>
      <c r="R14" s="65">
        <f>VLOOKUP($A14,'Return Data'!$B$7:$R$2292,16,0)</f>
        <v>11.2163</v>
      </c>
      <c r="S14" s="67">
        <f t="shared" si="7"/>
        <v>5</v>
      </c>
    </row>
    <row r="15" spans="1:20" x14ac:dyDescent="0.3">
      <c r="A15" s="63" t="s">
        <v>1229</v>
      </c>
      <c r="B15" s="64">
        <f>VLOOKUP($A15,'Return Data'!$B$7:$R$2292,3,0)</f>
        <v>44609</v>
      </c>
      <c r="C15" s="65">
        <f>VLOOKUP($A15,'Return Data'!$B$7:$R$2292,4,0)</f>
        <v>15.958</v>
      </c>
      <c r="D15" s="65">
        <f>VLOOKUP($A15,'Return Data'!$B$7:$R$2292,10,0)</f>
        <v>-0.82720000000000005</v>
      </c>
      <c r="E15" s="66">
        <f t="shared" si="0"/>
        <v>3</v>
      </c>
      <c r="F15" s="65">
        <f>VLOOKUP($A15,'Return Data'!$B$7:$R$2292,11,0)</f>
        <v>5.2263999999999999</v>
      </c>
      <c r="G15" s="66">
        <f t="shared" si="1"/>
        <v>4</v>
      </c>
      <c r="H15" s="65">
        <f>VLOOKUP($A15,'Return Data'!$B$7:$R$2292,12,0)</f>
        <v>14.526400000000001</v>
      </c>
      <c r="I15" s="66">
        <f t="shared" si="2"/>
        <v>5</v>
      </c>
      <c r="J15" s="65">
        <f>VLOOKUP($A15,'Return Data'!$B$7:$R$2292,13,0)</f>
        <v>17.0336</v>
      </c>
      <c r="K15" s="66">
        <f t="shared" si="3"/>
        <v>3</v>
      </c>
      <c r="L15" s="65"/>
      <c r="M15" s="66"/>
      <c r="N15" s="65"/>
      <c r="O15" s="66"/>
      <c r="P15" s="65"/>
      <c r="Q15" s="66"/>
      <c r="R15" s="65">
        <f>VLOOKUP($A15,'Return Data'!$B$7:$R$2292,16,0)</f>
        <v>26.945799999999998</v>
      </c>
      <c r="S15" s="67">
        <f t="shared" si="7"/>
        <v>1</v>
      </c>
    </row>
    <row r="16" spans="1:20" x14ac:dyDescent="0.3">
      <c r="A16" s="63" t="s">
        <v>1231</v>
      </c>
      <c r="B16" s="64">
        <f>VLOOKUP($A16,'Return Data'!$B$7:$R$2292,3,0)</f>
        <v>44609</v>
      </c>
      <c r="C16" s="65">
        <f>VLOOKUP($A16,'Return Data'!$B$7:$R$2292,4,0)</f>
        <v>46.815800000000003</v>
      </c>
      <c r="D16" s="65">
        <f>VLOOKUP($A16,'Return Data'!$B$7:$R$2292,10,0)</f>
        <v>-1.7324999999999999</v>
      </c>
      <c r="E16" s="66">
        <f t="shared" si="0"/>
        <v>6</v>
      </c>
      <c r="F16" s="65">
        <f>VLOOKUP($A16,'Return Data'!$B$7:$R$2292,11,0)</f>
        <v>1.9144000000000001</v>
      </c>
      <c r="G16" s="66">
        <f t="shared" si="1"/>
        <v>9</v>
      </c>
      <c r="H16" s="65">
        <f>VLOOKUP($A16,'Return Data'!$B$7:$R$2292,12,0)</f>
        <v>8.4162999999999997</v>
      </c>
      <c r="I16" s="66">
        <f t="shared" si="2"/>
        <v>8</v>
      </c>
      <c r="J16" s="65">
        <f>VLOOKUP($A16,'Return Data'!$B$7:$R$2292,13,0)</f>
        <v>8.5626999999999995</v>
      </c>
      <c r="K16" s="66">
        <f t="shared" si="3"/>
        <v>8</v>
      </c>
      <c r="L16" s="65">
        <f>VLOOKUP($A16,'Return Data'!$B$7:$R$2292,17,0)</f>
        <v>11.869899999999999</v>
      </c>
      <c r="M16" s="66">
        <f>RANK(L16,L$8:L$16,0)</f>
        <v>7</v>
      </c>
      <c r="N16" s="65">
        <f>VLOOKUP($A16,'Return Data'!$B$7:$R$2292,14,0)</f>
        <v>11.038500000000001</v>
      </c>
      <c r="O16" s="66">
        <f>RANK(N16,N$8:N$16,0)</f>
        <v>7</v>
      </c>
      <c r="P16" s="65">
        <f>VLOOKUP($A16,'Return Data'!$B$7:$R$2292,15,0)</f>
        <v>8.4040999999999997</v>
      </c>
      <c r="Q16" s="66">
        <f>RANK(P16,P$8:P$16,0)</f>
        <v>7</v>
      </c>
      <c r="R16" s="65">
        <f>VLOOKUP($A16,'Return Data'!$B$7:$R$2292,16,0)</f>
        <v>7.7773000000000003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-1.4414444444444441</v>
      </c>
      <c r="E18" s="74"/>
      <c r="F18" s="75">
        <f>AVERAGE(F8:F16)</f>
        <v>5.9667444444444442</v>
      </c>
      <c r="G18" s="74"/>
      <c r="H18" s="75">
        <f>AVERAGE(H8:H16)</f>
        <v>14.039411111111113</v>
      </c>
      <c r="I18" s="74"/>
      <c r="J18" s="75">
        <f>AVERAGE(J8:J16)</f>
        <v>19.741777777777781</v>
      </c>
      <c r="K18" s="74"/>
      <c r="L18" s="75">
        <f>AVERAGE(L8:L16)</f>
        <v>19.783175000000004</v>
      </c>
      <c r="M18" s="74"/>
      <c r="N18" s="75">
        <f>AVERAGE(N8:N16)</f>
        <v>17.4253</v>
      </c>
      <c r="O18" s="74"/>
      <c r="P18" s="75">
        <f>AVERAGE(P8:P16)</f>
        <v>12.290125</v>
      </c>
      <c r="Q18" s="74"/>
      <c r="R18" s="75">
        <f>AVERAGE(R8:R16)</f>
        <v>13.101566666666665</v>
      </c>
      <c r="S18" s="76"/>
    </row>
    <row r="19" spans="1:19" x14ac:dyDescent="0.3">
      <c r="A19" s="73" t="s">
        <v>28</v>
      </c>
      <c r="B19" s="74"/>
      <c r="C19" s="74"/>
      <c r="D19" s="75">
        <f>MIN(D8:D16)</f>
        <v>-5.2115999999999998</v>
      </c>
      <c r="E19" s="74"/>
      <c r="F19" s="75">
        <f>MIN(F8:F16)</f>
        <v>1.9144000000000001</v>
      </c>
      <c r="G19" s="74"/>
      <c r="H19" s="75">
        <f>MIN(H8:H16)</f>
        <v>7.4469000000000003</v>
      </c>
      <c r="I19" s="74"/>
      <c r="J19" s="75">
        <f>MIN(J8:J16)</f>
        <v>6.4124999999999996</v>
      </c>
      <c r="K19" s="74"/>
      <c r="L19" s="75">
        <f>MIN(L8:L16)</f>
        <v>10.7492</v>
      </c>
      <c r="M19" s="74"/>
      <c r="N19" s="75">
        <f>MIN(N8:N16)</f>
        <v>9.8035999999999994</v>
      </c>
      <c r="O19" s="74"/>
      <c r="P19" s="75">
        <f>MIN(P8:P16)</f>
        <v>8.4004999999999992</v>
      </c>
      <c r="Q19" s="74"/>
      <c r="R19" s="75">
        <f>MIN(R8:R16)</f>
        <v>7.7773000000000003</v>
      </c>
      <c r="S19" s="76"/>
    </row>
    <row r="20" spans="1:19" ht="15" thickBot="1" x14ac:dyDescent="0.35">
      <c r="A20" s="77" t="s">
        <v>29</v>
      </c>
      <c r="B20" s="78"/>
      <c r="C20" s="78"/>
      <c r="D20" s="79">
        <f>MAX(D8:D16)</f>
        <v>1.5166999999999999</v>
      </c>
      <c r="E20" s="78"/>
      <c r="F20" s="79">
        <f>MAX(F8:F16)</f>
        <v>13.3081</v>
      </c>
      <c r="G20" s="78"/>
      <c r="H20" s="79">
        <f>MAX(H8:H16)</f>
        <v>22.4971</v>
      </c>
      <c r="I20" s="78"/>
      <c r="J20" s="79">
        <f>MAX(J8:J16)</f>
        <v>56.820700000000002</v>
      </c>
      <c r="K20" s="78"/>
      <c r="L20" s="79">
        <f>MAX(L8:L16)</f>
        <v>41.303699999999999</v>
      </c>
      <c r="M20" s="78"/>
      <c r="N20" s="79">
        <f>MAX(N8:N16)</f>
        <v>30.454899999999999</v>
      </c>
      <c r="O20" s="78"/>
      <c r="P20" s="79">
        <f>MAX(P8:P16)</f>
        <v>19.293099999999999</v>
      </c>
      <c r="Q20" s="78"/>
      <c r="R20" s="79">
        <f>MAX(R8:R16)</f>
        <v>26.945799999999998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790</v>
      </c>
      <c r="B8" s="64">
        <f>VLOOKUP($A8,'Return Data'!$B$7:$R$2292,3,0)</f>
        <v>44609</v>
      </c>
      <c r="C8" s="65">
        <f>VLOOKUP($A8,'Return Data'!$B$7:$R$2292,4,0)</f>
        <v>281.44389999999999</v>
      </c>
      <c r="D8" s="65">
        <f>VLOOKUP($A8,'Return Data'!$B$7:$R$2292,5,0)</f>
        <v>-7.9611000000000001</v>
      </c>
      <c r="E8" s="66">
        <f>RANK(D8,D$8:D$14,0)</f>
        <v>2</v>
      </c>
      <c r="F8" s="65">
        <f>VLOOKUP($A8,'Return Data'!$B$7:$R$2292,6,0)</f>
        <v>-7.3499999999999996E-2</v>
      </c>
      <c r="G8" s="66">
        <f>RANK(F8,F$8:F$14,0)</f>
        <v>2</v>
      </c>
      <c r="H8" s="65">
        <f>VLOOKUP($A8,'Return Data'!$B$7:$R$2292,7,0)</f>
        <v>2.9716</v>
      </c>
      <c r="I8" s="66">
        <f>RANK(H8,H$8:H$14,0)</f>
        <v>2</v>
      </c>
      <c r="J8" s="65">
        <f>VLOOKUP($A8,'Return Data'!$B$7:$R$2292,8,0)</f>
        <v>5.7634999999999996</v>
      </c>
      <c r="K8" s="66">
        <f>RANK(J8,J$8:J$14,0)</f>
        <v>4</v>
      </c>
      <c r="L8" s="65">
        <f>VLOOKUP($A8,'Return Data'!$B$7:$R$2292,9,0)</f>
        <v>3.4094000000000002</v>
      </c>
      <c r="M8" s="66">
        <f>RANK(L8,L$8:L$14,0)</f>
        <v>3</v>
      </c>
      <c r="N8" s="65">
        <f>VLOOKUP($A8,'Return Data'!$B$7:$R$2292,10,0)</f>
        <v>3.3340000000000001</v>
      </c>
      <c r="O8" s="66">
        <f>RANK(N8,N$8:N$14,0)</f>
        <v>3</v>
      </c>
      <c r="P8" s="65">
        <f>VLOOKUP($A8,'Return Data'!$B$7:$R$2292,11,0)</f>
        <v>3.1295999999999999</v>
      </c>
      <c r="Q8" s="66">
        <f>RANK(P8,P$8:P$14,0)</f>
        <v>5</v>
      </c>
      <c r="R8" s="65">
        <f>VLOOKUP($A8,'Return Data'!$B$7:$R$2292,12,0)</f>
        <v>3.9882</v>
      </c>
      <c r="S8" s="66">
        <f>RANK(R8,R$8:R$14,0)</f>
        <v>5</v>
      </c>
      <c r="T8" s="65">
        <f>VLOOKUP($A8,'Return Data'!$B$7:$R$2292,13,0)</f>
        <v>4.6262999999999996</v>
      </c>
      <c r="U8" s="66">
        <f>RANK(T8,T$8:T$14,0)</f>
        <v>4</v>
      </c>
      <c r="V8" s="65">
        <f>VLOOKUP($A8,'Return Data'!$B$7:$R$2292,17,0)</f>
        <v>5.8596000000000004</v>
      </c>
      <c r="W8" s="66">
        <f>RANK(V8,V$8:V$14,0)</f>
        <v>4</v>
      </c>
      <c r="X8" s="65">
        <f>VLOOKUP($A8,'Return Data'!$B$7:$R$2292,14,0)</f>
        <v>6.9135999999999997</v>
      </c>
      <c r="Y8" s="66">
        <f>RANK(X8,X$8:X$14,0)</f>
        <v>4</v>
      </c>
      <c r="Z8" s="65">
        <f>VLOOKUP($A8,'Return Data'!$B$7:$R$2292,16,0)</f>
        <v>8.2416999999999998</v>
      </c>
      <c r="AA8" s="67">
        <f>RANK(Z8,Z$8:Z$14,0)</f>
        <v>3</v>
      </c>
    </row>
    <row r="9" spans="1:27" x14ac:dyDescent="0.3">
      <c r="A9" s="63" t="s">
        <v>792</v>
      </c>
      <c r="B9" s="64">
        <f>VLOOKUP($A9,'Return Data'!$B$7:$R$2292,3,0)</f>
        <v>44609</v>
      </c>
      <c r="C9" s="65">
        <f>VLOOKUP($A9,'Return Data'!$B$7:$R$2292,4,0)</f>
        <v>34.4495</v>
      </c>
      <c r="D9" s="65">
        <f>VLOOKUP($A9,'Return Data'!$B$7:$R$2292,5,0)</f>
        <v>-29.854099999999999</v>
      </c>
      <c r="E9" s="66">
        <f t="shared" ref="E9:E14" si="0">RANK(D9,D$8:D$14,0)</f>
        <v>6</v>
      </c>
      <c r="F9" s="65">
        <f>VLOOKUP($A9,'Return Data'!$B$7:$R$2292,6,0)</f>
        <v>-12.665699999999999</v>
      </c>
      <c r="G9" s="66">
        <f t="shared" ref="G9:G14" si="1">RANK(F9,F$8:F$14,0)</f>
        <v>6</v>
      </c>
      <c r="H9" s="65">
        <f>VLOOKUP($A9,'Return Data'!$B$7:$R$2292,7,0)</f>
        <v>-0.80210000000000004</v>
      </c>
      <c r="I9" s="66">
        <f t="shared" ref="I9:I14" si="2">RANK(H9,H$8:H$14,0)</f>
        <v>5</v>
      </c>
      <c r="J9" s="65">
        <f>VLOOKUP($A9,'Return Data'!$B$7:$R$2292,8,0)</f>
        <v>4.1841999999999997</v>
      </c>
      <c r="K9" s="66">
        <f t="shared" ref="K9:K14" si="3">RANK(J9,J$8:J$14,0)</f>
        <v>5</v>
      </c>
      <c r="L9" s="65">
        <f>VLOOKUP($A9,'Return Data'!$B$7:$R$2292,9,0)</f>
        <v>3.3521000000000001</v>
      </c>
      <c r="M9" s="66">
        <f t="shared" ref="M9:M14" si="4">RANK(L9,L$8:L$14,0)</f>
        <v>5</v>
      </c>
      <c r="N9" s="65">
        <f>VLOOKUP($A9,'Return Data'!$B$7:$R$2292,10,0)</f>
        <v>2.4647999999999999</v>
      </c>
      <c r="O9" s="66">
        <f t="shared" ref="O9:O14" si="5">RANK(N9,N$8:N$14,0)</f>
        <v>5</v>
      </c>
      <c r="P9" s="65">
        <f>VLOOKUP($A9,'Return Data'!$B$7:$R$2292,11,0)</f>
        <v>3.1917</v>
      </c>
      <c r="Q9" s="66">
        <f t="shared" ref="Q9:Q14" si="6">RANK(P9,P$8:P$14,0)</f>
        <v>4</v>
      </c>
      <c r="R9" s="65">
        <f>VLOOKUP($A9,'Return Data'!$B$7:$R$2292,12,0)</f>
        <v>3.7138</v>
      </c>
      <c r="S9" s="66">
        <f t="shared" ref="S9:S14" si="7">RANK(R9,R$8:R$14,0)</f>
        <v>7</v>
      </c>
      <c r="T9" s="65">
        <f>VLOOKUP($A9,'Return Data'!$B$7:$R$2292,13,0)</f>
        <v>4.0887000000000002</v>
      </c>
      <c r="U9" s="66">
        <f t="shared" ref="U9:U14" si="8">RANK(T9,T$8:T$14,0)</f>
        <v>7</v>
      </c>
      <c r="V9" s="65">
        <f>VLOOKUP($A9,'Return Data'!$B$7:$R$2292,17,0)</f>
        <v>4.9447000000000001</v>
      </c>
      <c r="W9" s="66">
        <f t="shared" ref="W9:W13" si="9">RANK(V9,V$8:V$14,0)</f>
        <v>6</v>
      </c>
      <c r="X9" s="65">
        <f>VLOOKUP($A9,'Return Data'!$B$7:$R$2292,14,0)</f>
        <v>6.0317999999999996</v>
      </c>
      <c r="Y9" s="66">
        <f t="shared" ref="Y9:Y13" si="10">RANK(X9,X$8:X$14,0)</f>
        <v>5</v>
      </c>
      <c r="Z9" s="65">
        <f>VLOOKUP($A9,'Return Data'!$B$7:$R$2292,16,0)</f>
        <v>6.8663999999999996</v>
      </c>
      <c r="AA9" s="67">
        <f t="shared" ref="AA9:AA14" si="11">RANK(Z9,Z$8:Z$14,0)</f>
        <v>7</v>
      </c>
    </row>
    <row r="10" spans="1:27" x14ac:dyDescent="0.3">
      <c r="A10" s="63" t="s">
        <v>794</v>
      </c>
      <c r="B10" s="64">
        <f>VLOOKUP($A10,'Return Data'!$B$7:$R$2292,3,0)</f>
        <v>44609</v>
      </c>
      <c r="C10" s="65">
        <f>VLOOKUP($A10,'Return Data'!$B$7:$R$2292,4,0)</f>
        <v>39.905299999999997</v>
      </c>
      <c r="D10" s="65">
        <f>VLOOKUP($A10,'Return Data'!$B$7:$R$2292,5,0)</f>
        <v>-27.4194</v>
      </c>
      <c r="E10" s="66">
        <f t="shared" si="0"/>
        <v>4</v>
      </c>
      <c r="F10" s="65">
        <f>VLOOKUP($A10,'Return Data'!$B$7:$R$2292,6,0)</f>
        <v>-9.2615999999999996</v>
      </c>
      <c r="G10" s="66">
        <f t="shared" si="1"/>
        <v>3</v>
      </c>
      <c r="H10" s="65">
        <f>VLOOKUP($A10,'Return Data'!$B$7:$R$2292,7,0)</f>
        <v>-6.5299999999999997E-2</v>
      </c>
      <c r="I10" s="66">
        <f t="shared" si="2"/>
        <v>4</v>
      </c>
      <c r="J10" s="65">
        <f>VLOOKUP($A10,'Return Data'!$B$7:$R$2292,8,0)</f>
        <v>6.8124000000000002</v>
      </c>
      <c r="K10" s="66">
        <f t="shared" si="3"/>
        <v>3</v>
      </c>
      <c r="L10" s="65">
        <f>VLOOKUP($A10,'Return Data'!$B$7:$R$2292,9,0)</f>
        <v>3.3584000000000001</v>
      </c>
      <c r="M10" s="66">
        <f t="shared" si="4"/>
        <v>4</v>
      </c>
      <c r="N10" s="65">
        <f>VLOOKUP($A10,'Return Data'!$B$7:$R$2292,10,0)</f>
        <v>2.8569</v>
      </c>
      <c r="O10" s="66">
        <f t="shared" si="5"/>
        <v>4</v>
      </c>
      <c r="P10" s="65">
        <f>VLOOKUP($A10,'Return Data'!$B$7:$R$2292,11,0)</f>
        <v>3.4296000000000002</v>
      </c>
      <c r="Q10" s="66">
        <f t="shared" si="6"/>
        <v>2</v>
      </c>
      <c r="R10" s="65">
        <f>VLOOKUP($A10,'Return Data'!$B$7:$R$2292,12,0)</f>
        <v>4.3715000000000002</v>
      </c>
      <c r="S10" s="66">
        <f t="shared" si="7"/>
        <v>4</v>
      </c>
      <c r="T10" s="65">
        <f>VLOOKUP($A10,'Return Data'!$B$7:$R$2292,13,0)</f>
        <v>4.6551</v>
      </c>
      <c r="U10" s="66">
        <f t="shared" si="8"/>
        <v>3</v>
      </c>
      <c r="V10" s="65">
        <f>VLOOKUP($A10,'Return Data'!$B$7:$R$2292,17,0)</f>
        <v>6.49</v>
      </c>
      <c r="W10" s="66">
        <f t="shared" si="9"/>
        <v>3</v>
      </c>
      <c r="X10" s="65">
        <f>VLOOKUP($A10,'Return Data'!$B$7:$R$2292,14,0)</f>
        <v>7.2267999999999999</v>
      </c>
      <c r="Y10" s="66">
        <f t="shared" si="10"/>
        <v>3</v>
      </c>
      <c r="Z10" s="65">
        <f>VLOOKUP($A10,'Return Data'!$B$7:$R$2292,16,0)</f>
        <v>8.0764999999999993</v>
      </c>
      <c r="AA10" s="67">
        <f t="shared" si="11"/>
        <v>4</v>
      </c>
    </row>
    <row r="11" spans="1:27" x14ac:dyDescent="0.3">
      <c r="A11" s="63" t="s">
        <v>796</v>
      </c>
      <c r="B11" s="64">
        <f>VLOOKUP($A11,'Return Data'!$B$7:$R$2292,3,0)</f>
        <v>44609</v>
      </c>
      <c r="C11" s="65">
        <f>VLOOKUP($A11,'Return Data'!$B$7:$R$2292,4,0)</f>
        <v>358.63850000000002</v>
      </c>
      <c r="D11" s="65">
        <f>VLOOKUP($A11,'Return Data'!$B$7:$R$2292,5,0)</f>
        <v>-68.933300000000003</v>
      </c>
      <c r="E11" s="66">
        <f t="shared" si="0"/>
        <v>7</v>
      </c>
      <c r="F11" s="65">
        <f>VLOOKUP($A11,'Return Data'!$B$7:$R$2292,6,0)</f>
        <v>-34.090000000000003</v>
      </c>
      <c r="G11" s="66">
        <f t="shared" si="1"/>
        <v>7</v>
      </c>
      <c r="H11" s="65">
        <f>VLOOKUP($A11,'Return Data'!$B$7:$R$2292,7,0)</f>
        <v>-10.408099999999999</v>
      </c>
      <c r="I11" s="66">
        <f t="shared" si="2"/>
        <v>7</v>
      </c>
      <c r="J11" s="65">
        <f>VLOOKUP($A11,'Return Data'!$B$7:$R$2292,8,0)</f>
        <v>4.0547000000000004</v>
      </c>
      <c r="K11" s="66">
        <f t="shared" si="3"/>
        <v>6</v>
      </c>
      <c r="L11" s="65">
        <f>VLOOKUP($A11,'Return Data'!$B$7:$R$2292,9,0)</f>
        <v>9.5899999999999999E-2</v>
      </c>
      <c r="M11" s="66">
        <f t="shared" si="4"/>
        <v>7</v>
      </c>
      <c r="N11" s="65">
        <f>VLOOKUP($A11,'Return Data'!$B$7:$R$2292,10,0)</f>
        <v>2.0199999999999999E-2</v>
      </c>
      <c r="O11" s="66">
        <f t="shared" si="5"/>
        <v>7</v>
      </c>
      <c r="P11" s="65">
        <f>VLOOKUP($A11,'Return Data'!$B$7:$R$2292,11,0)</f>
        <v>2.2269999999999999</v>
      </c>
      <c r="Q11" s="66">
        <f t="shared" si="6"/>
        <v>7</v>
      </c>
      <c r="R11" s="65">
        <f>VLOOKUP($A11,'Return Data'!$B$7:$R$2292,12,0)</f>
        <v>4.4353999999999996</v>
      </c>
      <c r="S11" s="66">
        <f t="shared" si="7"/>
        <v>2</v>
      </c>
      <c r="T11" s="65">
        <f>VLOOKUP($A11,'Return Data'!$B$7:$R$2292,13,0)</f>
        <v>4.1298000000000004</v>
      </c>
      <c r="U11" s="66">
        <f t="shared" si="8"/>
        <v>6</v>
      </c>
      <c r="V11" s="65">
        <f>VLOOKUP($A11,'Return Data'!$B$7:$R$2292,17,0)</f>
        <v>6.5937999999999999</v>
      </c>
      <c r="W11" s="66">
        <f t="shared" si="9"/>
        <v>2</v>
      </c>
      <c r="X11" s="65">
        <f>VLOOKUP($A11,'Return Data'!$B$7:$R$2292,14,0)</f>
        <v>7.6349</v>
      </c>
      <c r="Y11" s="66">
        <f t="shared" si="10"/>
        <v>2</v>
      </c>
      <c r="Z11" s="65">
        <f>VLOOKUP($A11,'Return Data'!$B$7:$R$2292,16,0)</f>
        <v>8.4748000000000001</v>
      </c>
      <c r="AA11" s="67">
        <f t="shared" si="11"/>
        <v>1</v>
      </c>
    </row>
    <row r="12" spans="1:27" x14ac:dyDescent="0.3">
      <c r="A12" s="63" t="s">
        <v>797</v>
      </c>
      <c r="B12" s="64">
        <f>VLOOKUP($A12,'Return Data'!$B$7:$R$2292,3,0)</f>
        <v>44609</v>
      </c>
      <c r="C12" s="65">
        <f>VLOOKUP($A12,'Return Data'!$B$7:$R$2292,4,0)</f>
        <v>1221.3254999999999</v>
      </c>
      <c r="D12" s="65">
        <f>VLOOKUP($A12,'Return Data'!$B$7:$R$2292,5,0)</f>
        <v>-25.343299999999999</v>
      </c>
      <c r="E12" s="66">
        <f t="shared" si="0"/>
        <v>3</v>
      </c>
      <c r="F12" s="65">
        <f>VLOOKUP($A12,'Return Data'!$B$7:$R$2292,6,0)</f>
        <v>-12.4794</v>
      </c>
      <c r="G12" s="66">
        <f t="shared" si="1"/>
        <v>5</v>
      </c>
      <c r="H12" s="65">
        <f>VLOOKUP($A12,'Return Data'!$B$7:$R$2292,7,0)</f>
        <v>1.8496999999999999</v>
      </c>
      <c r="I12" s="66">
        <f t="shared" si="2"/>
        <v>3</v>
      </c>
      <c r="J12" s="65">
        <f>VLOOKUP($A12,'Return Data'!$B$7:$R$2292,8,0)</f>
        <v>12.122400000000001</v>
      </c>
      <c r="K12" s="66">
        <f t="shared" si="3"/>
        <v>1</v>
      </c>
      <c r="L12" s="65">
        <f>VLOOKUP($A12,'Return Data'!$B$7:$R$2292,9,0)</f>
        <v>4.8867000000000003</v>
      </c>
      <c r="M12" s="66">
        <f t="shared" si="4"/>
        <v>2</v>
      </c>
      <c r="N12" s="65">
        <f>VLOOKUP($A12,'Return Data'!$B$7:$R$2292,10,0)</f>
        <v>3.3466999999999998</v>
      </c>
      <c r="O12" s="66">
        <f t="shared" si="5"/>
        <v>2</v>
      </c>
      <c r="P12" s="65">
        <f>VLOOKUP($A12,'Return Data'!$B$7:$R$2292,11,0)</f>
        <v>4.0220000000000002</v>
      </c>
      <c r="Q12" s="66">
        <f t="shared" si="6"/>
        <v>1</v>
      </c>
      <c r="R12" s="65">
        <f>VLOOKUP($A12,'Return Data'!$B$7:$R$2292,12,0)</f>
        <v>5.1990999999999996</v>
      </c>
      <c r="S12" s="66">
        <f t="shared" si="7"/>
        <v>1</v>
      </c>
      <c r="T12" s="65">
        <f>VLOOKUP($A12,'Return Data'!$B$7:$R$2292,13,0)</f>
        <v>5.9008000000000003</v>
      </c>
      <c r="U12" s="66">
        <f t="shared" si="8"/>
        <v>1</v>
      </c>
      <c r="V12" s="65"/>
      <c r="W12" s="66"/>
      <c r="X12" s="65"/>
      <c r="Y12" s="66"/>
      <c r="Z12" s="65">
        <f>VLOOKUP($A12,'Return Data'!$B$7:$R$2292,16,0)</f>
        <v>7.4928999999999997</v>
      </c>
      <c r="AA12" s="67">
        <f t="shared" si="11"/>
        <v>5</v>
      </c>
    </row>
    <row r="13" spans="1:27" x14ac:dyDescent="0.3">
      <c r="A13" s="63" t="s">
        <v>800</v>
      </c>
      <c r="B13" s="64">
        <f>VLOOKUP($A13,'Return Data'!$B$7:$R$2292,3,0)</f>
        <v>44609</v>
      </c>
      <c r="C13" s="65">
        <f>VLOOKUP($A13,'Return Data'!$B$7:$R$2292,4,0)</f>
        <v>37.581000000000003</v>
      </c>
      <c r="D13" s="65">
        <f>VLOOKUP($A13,'Return Data'!$B$7:$R$2292,5,0)</f>
        <v>0.38850000000000001</v>
      </c>
      <c r="E13" s="66">
        <f t="shared" si="0"/>
        <v>1</v>
      </c>
      <c r="F13" s="65">
        <f>VLOOKUP($A13,'Return Data'!$B$7:$R$2292,6,0)</f>
        <v>1.6513</v>
      </c>
      <c r="G13" s="66">
        <f t="shared" si="1"/>
        <v>1</v>
      </c>
      <c r="H13" s="65">
        <f>VLOOKUP($A13,'Return Data'!$B$7:$R$2292,7,0)</f>
        <v>5.7226999999999997</v>
      </c>
      <c r="I13" s="66">
        <f t="shared" si="2"/>
        <v>1</v>
      </c>
      <c r="J13" s="65">
        <f>VLOOKUP($A13,'Return Data'!$B$7:$R$2292,8,0)</f>
        <v>9.7207000000000008</v>
      </c>
      <c r="K13" s="66">
        <f t="shared" si="3"/>
        <v>2</v>
      </c>
      <c r="L13" s="65">
        <f>VLOOKUP($A13,'Return Data'!$B$7:$R$2292,9,0)</f>
        <v>5.1353999999999997</v>
      </c>
      <c r="M13" s="66">
        <f t="shared" si="4"/>
        <v>1</v>
      </c>
      <c r="N13" s="65">
        <f>VLOOKUP($A13,'Return Data'!$B$7:$R$2292,10,0)</f>
        <v>3.7048999999999999</v>
      </c>
      <c r="O13" s="66">
        <f t="shared" si="5"/>
        <v>1</v>
      </c>
      <c r="P13" s="65">
        <f>VLOOKUP($A13,'Return Data'!$B$7:$R$2292,11,0)</f>
        <v>3.3454999999999999</v>
      </c>
      <c r="Q13" s="66">
        <f t="shared" si="6"/>
        <v>3</v>
      </c>
      <c r="R13" s="65">
        <f>VLOOKUP($A13,'Return Data'!$B$7:$R$2292,12,0)</f>
        <v>4.4206000000000003</v>
      </c>
      <c r="S13" s="66">
        <f t="shared" si="7"/>
        <v>3</v>
      </c>
      <c r="T13" s="65">
        <f>VLOOKUP($A13,'Return Data'!$B$7:$R$2292,13,0)</f>
        <v>5.2237999999999998</v>
      </c>
      <c r="U13" s="66">
        <f t="shared" si="8"/>
        <v>2</v>
      </c>
      <c r="V13" s="65">
        <f>VLOOKUP($A13,'Return Data'!$B$7:$R$2292,17,0)</f>
        <v>7.1161000000000003</v>
      </c>
      <c r="W13" s="66">
        <f t="shared" si="9"/>
        <v>1</v>
      </c>
      <c r="X13" s="65">
        <f>VLOOKUP($A13,'Return Data'!$B$7:$R$2292,14,0)</f>
        <v>8.1226000000000003</v>
      </c>
      <c r="Y13" s="66">
        <f t="shared" si="10"/>
        <v>1</v>
      </c>
      <c r="Z13" s="65">
        <f>VLOOKUP($A13,'Return Data'!$B$7:$R$2292,16,0)</f>
        <v>8.3069000000000006</v>
      </c>
      <c r="AA13" s="67">
        <f t="shared" si="11"/>
        <v>2</v>
      </c>
    </row>
    <row r="14" spans="1:27" x14ac:dyDescent="0.3">
      <c r="A14" s="63" t="s">
        <v>801</v>
      </c>
      <c r="B14" s="64">
        <f>VLOOKUP($A14,'Return Data'!$B$7:$R$2292,3,0)</f>
        <v>44609</v>
      </c>
      <c r="C14" s="65">
        <f>VLOOKUP($A14,'Return Data'!$B$7:$R$2292,4,0)</f>
        <v>1252.2936</v>
      </c>
      <c r="D14" s="65">
        <f>VLOOKUP($A14,'Return Data'!$B$7:$R$2292,5,0)</f>
        <v>-28.1571</v>
      </c>
      <c r="E14" s="66">
        <f t="shared" si="0"/>
        <v>5</v>
      </c>
      <c r="F14" s="65">
        <f>VLOOKUP($A14,'Return Data'!$B$7:$R$2292,6,0)</f>
        <v>-10.1404</v>
      </c>
      <c r="G14" s="66">
        <f t="shared" si="1"/>
        <v>4</v>
      </c>
      <c r="H14" s="65">
        <f>VLOOKUP($A14,'Return Data'!$B$7:$R$2292,7,0)</f>
        <v>-1.5322</v>
      </c>
      <c r="I14" s="66">
        <f t="shared" si="2"/>
        <v>6</v>
      </c>
      <c r="J14" s="65">
        <f>VLOOKUP($A14,'Return Data'!$B$7:$R$2292,8,0)</f>
        <v>3.0143</v>
      </c>
      <c r="K14" s="66">
        <f t="shared" si="3"/>
        <v>7</v>
      </c>
      <c r="L14" s="65">
        <f>VLOOKUP($A14,'Return Data'!$B$7:$R$2292,9,0)</f>
        <v>1.7927999999999999</v>
      </c>
      <c r="M14" s="66">
        <f t="shared" si="4"/>
        <v>6</v>
      </c>
      <c r="N14" s="65">
        <f>VLOOKUP($A14,'Return Data'!$B$7:$R$2292,10,0)</f>
        <v>2.0304000000000002</v>
      </c>
      <c r="O14" s="66">
        <f t="shared" si="5"/>
        <v>6</v>
      </c>
      <c r="P14" s="65">
        <f>VLOOKUP($A14,'Return Data'!$B$7:$R$2292,11,0)</f>
        <v>2.8048999999999999</v>
      </c>
      <c r="Q14" s="66">
        <f t="shared" si="6"/>
        <v>6</v>
      </c>
      <c r="R14" s="65">
        <f>VLOOKUP($A14,'Return Data'!$B$7:$R$2292,12,0)</f>
        <v>3.7463000000000002</v>
      </c>
      <c r="S14" s="66">
        <f t="shared" si="7"/>
        <v>6</v>
      </c>
      <c r="T14" s="65">
        <f>VLOOKUP($A14,'Return Data'!$B$7:$R$2292,13,0)</f>
        <v>4.1536999999999997</v>
      </c>
      <c r="U14" s="66">
        <f t="shared" si="8"/>
        <v>5</v>
      </c>
      <c r="V14" s="65">
        <f>VLOOKUP($A14,'Return Data'!$B$7:$R$2292,17,0)</f>
        <v>5.7408000000000001</v>
      </c>
      <c r="W14" s="66">
        <f t="shared" ref="W14" si="12">RANK(V14,V$8:V$14,0)</f>
        <v>5</v>
      </c>
      <c r="X14" s="65"/>
      <c r="Y14" s="66"/>
      <c r="Z14" s="65">
        <f>VLOOKUP($A14,'Return Data'!$B$7:$R$2292,16,0)</f>
        <v>7.0461999999999998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-26.754257142857146</v>
      </c>
      <c r="E16" s="74"/>
      <c r="F16" s="75">
        <f>AVERAGE(F8:F14)</f>
        <v>-11.008471428571427</v>
      </c>
      <c r="G16" s="74"/>
      <c r="H16" s="75">
        <f>AVERAGE(H8:H14)</f>
        <v>-0.32338571428571411</v>
      </c>
      <c r="I16" s="74"/>
      <c r="J16" s="75">
        <f>AVERAGE(J8:J14)</f>
        <v>6.5246000000000004</v>
      </c>
      <c r="K16" s="74"/>
      <c r="L16" s="75">
        <f>AVERAGE(L8:L14)</f>
        <v>3.147242857142857</v>
      </c>
      <c r="M16" s="74"/>
      <c r="N16" s="75">
        <f>AVERAGE(N8:N14)</f>
        <v>2.5368428571428572</v>
      </c>
      <c r="O16" s="74"/>
      <c r="P16" s="75">
        <f>AVERAGE(P8:P14)</f>
        <v>3.1643285714285718</v>
      </c>
      <c r="Q16" s="74"/>
      <c r="R16" s="75">
        <f>AVERAGE(R8:R14)</f>
        <v>4.267842857142857</v>
      </c>
      <c r="S16" s="74"/>
      <c r="T16" s="75">
        <f>AVERAGE(T8:T14)</f>
        <v>4.6825999999999999</v>
      </c>
      <c r="U16" s="74"/>
      <c r="V16" s="75">
        <f>AVERAGE(V8:V14)</f>
        <v>6.1241666666666674</v>
      </c>
      <c r="W16" s="74"/>
      <c r="X16" s="75">
        <f>AVERAGE(X8:X14)</f>
        <v>7.1859399999999996</v>
      </c>
      <c r="Y16" s="74"/>
      <c r="Z16" s="75">
        <f>AVERAGE(Z8:Z14)</f>
        <v>7.7864857142857131</v>
      </c>
      <c r="AA16" s="76"/>
    </row>
    <row r="17" spans="1:27" x14ac:dyDescent="0.3">
      <c r="A17" s="73" t="s">
        <v>28</v>
      </c>
      <c r="B17" s="74"/>
      <c r="C17" s="74"/>
      <c r="D17" s="75">
        <f>MIN(D8:D14)</f>
        <v>-68.933300000000003</v>
      </c>
      <c r="E17" s="74"/>
      <c r="F17" s="75">
        <f>MIN(F8:F14)</f>
        <v>-34.090000000000003</v>
      </c>
      <c r="G17" s="74"/>
      <c r="H17" s="75">
        <f>MIN(H8:H14)</f>
        <v>-10.408099999999999</v>
      </c>
      <c r="I17" s="74"/>
      <c r="J17" s="75">
        <f>MIN(J8:J14)</f>
        <v>3.0143</v>
      </c>
      <c r="K17" s="74"/>
      <c r="L17" s="75">
        <f>MIN(L8:L14)</f>
        <v>9.5899999999999999E-2</v>
      </c>
      <c r="M17" s="74"/>
      <c r="N17" s="75">
        <f>MIN(N8:N14)</f>
        <v>2.0199999999999999E-2</v>
      </c>
      <c r="O17" s="74"/>
      <c r="P17" s="75">
        <f>MIN(P8:P14)</f>
        <v>2.2269999999999999</v>
      </c>
      <c r="Q17" s="74"/>
      <c r="R17" s="75">
        <f>MIN(R8:R14)</f>
        <v>3.7138</v>
      </c>
      <c r="S17" s="74"/>
      <c r="T17" s="75">
        <f>MIN(T8:T14)</f>
        <v>4.0887000000000002</v>
      </c>
      <c r="U17" s="74"/>
      <c r="V17" s="75">
        <f>MIN(V8:V14)</f>
        <v>4.9447000000000001</v>
      </c>
      <c r="W17" s="74"/>
      <c r="X17" s="75">
        <f>MIN(X8:X14)</f>
        <v>6.0317999999999996</v>
      </c>
      <c r="Y17" s="74"/>
      <c r="Z17" s="75">
        <f>MIN(Z8:Z14)</f>
        <v>6.8663999999999996</v>
      </c>
      <c r="AA17" s="76"/>
    </row>
    <row r="18" spans="1:27" ht="15" thickBot="1" x14ac:dyDescent="0.35">
      <c r="A18" s="77" t="s">
        <v>29</v>
      </c>
      <c r="B18" s="78"/>
      <c r="C18" s="78"/>
      <c r="D18" s="79">
        <f>MAX(D8:D14)</f>
        <v>0.38850000000000001</v>
      </c>
      <c r="E18" s="78"/>
      <c r="F18" s="79">
        <f>MAX(F8:F14)</f>
        <v>1.6513</v>
      </c>
      <c r="G18" s="78"/>
      <c r="H18" s="79">
        <f>MAX(H8:H14)</f>
        <v>5.7226999999999997</v>
      </c>
      <c r="I18" s="78"/>
      <c r="J18" s="79">
        <f>MAX(J8:J14)</f>
        <v>12.122400000000001</v>
      </c>
      <c r="K18" s="78"/>
      <c r="L18" s="79">
        <f>MAX(L8:L14)</f>
        <v>5.1353999999999997</v>
      </c>
      <c r="M18" s="78"/>
      <c r="N18" s="79">
        <f>MAX(N8:N14)</f>
        <v>3.7048999999999999</v>
      </c>
      <c r="O18" s="78"/>
      <c r="P18" s="79">
        <f>MAX(P8:P14)</f>
        <v>4.0220000000000002</v>
      </c>
      <c r="Q18" s="78"/>
      <c r="R18" s="79">
        <f>MAX(R8:R14)</f>
        <v>5.1990999999999996</v>
      </c>
      <c r="S18" s="78"/>
      <c r="T18" s="79">
        <f>MAX(T8:T14)</f>
        <v>5.9008000000000003</v>
      </c>
      <c r="U18" s="78"/>
      <c r="V18" s="79">
        <f>MAX(V8:V14)</f>
        <v>7.1161000000000003</v>
      </c>
      <c r="W18" s="78"/>
      <c r="X18" s="79">
        <f>MAX(X8:X14)</f>
        <v>8.1226000000000003</v>
      </c>
      <c r="Y18" s="78"/>
      <c r="Z18" s="79">
        <f>MAX(Z8:Z14)</f>
        <v>8.4748000000000001</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789</v>
      </c>
      <c r="B8" s="64">
        <f>VLOOKUP($A8,'Return Data'!$B$7:$R$2292,3,0)</f>
        <v>44609</v>
      </c>
      <c r="C8" s="65">
        <f>VLOOKUP($A8,'Return Data'!$B$7:$R$2292,4,0)</f>
        <v>275.92959999999999</v>
      </c>
      <c r="D8" s="65">
        <f>VLOOKUP($A8,'Return Data'!$B$7:$R$2292,5,0)</f>
        <v>-8.1862999999999992</v>
      </c>
      <c r="E8" s="66">
        <f>RANK(D8,D$8:D$14,0)</f>
        <v>2</v>
      </c>
      <c r="F8" s="65">
        <f>VLOOKUP($A8,'Return Data'!$B$7:$R$2292,6,0)</f>
        <v>-0.29980000000000001</v>
      </c>
      <c r="G8" s="66">
        <f>RANK(F8,F$8:F$14,0)</f>
        <v>2</v>
      </c>
      <c r="H8" s="65">
        <f>VLOOKUP($A8,'Return Data'!$B$7:$R$2292,7,0)</f>
        <v>2.7414999999999998</v>
      </c>
      <c r="I8" s="66">
        <f>RANK(H8,H$8:H$14,0)</f>
        <v>2</v>
      </c>
      <c r="J8" s="65">
        <f>VLOOKUP($A8,'Return Data'!$B$7:$R$2292,8,0)</f>
        <v>5.5324999999999998</v>
      </c>
      <c r="K8" s="66">
        <f>RANK(J8,J$8:J$14,0)</f>
        <v>4</v>
      </c>
      <c r="L8" s="65">
        <f>VLOOKUP($A8,'Return Data'!$B$7:$R$2292,9,0)</f>
        <v>3.1785999999999999</v>
      </c>
      <c r="M8" s="66">
        <f>RANK(L8,L$8:L$14,0)</f>
        <v>3</v>
      </c>
      <c r="N8" s="65">
        <f>VLOOKUP($A8,'Return Data'!$B$7:$R$2292,10,0)</f>
        <v>3.1071</v>
      </c>
      <c r="O8" s="66">
        <f>RANK(N8,N$8:N$14,0)</f>
        <v>2</v>
      </c>
      <c r="P8" s="65">
        <f>VLOOKUP($A8,'Return Data'!$B$7:$R$2292,11,0)</f>
        <v>2.9188999999999998</v>
      </c>
      <c r="Q8" s="66">
        <f>RANK(P8,P$8:P$14,0)</f>
        <v>4</v>
      </c>
      <c r="R8" s="65">
        <f>VLOOKUP($A8,'Return Data'!$B$7:$R$2292,12,0)</f>
        <v>3.7913000000000001</v>
      </c>
      <c r="S8" s="66">
        <f>RANK(R8,R$8:R$14,0)</f>
        <v>4</v>
      </c>
      <c r="T8" s="65">
        <f>VLOOKUP($A8,'Return Data'!$B$7:$R$2292,13,0)</f>
        <v>4.4367000000000001</v>
      </c>
      <c r="U8" s="66">
        <f>RANK(T8,T$8:T$14,0)</f>
        <v>3</v>
      </c>
      <c r="V8" s="65">
        <f>VLOOKUP($A8,'Return Data'!$B$7:$R$2292,17,0)</f>
        <v>5.6691000000000003</v>
      </c>
      <c r="W8" s="66">
        <f>RANK(V8,V$8:V$14,0)</f>
        <v>4</v>
      </c>
      <c r="X8" s="65">
        <f>VLOOKUP($A8,'Return Data'!$B$7:$R$2292,14,0)</f>
        <v>6.7072000000000003</v>
      </c>
      <c r="Y8" s="66">
        <f>RANK(X8,X$8:X$14,0)</f>
        <v>4</v>
      </c>
      <c r="Z8" s="65">
        <f>VLOOKUP($A8,'Return Data'!$B$7:$R$2292,16,0)</f>
        <v>8.1777999999999995</v>
      </c>
      <c r="AA8" s="67">
        <f>RANK(Z8,Z$8:Z$14,0)</f>
        <v>1</v>
      </c>
    </row>
    <row r="9" spans="1:27" x14ac:dyDescent="0.3">
      <c r="A9" s="63" t="s">
        <v>791</v>
      </c>
      <c r="B9" s="64">
        <f>VLOOKUP($A9,'Return Data'!$B$7:$R$2292,3,0)</f>
        <v>44609</v>
      </c>
      <c r="C9" s="65">
        <f>VLOOKUP($A9,'Return Data'!$B$7:$R$2292,4,0)</f>
        <v>32.330800000000004</v>
      </c>
      <c r="D9" s="65">
        <f>VLOOKUP($A9,'Return Data'!$B$7:$R$2292,5,0)</f>
        <v>-30.568999999999999</v>
      </c>
      <c r="E9" s="66">
        <f t="shared" ref="E9:E14" si="0">RANK(D9,D$8:D$14,0)</f>
        <v>6</v>
      </c>
      <c r="F9" s="65">
        <f>VLOOKUP($A9,'Return Data'!$B$7:$R$2292,6,0)</f>
        <v>-13.3446</v>
      </c>
      <c r="G9" s="66">
        <f t="shared" ref="G9:G14" si="1">RANK(F9,F$8:F$14,0)</f>
        <v>6</v>
      </c>
      <c r="H9" s="65">
        <f>VLOOKUP($A9,'Return Data'!$B$7:$R$2292,7,0)</f>
        <v>-1.4672000000000001</v>
      </c>
      <c r="I9" s="66">
        <f t="shared" ref="I9:I14" si="2">RANK(H9,H$8:H$14,0)</f>
        <v>5</v>
      </c>
      <c r="J9" s="65">
        <f>VLOOKUP($A9,'Return Data'!$B$7:$R$2292,8,0)</f>
        <v>3.5206</v>
      </c>
      <c r="K9" s="66">
        <f t="shared" ref="K9:K14" si="3">RANK(J9,J$8:J$14,0)</f>
        <v>5</v>
      </c>
      <c r="L9" s="65">
        <f>VLOOKUP($A9,'Return Data'!$B$7:$R$2292,9,0)</f>
        <v>2.6901000000000002</v>
      </c>
      <c r="M9" s="66">
        <f t="shared" ref="M9:M14" si="4">RANK(L9,L$8:L$14,0)</f>
        <v>5</v>
      </c>
      <c r="N9" s="65">
        <f>VLOOKUP($A9,'Return Data'!$B$7:$R$2292,10,0)</f>
        <v>1.8059000000000001</v>
      </c>
      <c r="O9" s="66">
        <f t="shared" ref="O9:O14" si="5">RANK(N9,N$8:N$14,0)</f>
        <v>5</v>
      </c>
      <c r="P9" s="65">
        <f>VLOOKUP($A9,'Return Data'!$B$7:$R$2292,11,0)</f>
        <v>2.5209000000000001</v>
      </c>
      <c r="Q9" s="66">
        <f t="shared" ref="Q9:Q14" si="6">RANK(P9,P$8:P$14,0)</f>
        <v>5</v>
      </c>
      <c r="R9" s="65">
        <f>VLOOKUP($A9,'Return Data'!$B$7:$R$2292,12,0)</f>
        <v>3.0314000000000001</v>
      </c>
      <c r="S9" s="66">
        <f t="shared" ref="S9:S14" si="7">RANK(R9,R$8:R$14,0)</f>
        <v>7</v>
      </c>
      <c r="T9" s="65">
        <f>VLOOKUP($A9,'Return Data'!$B$7:$R$2292,13,0)</f>
        <v>3.4098999999999999</v>
      </c>
      <c r="U9" s="66">
        <f t="shared" ref="U9:U14" si="8">RANK(T9,T$8:T$14,0)</f>
        <v>6</v>
      </c>
      <c r="V9" s="65">
        <f>VLOOKUP($A9,'Return Data'!$B$7:$R$2292,17,0)</f>
        <v>4.22</v>
      </c>
      <c r="W9" s="66">
        <f t="shared" ref="W9:W11" si="9">RANK(V9,V$8:V$14,0)</f>
        <v>6</v>
      </c>
      <c r="X9" s="65">
        <f>VLOOKUP($A9,'Return Data'!$B$7:$R$2292,14,0)</f>
        <v>5.3627000000000002</v>
      </c>
      <c r="Y9" s="66">
        <f t="shared" ref="Y9:Y11" si="10">RANK(X9,X$8:X$14,0)</f>
        <v>5</v>
      </c>
      <c r="Z9" s="65">
        <f>VLOOKUP($A9,'Return Data'!$B$7:$R$2292,16,0)</f>
        <v>5.7934999999999999</v>
      </c>
      <c r="AA9" s="67">
        <f t="shared" ref="AA9:AA14" si="11">RANK(Z9,Z$8:Z$14,0)</f>
        <v>7</v>
      </c>
    </row>
    <row r="10" spans="1:27" x14ac:dyDescent="0.3">
      <c r="A10" s="63" t="s">
        <v>793</v>
      </c>
      <c r="B10" s="64">
        <f>VLOOKUP($A10,'Return Data'!$B$7:$R$2292,3,0)</f>
        <v>44609</v>
      </c>
      <c r="C10" s="65">
        <f>VLOOKUP($A10,'Return Data'!$B$7:$R$2292,4,0)</f>
        <v>39.422899999999998</v>
      </c>
      <c r="D10" s="65">
        <f>VLOOKUP($A10,'Return Data'!$B$7:$R$2292,5,0)</f>
        <v>-27.662199999999999</v>
      </c>
      <c r="E10" s="66">
        <f t="shared" si="0"/>
        <v>4</v>
      </c>
      <c r="F10" s="65">
        <f>VLOOKUP($A10,'Return Data'!$B$7:$R$2292,6,0)</f>
        <v>-9.5289000000000001</v>
      </c>
      <c r="G10" s="66">
        <f t="shared" si="1"/>
        <v>3</v>
      </c>
      <c r="H10" s="65">
        <f>VLOOKUP($A10,'Return Data'!$B$7:$R$2292,7,0)</f>
        <v>-0.3306</v>
      </c>
      <c r="I10" s="66">
        <f t="shared" si="2"/>
        <v>4</v>
      </c>
      <c r="J10" s="65">
        <f>VLOOKUP($A10,'Return Data'!$B$7:$R$2292,8,0)</f>
        <v>6.5570000000000004</v>
      </c>
      <c r="K10" s="66">
        <f t="shared" si="3"/>
        <v>3</v>
      </c>
      <c r="L10" s="65">
        <f>VLOOKUP($A10,'Return Data'!$B$7:$R$2292,9,0)</f>
        <v>3.1053000000000002</v>
      </c>
      <c r="M10" s="66">
        <f t="shared" si="4"/>
        <v>4</v>
      </c>
      <c r="N10" s="65">
        <f>VLOOKUP($A10,'Return Data'!$B$7:$R$2292,10,0)</f>
        <v>2.6044</v>
      </c>
      <c r="O10" s="66">
        <f t="shared" si="5"/>
        <v>4</v>
      </c>
      <c r="P10" s="65">
        <f>VLOOKUP($A10,'Return Data'!$B$7:$R$2292,11,0)</f>
        <v>3.1753</v>
      </c>
      <c r="Q10" s="66">
        <f t="shared" si="6"/>
        <v>2</v>
      </c>
      <c r="R10" s="65">
        <f>VLOOKUP($A10,'Return Data'!$B$7:$R$2292,12,0)</f>
        <v>4.1130000000000004</v>
      </c>
      <c r="S10" s="66">
        <f t="shared" si="7"/>
        <v>2</v>
      </c>
      <c r="T10" s="65">
        <f>VLOOKUP($A10,'Return Data'!$B$7:$R$2292,13,0)</f>
        <v>4.3936000000000002</v>
      </c>
      <c r="U10" s="66">
        <f t="shared" si="8"/>
        <v>4</v>
      </c>
      <c r="V10" s="65">
        <f>VLOOKUP($A10,'Return Data'!$B$7:$R$2292,17,0)</f>
        <v>6.2413999999999996</v>
      </c>
      <c r="W10" s="66">
        <f t="shared" si="9"/>
        <v>2</v>
      </c>
      <c r="X10" s="65">
        <f>VLOOKUP($A10,'Return Data'!$B$7:$R$2292,14,0)</f>
        <v>7.0065999999999997</v>
      </c>
      <c r="Y10" s="66">
        <f t="shared" si="10"/>
        <v>2</v>
      </c>
      <c r="Z10" s="65">
        <f>VLOOKUP($A10,'Return Data'!$B$7:$R$2292,16,0)</f>
        <v>7.9436</v>
      </c>
      <c r="AA10" s="67">
        <f t="shared" si="11"/>
        <v>2</v>
      </c>
    </row>
    <row r="11" spans="1:27" x14ac:dyDescent="0.3">
      <c r="A11" s="63" t="s">
        <v>795</v>
      </c>
      <c r="B11" s="64">
        <f>VLOOKUP($A11,'Return Data'!$B$7:$R$2292,3,0)</f>
        <v>44609</v>
      </c>
      <c r="C11" s="65">
        <f>VLOOKUP($A11,'Return Data'!$B$7:$R$2292,4,0)</f>
        <v>335.721</v>
      </c>
      <c r="D11" s="65">
        <f>VLOOKUP($A11,'Return Data'!$B$7:$R$2292,5,0)</f>
        <v>-69.644099999999995</v>
      </c>
      <c r="E11" s="66">
        <f t="shared" si="0"/>
        <v>7</v>
      </c>
      <c r="F11" s="65">
        <f>VLOOKUP($A11,'Return Data'!$B$7:$R$2292,6,0)</f>
        <v>-34.8033</v>
      </c>
      <c r="G11" s="66">
        <f t="shared" si="1"/>
        <v>7</v>
      </c>
      <c r="H11" s="65">
        <f>VLOOKUP($A11,'Return Data'!$B$7:$R$2292,7,0)</f>
        <v>-11.1233</v>
      </c>
      <c r="I11" s="66">
        <f t="shared" si="2"/>
        <v>7</v>
      </c>
      <c r="J11" s="65">
        <f>VLOOKUP($A11,'Return Data'!$B$7:$R$2292,8,0)</f>
        <v>3.335</v>
      </c>
      <c r="K11" s="66">
        <f t="shared" si="3"/>
        <v>6</v>
      </c>
      <c r="L11" s="65">
        <f>VLOOKUP($A11,'Return Data'!$B$7:$R$2292,9,0)</f>
        <v>-0.62360000000000004</v>
      </c>
      <c r="M11" s="66">
        <f t="shared" si="4"/>
        <v>7</v>
      </c>
      <c r="N11" s="65">
        <f>VLOOKUP($A11,'Return Data'!$B$7:$R$2292,10,0)</f>
        <v>-0.69910000000000005</v>
      </c>
      <c r="O11" s="66">
        <f t="shared" si="5"/>
        <v>7</v>
      </c>
      <c r="P11" s="65">
        <f>VLOOKUP($A11,'Return Data'!$B$7:$R$2292,11,0)</f>
        <v>1.5003</v>
      </c>
      <c r="Q11" s="66">
        <f t="shared" si="6"/>
        <v>7</v>
      </c>
      <c r="R11" s="65">
        <f>VLOOKUP($A11,'Return Data'!$B$7:$R$2292,12,0)</f>
        <v>3.6932</v>
      </c>
      <c r="S11" s="66">
        <f t="shared" si="7"/>
        <v>5</v>
      </c>
      <c r="T11" s="65">
        <f>VLOOKUP($A11,'Return Data'!$B$7:$R$2292,13,0)</f>
        <v>3.3826999999999998</v>
      </c>
      <c r="U11" s="66">
        <f t="shared" si="8"/>
        <v>7</v>
      </c>
      <c r="V11" s="65">
        <f>VLOOKUP($A11,'Return Data'!$B$7:$R$2292,17,0)</f>
        <v>5.8273999999999999</v>
      </c>
      <c r="W11" s="66">
        <f t="shared" si="9"/>
        <v>3</v>
      </c>
      <c r="X11" s="65">
        <f>VLOOKUP($A11,'Return Data'!$B$7:$R$2292,14,0)</f>
        <v>6.8441000000000001</v>
      </c>
      <c r="Y11" s="66">
        <f t="shared" si="10"/>
        <v>3</v>
      </c>
      <c r="Z11" s="65">
        <f>VLOOKUP($A11,'Return Data'!$B$7:$R$2292,16,0)</f>
        <v>7.7313000000000001</v>
      </c>
      <c r="AA11" s="67">
        <f t="shared" si="11"/>
        <v>3</v>
      </c>
    </row>
    <row r="12" spans="1:27" x14ac:dyDescent="0.3">
      <c r="A12" s="63" t="s">
        <v>798</v>
      </c>
      <c r="B12" s="64">
        <f>VLOOKUP($A12,'Return Data'!$B$7:$R$2292,3,0)</f>
        <v>44609</v>
      </c>
      <c r="C12" s="65">
        <f>VLOOKUP($A12,'Return Data'!$B$7:$R$2292,4,0)</f>
        <v>1209.4331</v>
      </c>
      <c r="D12" s="65">
        <f>VLOOKUP($A12,'Return Data'!$B$7:$R$2292,5,0)</f>
        <v>-25.742999999999999</v>
      </c>
      <c r="E12" s="66">
        <f t="shared" si="0"/>
        <v>3</v>
      </c>
      <c r="F12" s="65">
        <f>VLOOKUP($A12,'Return Data'!$B$7:$R$2292,6,0)</f>
        <v>-12.878</v>
      </c>
      <c r="G12" s="66">
        <f t="shared" si="1"/>
        <v>5</v>
      </c>
      <c r="H12" s="65">
        <f>VLOOKUP($A12,'Return Data'!$B$7:$R$2292,7,0)</f>
        <v>1.4494</v>
      </c>
      <c r="I12" s="66">
        <f t="shared" si="2"/>
        <v>3</v>
      </c>
      <c r="J12" s="65">
        <f>VLOOKUP($A12,'Return Data'!$B$7:$R$2292,8,0)</f>
        <v>11.720499999999999</v>
      </c>
      <c r="K12" s="66">
        <f t="shared" si="3"/>
        <v>1</v>
      </c>
      <c r="L12" s="65">
        <f>VLOOKUP($A12,'Return Data'!$B$7:$R$2292,9,0)</f>
        <v>4.4851000000000001</v>
      </c>
      <c r="M12" s="66">
        <f t="shared" si="4"/>
        <v>2</v>
      </c>
      <c r="N12" s="65">
        <f>VLOOKUP($A12,'Return Data'!$B$7:$R$2292,10,0)</f>
        <v>2.9434999999999998</v>
      </c>
      <c r="O12" s="66">
        <f t="shared" si="5"/>
        <v>3</v>
      </c>
      <c r="P12" s="65">
        <f>VLOOKUP($A12,'Return Data'!$B$7:$R$2292,11,0)</f>
        <v>3.6150000000000002</v>
      </c>
      <c r="Q12" s="66">
        <f t="shared" si="6"/>
        <v>1</v>
      </c>
      <c r="R12" s="65">
        <f>VLOOKUP($A12,'Return Data'!$B$7:$R$2292,12,0)</f>
        <v>4.7845000000000004</v>
      </c>
      <c r="S12" s="66">
        <f t="shared" si="7"/>
        <v>1</v>
      </c>
      <c r="T12" s="65">
        <f>VLOOKUP($A12,'Return Data'!$B$7:$R$2292,13,0)</f>
        <v>5.4782999999999999</v>
      </c>
      <c r="U12" s="66">
        <f t="shared" si="8"/>
        <v>1</v>
      </c>
      <c r="V12" s="65"/>
      <c r="W12" s="66"/>
      <c r="X12" s="65"/>
      <c r="Y12" s="66"/>
      <c r="Z12" s="65">
        <f>VLOOKUP($A12,'Return Data'!$B$7:$R$2292,16,0)</f>
        <v>7.1134000000000004</v>
      </c>
      <c r="AA12" s="67">
        <f t="shared" si="11"/>
        <v>5</v>
      </c>
    </row>
    <row r="13" spans="1:27" x14ac:dyDescent="0.3">
      <c r="A13" s="63" t="s">
        <v>799</v>
      </c>
      <c r="B13" s="64">
        <f>VLOOKUP($A13,'Return Data'!$B$7:$R$2292,3,0)</f>
        <v>44609</v>
      </c>
      <c r="C13" s="65">
        <f>VLOOKUP($A13,'Return Data'!$B$7:$R$2292,4,0)</f>
        <v>36.086599999999997</v>
      </c>
      <c r="D13" s="65">
        <f>VLOOKUP($A13,'Return Data'!$B$7:$R$2292,5,0)</f>
        <v>0.1011</v>
      </c>
      <c r="E13" s="66">
        <f t="shared" si="0"/>
        <v>1</v>
      </c>
      <c r="F13" s="65">
        <f>VLOOKUP($A13,'Return Data'!$B$7:$R$2292,6,0)</f>
        <v>1.3149999999999999</v>
      </c>
      <c r="G13" s="66">
        <f t="shared" si="1"/>
        <v>1</v>
      </c>
      <c r="H13" s="65">
        <f>VLOOKUP($A13,'Return Data'!$B$7:$R$2292,7,0)</f>
        <v>5.3807</v>
      </c>
      <c r="I13" s="66">
        <f t="shared" si="2"/>
        <v>1</v>
      </c>
      <c r="J13" s="65">
        <f>VLOOKUP($A13,'Return Data'!$B$7:$R$2292,8,0)</f>
        <v>9.3896999999999995</v>
      </c>
      <c r="K13" s="66">
        <f t="shared" si="3"/>
        <v>2</v>
      </c>
      <c r="L13" s="65">
        <f>VLOOKUP($A13,'Return Data'!$B$7:$R$2292,9,0)</f>
        <v>4.8026999999999997</v>
      </c>
      <c r="M13" s="66">
        <f t="shared" si="4"/>
        <v>1</v>
      </c>
      <c r="N13" s="65">
        <f>VLOOKUP($A13,'Return Data'!$B$7:$R$2292,10,0)</f>
        <v>3.3717000000000001</v>
      </c>
      <c r="O13" s="66">
        <f t="shared" si="5"/>
        <v>1</v>
      </c>
      <c r="P13" s="65">
        <f>VLOOKUP($A13,'Return Data'!$B$7:$R$2292,11,0)</f>
        <v>3.0101</v>
      </c>
      <c r="Q13" s="66">
        <f t="shared" si="6"/>
        <v>3</v>
      </c>
      <c r="R13" s="65">
        <f>VLOOKUP($A13,'Return Data'!$B$7:$R$2292,12,0)</f>
        <v>4.0796000000000001</v>
      </c>
      <c r="S13" s="66">
        <f t="shared" si="7"/>
        <v>3</v>
      </c>
      <c r="T13" s="65">
        <f>VLOOKUP($A13,'Return Data'!$B$7:$R$2292,13,0)</f>
        <v>4.8761000000000001</v>
      </c>
      <c r="U13" s="66">
        <f t="shared" si="8"/>
        <v>2</v>
      </c>
      <c r="V13" s="65">
        <f>VLOOKUP($A13,'Return Data'!$B$7:$R$2292,17,0)</f>
        <v>6.7523</v>
      </c>
      <c r="W13" s="66">
        <f t="shared" ref="W13:W14" si="12">RANK(V13,V$8:V$14,0)</f>
        <v>1</v>
      </c>
      <c r="X13" s="65">
        <f>VLOOKUP($A13,'Return Data'!$B$7:$R$2292,14,0)</f>
        <v>7.7161999999999997</v>
      </c>
      <c r="Y13" s="66">
        <f t="shared" ref="Y13" si="13">RANK(X13,X$8:X$14,0)</f>
        <v>1</v>
      </c>
      <c r="Z13" s="65">
        <f>VLOOKUP($A13,'Return Data'!$B$7:$R$2292,16,0)</f>
        <v>7.6219000000000001</v>
      </c>
      <c r="AA13" s="67">
        <f t="shared" si="11"/>
        <v>4</v>
      </c>
    </row>
    <row r="14" spans="1:27" x14ac:dyDescent="0.3">
      <c r="A14" s="63" t="s">
        <v>802</v>
      </c>
      <c r="B14" s="64">
        <f>VLOOKUP($A14,'Return Data'!$B$7:$R$2292,3,0)</f>
        <v>44609</v>
      </c>
      <c r="C14" s="65">
        <f>VLOOKUP($A14,'Return Data'!$B$7:$R$2292,4,0)</f>
        <v>1216.0576000000001</v>
      </c>
      <c r="D14" s="65">
        <f>VLOOKUP($A14,'Return Data'!$B$7:$R$2292,5,0)</f>
        <v>-28.6538</v>
      </c>
      <c r="E14" s="66">
        <f t="shared" si="0"/>
        <v>5</v>
      </c>
      <c r="F14" s="65">
        <f>VLOOKUP($A14,'Return Data'!$B$7:$R$2292,6,0)</f>
        <v>-10.638999999999999</v>
      </c>
      <c r="G14" s="66">
        <f t="shared" si="1"/>
        <v>4</v>
      </c>
      <c r="H14" s="65">
        <f>VLOOKUP($A14,'Return Data'!$B$7:$R$2292,7,0)</f>
        <v>-2.0320999999999998</v>
      </c>
      <c r="I14" s="66">
        <f t="shared" si="2"/>
        <v>6</v>
      </c>
      <c r="J14" s="65">
        <f>VLOOKUP($A14,'Return Data'!$B$7:$R$2292,8,0)</f>
        <v>2.5137999999999998</v>
      </c>
      <c r="K14" s="66">
        <f t="shared" si="3"/>
        <v>7</v>
      </c>
      <c r="L14" s="65">
        <f>VLOOKUP($A14,'Return Data'!$B$7:$R$2292,9,0)</f>
        <v>1.2922</v>
      </c>
      <c r="M14" s="66">
        <f t="shared" si="4"/>
        <v>6</v>
      </c>
      <c r="N14" s="65">
        <f>VLOOKUP($A14,'Return Data'!$B$7:$R$2292,10,0)</f>
        <v>1.5282</v>
      </c>
      <c r="O14" s="66">
        <f t="shared" si="5"/>
        <v>6</v>
      </c>
      <c r="P14" s="65">
        <f>VLOOKUP($A14,'Return Data'!$B$7:$R$2292,11,0)</f>
        <v>2.2728000000000002</v>
      </c>
      <c r="Q14" s="66">
        <f t="shared" si="6"/>
        <v>6</v>
      </c>
      <c r="R14" s="65">
        <f>VLOOKUP($A14,'Return Data'!$B$7:$R$2292,12,0)</f>
        <v>3.0943000000000001</v>
      </c>
      <c r="S14" s="66">
        <f t="shared" si="7"/>
        <v>6</v>
      </c>
      <c r="T14" s="65">
        <f>VLOOKUP($A14,'Return Data'!$B$7:$R$2292,13,0)</f>
        <v>3.4331</v>
      </c>
      <c r="U14" s="66">
        <f t="shared" si="8"/>
        <v>5</v>
      </c>
      <c r="V14" s="65">
        <f>VLOOKUP($A14,'Return Data'!$B$7:$R$2292,17,0)</f>
        <v>4.8846999999999996</v>
      </c>
      <c r="W14" s="66">
        <f t="shared" si="12"/>
        <v>5</v>
      </c>
      <c r="X14" s="65"/>
      <c r="Y14" s="66"/>
      <c r="Z14" s="65">
        <f>VLOOKUP($A14,'Return Data'!$B$7:$R$2292,16,0)</f>
        <v>6.0991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-27.193899999999996</v>
      </c>
      <c r="E16" s="74"/>
      <c r="F16" s="75">
        <f>AVERAGE(F8:F14)</f>
        <v>-11.454085714285714</v>
      </c>
      <c r="G16" s="74"/>
      <c r="H16" s="75">
        <f>AVERAGE(H8:H14)</f>
        <v>-0.76879999999999993</v>
      </c>
      <c r="I16" s="74"/>
      <c r="J16" s="75">
        <f>AVERAGE(J8:J14)</f>
        <v>6.0812999999999988</v>
      </c>
      <c r="K16" s="74"/>
      <c r="L16" s="75">
        <f>AVERAGE(L8:L14)</f>
        <v>2.7043428571428572</v>
      </c>
      <c r="M16" s="74"/>
      <c r="N16" s="75">
        <f>AVERAGE(N8:N14)</f>
        <v>2.0945285714285715</v>
      </c>
      <c r="O16" s="74"/>
      <c r="P16" s="75">
        <f>AVERAGE(P8:P14)</f>
        <v>2.7161857142857144</v>
      </c>
      <c r="Q16" s="74"/>
      <c r="R16" s="75">
        <f>AVERAGE(R8:R14)</f>
        <v>3.7981857142857147</v>
      </c>
      <c r="S16" s="74"/>
      <c r="T16" s="75">
        <f>AVERAGE(T8:T14)</f>
        <v>4.2014857142857149</v>
      </c>
      <c r="U16" s="74"/>
      <c r="V16" s="75">
        <f>AVERAGE(V8:V14)</f>
        <v>5.5991500000000007</v>
      </c>
      <c r="W16" s="74"/>
      <c r="X16" s="75">
        <f>AVERAGE(X8:X14)</f>
        <v>6.72736</v>
      </c>
      <c r="Y16" s="74"/>
      <c r="Z16" s="75">
        <f>AVERAGE(Z8:Z14)</f>
        <v>7.2115142857142862</v>
      </c>
      <c r="AA16" s="76"/>
    </row>
    <row r="17" spans="1:27" x14ac:dyDescent="0.3">
      <c r="A17" s="73" t="s">
        <v>28</v>
      </c>
      <c r="B17" s="74"/>
      <c r="C17" s="74"/>
      <c r="D17" s="75">
        <f>MIN(D8:D14)</f>
        <v>-69.644099999999995</v>
      </c>
      <c r="E17" s="74"/>
      <c r="F17" s="75">
        <f>MIN(F8:F14)</f>
        <v>-34.8033</v>
      </c>
      <c r="G17" s="74"/>
      <c r="H17" s="75">
        <f>MIN(H8:H14)</f>
        <v>-11.1233</v>
      </c>
      <c r="I17" s="74"/>
      <c r="J17" s="75">
        <f>MIN(J8:J14)</f>
        <v>2.5137999999999998</v>
      </c>
      <c r="K17" s="74"/>
      <c r="L17" s="75">
        <f>MIN(L8:L14)</f>
        <v>-0.62360000000000004</v>
      </c>
      <c r="M17" s="74"/>
      <c r="N17" s="75">
        <f>MIN(N8:N14)</f>
        <v>-0.69910000000000005</v>
      </c>
      <c r="O17" s="74"/>
      <c r="P17" s="75">
        <f>MIN(P8:P14)</f>
        <v>1.5003</v>
      </c>
      <c r="Q17" s="74"/>
      <c r="R17" s="75">
        <f>MIN(R8:R14)</f>
        <v>3.0314000000000001</v>
      </c>
      <c r="S17" s="74"/>
      <c r="T17" s="75">
        <f>MIN(T8:T14)</f>
        <v>3.3826999999999998</v>
      </c>
      <c r="U17" s="74"/>
      <c r="V17" s="75">
        <f>MIN(V8:V14)</f>
        <v>4.22</v>
      </c>
      <c r="W17" s="74"/>
      <c r="X17" s="75">
        <f>MIN(X8:X14)</f>
        <v>5.3627000000000002</v>
      </c>
      <c r="Y17" s="74"/>
      <c r="Z17" s="75">
        <f>MIN(Z8:Z14)</f>
        <v>5.7934999999999999</v>
      </c>
      <c r="AA17" s="76"/>
    </row>
    <row r="18" spans="1:27" ht="15" thickBot="1" x14ac:dyDescent="0.35">
      <c r="A18" s="77" t="s">
        <v>29</v>
      </c>
      <c r="B18" s="78"/>
      <c r="C18" s="78"/>
      <c r="D18" s="79">
        <f>MAX(D8:D14)</f>
        <v>0.1011</v>
      </c>
      <c r="E18" s="78"/>
      <c r="F18" s="79">
        <f>MAX(F8:F14)</f>
        <v>1.3149999999999999</v>
      </c>
      <c r="G18" s="78"/>
      <c r="H18" s="79">
        <f>MAX(H8:H14)</f>
        <v>5.3807</v>
      </c>
      <c r="I18" s="78"/>
      <c r="J18" s="79">
        <f>MAX(J8:J14)</f>
        <v>11.720499999999999</v>
      </c>
      <c r="K18" s="78"/>
      <c r="L18" s="79">
        <f>MAX(L8:L14)</f>
        <v>4.8026999999999997</v>
      </c>
      <c r="M18" s="78"/>
      <c r="N18" s="79">
        <f>MAX(N8:N14)</f>
        <v>3.3717000000000001</v>
      </c>
      <c r="O18" s="78"/>
      <c r="P18" s="79">
        <f>MAX(P8:P14)</f>
        <v>3.6150000000000002</v>
      </c>
      <c r="Q18" s="78"/>
      <c r="R18" s="79">
        <f>MAX(R8:R14)</f>
        <v>4.7845000000000004</v>
      </c>
      <c r="S18" s="78"/>
      <c r="T18" s="79">
        <f>MAX(T8:T14)</f>
        <v>5.4782999999999999</v>
      </c>
      <c r="U18" s="78"/>
      <c r="V18" s="79">
        <f>MAX(V8:V14)</f>
        <v>6.7523</v>
      </c>
      <c r="W18" s="78"/>
      <c r="X18" s="79">
        <f>MAX(X8:X14)</f>
        <v>7.7161999999999997</v>
      </c>
      <c r="Y18" s="78"/>
      <c r="Z18" s="79">
        <f>MAX(Z8:Z14)</f>
        <v>8.1777999999999995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44609</v>
      </c>
      <c r="C8" s="65">
        <f>VLOOKUP($A8,'Return Data'!$B$7:$R$2292,4,0)</f>
        <v>341.63780000000003</v>
      </c>
      <c r="D8" s="65">
        <f>VLOOKUP($A8,'Return Data'!$B$7:$R$2292,5,0)</f>
        <v>3.8037999999999998</v>
      </c>
      <c r="E8" s="66">
        <f t="shared" ref="E8:E44" si="0">RANK(D8,D$8:D$44,0)</f>
        <v>13</v>
      </c>
      <c r="F8" s="65">
        <f>VLOOKUP($A8,'Return Data'!$B$7:$R$2292,6,0)</f>
        <v>4.3106999999999998</v>
      </c>
      <c r="G8" s="66">
        <f t="shared" ref="G8:G44" si="1">RANK(F8,F$8:F$44,0)</f>
        <v>4</v>
      </c>
      <c r="H8" s="65">
        <f>VLOOKUP($A8,'Return Data'!$B$7:$R$2292,7,0)</f>
        <v>4.1501999999999999</v>
      </c>
      <c r="I8" s="66">
        <f t="shared" ref="I8:I44" si="2">RANK(H8,H$8:H$44,0)</f>
        <v>6</v>
      </c>
      <c r="J8" s="65">
        <f>VLOOKUP($A8,'Return Data'!$B$7:$R$2292,8,0)</f>
        <v>4.2392000000000003</v>
      </c>
      <c r="K8" s="66">
        <f t="shared" ref="K8:K44" si="3">RANK(J8,J$8:J$44,0)</f>
        <v>3</v>
      </c>
      <c r="L8" s="65">
        <f>VLOOKUP($A8,'Return Data'!$B$7:$R$2292,9,0)</f>
        <v>3.4994999999999998</v>
      </c>
      <c r="M8" s="66">
        <f t="shared" ref="M8:M44" si="4">RANK(L8,L$8:L$44,0)</f>
        <v>24</v>
      </c>
      <c r="N8" s="65">
        <f>VLOOKUP($A8,'Return Data'!$B$7:$R$2292,10,0)</f>
        <v>3.5884999999999998</v>
      </c>
      <c r="O8" s="66">
        <f t="shared" ref="O8:O44" si="5">RANK(N8,N$8:N$44,0)</f>
        <v>11</v>
      </c>
      <c r="P8" s="65">
        <f>VLOOKUP($A8,'Return Data'!$B$7:$R$2292,11,0)</f>
        <v>3.4603000000000002</v>
      </c>
      <c r="Q8" s="66">
        <f t="shared" ref="Q8:Q44" si="6">RANK(P8,P$8:P$44,0)</f>
        <v>11</v>
      </c>
      <c r="R8" s="65">
        <f>VLOOKUP($A8,'Return Data'!$B$7:$R$2292,12,0)</f>
        <v>3.4691000000000001</v>
      </c>
      <c r="S8" s="66">
        <f t="shared" ref="S8:S44" si="7">RANK(R8,R$8:R$44,0)</f>
        <v>10</v>
      </c>
      <c r="T8" s="65">
        <f>VLOOKUP($A8,'Return Data'!$B$7:$R$2292,13,0)</f>
        <v>3.4407999999999999</v>
      </c>
      <c r="U8" s="66">
        <f t="shared" ref="U8:U44" si="8">RANK(T8,T$8:T$44,0)</f>
        <v>13</v>
      </c>
      <c r="V8" s="65">
        <f>VLOOKUP($A8,'Return Data'!$B$7:$R$2292,17,0)</f>
        <v>3.7682000000000002</v>
      </c>
      <c r="W8" s="66">
        <f t="shared" ref="W8:W44" si="9">RANK(V8,V$8:V$44,0)</f>
        <v>8</v>
      </c>
      <c r="X8" s="65">
        <f>VLOOKUP($A8,'Return Data'!$B$7:$R$2292,14,0)</f>
        <v>4.6745000000000001</v>
      </c>
      <c r="Y8" s="66">
        <f t="shared" ref="Y8:Y24" si="10">RANK(X8,X$8:X$44,0)</f>
        <v>6</v>
      </c>
      <c r="Z8" s="65">
        <f>VLOOKUP($A8,'Return Data'!$B$7:$R$2292,16,0)</f>
        <v>7.0091000000000001</v>
      </c>
      <c r="AA8" s="67">
        <f t="shared" ref="AA8:AA44" si="11">RANK(Z8,Z$8:Z$44,0)</f>
        <v>3</v>
      </c>
    </row>
    <row r="9" spans="1:27" x14ac:dyDescent="0.3">
      <c r="A9" s="63" t="s">
        <v>119</v>
      </c>
      <c r="B9" s="64">
        <f>VLOOKUP($A9,'Return Data'!$B$7:$R$2292,3,0)</f>
        <v>44609</v>
      </c>
      <c r="C9" s="65">
        <f>VLOOKUP($A9,'Return Data'!$B$7:$R$2292,4,0)</f>
        <v>2353.9683</v>
      </c>
      <c r="D9" s="65">
        <f>VLOOKUP($A9,'Return Data'!$B$7:$R$2292,5,0)</f>
        <v>3.5605000000000002</v>
      </c>
      <c r="E9" s="66">
        <f t="shared" si="0"/>
        <v>25</v>
      </c>
      <c r="F9" s="65">
        <f>VLOOKUP($A9,'Return Data'!$B$7:$R$2292,6,0)</f>
        <v>4.0499000000000001</v>
      </c>
      <c r="G9" s="66">
        <f t="shared" si="1"/>
        <v>11</v>
      </c>
      <c r="H9" s="65">
        <f>VLOOKUP($A9,'Return Data'!$B$7:$R$2292,7,0)</f>
        <v>3.9146000000000001</v>
      </c>
      <c r="I9" s="66">
        <f t="shared" si="2"/>
        <v>14</v>
      </c>
      <c r="J9" s="65">
        <f>VLOOKUP($A9,'Return Data'!$B$7:$R$2292,8,0)</f>
        <v>3.9901</v>
      </c>
      <c r="K9" s="66">
        <f t="shared" si="3"/>
        <v>12</v>
      </c>
      <c r="L9" s="65">
        <f>VLOOKUP($A9,'Return Data'!$B$7:$R$2292,9,0)</f>
        <v>3.5386000000000002</v>
      </c>
      <c r="M9" s="66">
        <f t="shared" si="4"/>
        <v>15</v>
      </c>
      <c r="N9" s="65">
        <f>VLOOKUP($A9,'Return Data'!$B$7:$R$2292,10,0)</f>
        <v>3.5539000000000001</v>
      </c>
      <c r="O9" s="66">
        <f t="shared" si="5"/>
        <v>16</v>
      </c>
      <c r="P9" s="65">
        <f>VLOOKUP($A9,'Return Data'!$B$7:$R$2292,11,0)</f>
        <v>3.4380999999999999</v>
      </c>
      <c r="Q9" s="66">
        <f t="shared" si="6"/>
        <v>20</v>
      </c>
      <c r="R9" s="65">
        <f>VLOOKUP($A9,'Return Data'!$B$7:$R$2292,12,0)</f>
        <v>3.4508999999999999</v>
      </c>
      <c r="S9" s="66">
        <f t="shared" si="7"/>
        <v>17</v>
      </c>
      <c r="T9" s="65">
        <f>VLOOKUP($A9,'Return Data'!$B$7:$R$2292,13,0)</f>
        <v>3.4186000000000001</v>
      </c>
      <c r="U9" s="66">
        <f t="shared" si="8"/>
        <v>18</v>
      </c>
      <c r="V9" s="65">
        <f>VLOOKUP($A9,'Return Data'!$B$7:$R$2292,17,0)</f>
        <v>3.7294999999999998</v>
      </c>
      <c r="W9" s="66">
        <f t="shared" si="9"/>
        <v>13</v>
      </c>
      <c r="X9" s="65">
        <f>VLOOKUP($A9,'Return Data'!$B$7:$R$2292,14,0)</f>
        <v>4.6208</v>
      </c>
      <c r="Y9" s="66">
        <f t="shared" si="10"/>
        <v>13</v>
      </c>
      <c r="Z9" s="65">
        <f>VLOOKUP($A9,'Return Data'!$B$7:$R$2292,16,0)</f>
        <v>6.9596999999999998</v>
      </c>
      <c r="AA9" s="67">
        <f t="shared" si="11"/>
        <v>10</v>
      </c>
    </row>
    <row r="10" spans="1:27" x14ac:dyDescent="0.3">
      <c r="A10" s="63" t="s">
        <v>120</v>
      </c>
      <c r="B10" s="64">
        <f>VLOOKUP($A10,'Return Data'!$B$7:$R$2292,3,0)</f>
        <v>44609</v>
      </c>
      <c r="C10" s="65">
        <f>VLOOKUP($A10,'Return Data'!$B$7:$R$2292,4,0)</f>
        <v>2442.3130000000001</v>
      </c>
      <c r="D10" s="65">
        <f>VLOOKUP($A10,'Return Data'!$B$7:$R$2292,5,0)</f>
        <v>3.6394000000000002</v>
      </c>
      <c r="E10" s="66">
        <f t="shared" si="0"/>
        <v>19</v>
      </c>
      <c r="F10" s="65">
        <f>VLOOKUP($A10,'Return Data'!$B$7:$R$2292,6,0)</f>
        <v>3.9014000000000002</v>
      </c>
      <c r="G10" s="66">
        <f t="shared" si="1"/>
        <v>24</v>
      </c>
      <c r="H10" s="65">
        <f>VLOOKUP($A10,'Return Data'!$B$7:$R$2292,7,0)</f>
        <v>3.7397</v>
      </c>
      <c r="I10" s="66">
        <f t="shared" si="2"/>
        <v>29</v>
      </c>
      <c r="J10" s="65">
        <f>VLOOKUP($A10,'Return Data'!$B$7:$R$2292,8,0)</f>
        <v>3.7149999999999999</v>
      </c>
      <c r="K10" s="66">
        <f t="shared" si="3"/>
        <v>32</v>
      </c>
      <c r="L10" s="65">
        <f>VLOOKUP($A10,'Return Data'!$B$7:$R$2292,9,0)</f>
        <v>3.6328999999999998</v>
      </c>
      <c r="M10" s="66">
        <f t="shared" si="4"/>
        <v>5</v>
      </c>
      <c r="N10" s="65">
        <f>VLOOKUP($A10,'Return Data'!$B$7:$R$2292,10,0)</f>
        <v>3.5939000000000001</v>
      </c>
      <c r="O10" s="66">
        <f t="shared" si="5"/>
        <v>8</v>
      </c>
      <c r="P10" s="65">
        <f>VLOOKUP($A10,'Return Data'!$B$7:$R$2292,11,0)</f>
        <v>3.4788000000000001</v>
      </c>
      <c r="Q10" s="66">
        <f t="shared" si="6"/>
        <v>4</v>
      </c>
      <c r="R10" s="65">
        <f>VLOOKUP($A10,'Return Data'!$B$7:$R$2292,12,0)</f>
        <v>3.4981</v>
      </c>
      <c r="S10" s="66">
        <f t="shared" si="7"/>
        <v>5</v>
      </c>
      <c r="T10" s="65">
        <f>VLOOKUP($A10,'Return Data'!$B$7:$R$2292,13,0)</f>
        <v>3.4931999999999999</v>
      </c>
      <c r="U10" s="66">
        <f t="shared" si="8"/>
        <v>4</v>
      </c>
      <c r="V10" s="65">
        <f>VLOOKUP($A10,'Return Data'!$B$7:$R$2292,17,0)</f>
        <v>3.7143999999999999</v>
      </c>
      <c r="W10" s="66">
        <f t="shared" si="9"/>
        <v>16</v>
      </c>
      <c r="X10" s="65">
        <f>VLOOKUP($A10,'Return Data'!$B$7:$R$2292,14,0)</f>
        <v>4.6151999999999997</v>
      </c>
      <c r="Y10" s="66">
        <f t="shared" si="10"/>
        <v>14</v>
      </c>
      <c r="Z10" s="65">
        <f>VLOOKUP($A10,'Return Data'!$B$7:$R$2292,16,0)</f>
        <v>7.0002000000000004</v>
      </c>
      <c r="AA10" s="67">
        <f t="shared" si="11"/>
        <v>4</v>
      </c>
    </row>
    <row r="11" spans="1:27" x14ac:dyDescent="0.3">
      <c r="A11" s="63" t="s">
        <v>121</v>
      </c>
      <c r="B11" s="64">
        <f>VLOOKUP($A11,'Return Data'!$B$7:$R$2292,3,0)</f>
        <v>44609</v>
      </c>
      <c r="C11" s="65">
        <f>VLOOKUP($A11,'Return Data'!$B$7:$R$2292,4,0)</f>
        <v>3263.9097999999999</v>
      </c>
      <c r="D11" s="65">
        <f>VLOOKUP($A11,'Return Data'!$B$7:$R$2292,5,0)</f>
        <v>4.0016999999999996</v>
      </c>
      <c r="E11" s="66">
        <f t="shared" si="0"/>
        <v>4</v>
      </c>
      <c r="F11" s="65">
        <f>VLOOKUP($A11,'Return Data'!$B$7:$R$2292,6,0)</f>
        <v>3.8601000000000001</v>
      </c>
      <c r="G11" s="66">
        <f t="shared" si="1"/>
        <v>27</v>
      </c>
      <c r="H11" s="65">
        <f>VLOOKUP($A11,'Return Data'!$B$7:$R$2292,7,0)</f>
        <v>3.8216000000000001</v>
      </c>
      <c r="I11" s="66">
        <f t="shared" si="2"/>
        <v>23</v>
      </c>
      <c r="J11" s="65">
        <f>VLOOKUP($A11,'Return Data'!$B$7:$R$2292,8,0)</f>
        <v>3.8371</v>
      </c>
      <c r="K11" s="66">
        <f t="shared" si="3"/>
        <v>25</v>
      </c>
      <c r="L11" s="65">
        <f>VLOOKUP($A11,'Return Data'!$B$7:$R$2292,9,0)</f>
        <v>3.532</v>
      </c>
      <c r="M11" s="66">
        <f t="shared" si="4"/>
        <v>17</v>
      </c>
      <c r="N11" s="65">
        <f>VLOOKUP($A11,'Return Data'!$B$7:$R$2292,10,0)</f>
        <v>3.6164999999999998</v>
      </c>
      <c r="O11" s="66">
        <f t="shared" si="5"/>
        <v>4</v>
      </c>
      <c r="P11" s="65">
        <f>VLOOKUP($A11,'Return Data'!$B$7:$R$2292,11,0)</f>
        <v>3.4638</v>
      </c>
      <c r="Q11" s="66">
        <f t="shared" si="6"/>
        <v>7</v>
      </c>
      <c r="R11" s="65">
        <f>VLOOKUP($A11,'Return Data'!$B$7:$R$2292,12,0)</f>
        <v>3.4815999999999998</v>
      </c>
      <c r="S11" s="66">
        <f t="shared" si="7"/>
        <v>7</v>
      </c>
      <c r="T11" s="65">
        <f>VLOOKUP($A11,'Return Data'!$B$7:$R$2292,13,0)</f>
        <v>3.4632999999999998</v>
      </c>
      <c r="U11" s="66">
        <f t="shared" si="8"/>
        <v>7</v>
      </c>
      <c r="V11" s="65">
        <f>VLOOKUP($A11,'Return Data'!$B$7:$R$2292,17,0)</f>
        <v>3.7111000000000001</v>
      </c>
      <c r="W11" s="66">
        <f t="shared" si="9"/>
        <v>17</v>
      </c>
      <c r="X11" s="65">
        <f>VLOOKUP($A11,'Return Data'!$B$7:$R$2292,14,0)</f>
        <v>4.6454000000000004</v>
      </c>
      <c r="Y11" s="66">
        <f t="shared" si="10"/>
        <v>9</v>
      </c>
      <c r="Z11" s="65">
        <f>VLOOKUP($A11,'Return Data'!$B$7:$R$2292,16,0)</f>
        <v>6.9446000000000003</v>
      </c>
      <c r="AA11" s="67">
        <f t="shared" si="11"/>
        <v>14</v>
      </c>
    </row>
    <row r="12" spans="1:27" x14ac:dyDescent="0.3">
      <c r="A12" s="63" t="s">
        <v>122</v>
      </c>
      <c r="B12" s="64">
        <f>VLOOKUP($A12,'Return Data'!$B$7:$R$2292,3,0)</f>
        <v>44609</v>
      </c>
      <c r="C12" s="65">
        <f>VLOOKUP($A12,'Return Data'!$B$7:$R$2292,4,0)</f>
        <v>2438.6410000000001</v>
      </c>
      <c r="D12" s="65">
        <f>VLOOKUP($A12,'Return Data'!$B$7:$R$2292,5,0)</f>
        <v>3.7273000000000001</v>
      </c>
      <c r="E12" s="66">
        <f t="shared" si="0"/>
        <v>16</v>
      </c>
      <c r="F12" s="65">
        <f>VLOOKUP($A12,'Return Data'!$B$7:$R$2292,6,0)</f>
        <v>3.8673000000000002</v>
      </c>
      <c r="G12" s="66">
        <f t="shared" si="1"/>
        <v>25</v>
      </c>
      <c r="H12" s="65">
        <f>VLOOKUP($A12,'Return Data'!$B$7:$R$2292,7,0)</f>
        <v>3.7911999999999999</v>
      </c>
      <c r="I12" s="66">
        <f t="shared" si="2"/>
        <v>25</v>
      </c>
      <c r="J12" s="65">
        <f>VLOOKUP($A12,'Return Data'!$B$7:$R$2292,8,0)</f>
        <v>3.8119000000000001</v>
      </c>
      <c r="K12" s="66">
        <f t="shared" si="3"/>
        <v>29</v>
      </c>
      <c r="L12" s="65">
        <f>VLOOKUP($A12,'Return Data'!$B$7:$R$2292,9,0)</f>
        <v>3.5910000000000002</v>
      </c>
      <c r="M12" s="66">
        <f t="shared" si="4"/>
        <v>8</v>
      </c>
      <c r="N12" s="65">
        <f>VLOOKUP($A12,'Return Data'!$B$7:$R$2292,10,0)</f>
        <v>3.6238999999999999</v>
      </c>
      <c r="O12" s="66">
        <f t="shared" si="5"/>
        <v>3</v>
      </c>
      <c r="P12" s="65">
        <f>VLOOKUP($A12,'Return Data'!$B$7:$R$2292,11,0)</f>
        <v>3.4885999999999999</v>
      </c>
      <c r="Q12" s="66">
        <f t="shared" si="6"/>
        <v>3</v>
      </c>
      <c r="R12" s="65">
        <f>VLOOKUP($A12,'Return Data'!$B$7:$R$2292,12,0)</f>
        <v>3.4409999999999998</v>
      </c>
      <c r="S12" s="66">
        <f t="shared" si="7"/>
        <v>22</v>
      </c>
      <c r="T12" s="65">
        <f>VLOOKUP($A12,'Return Data'!$B$7:$R$2292,13,0)</f>
        <v>3.4123999999999999</v>
      </c>
      <c r="U12" s="66">
        <f t="shared" si="8"/>
        <v>22</v>
      </c>
      <c r="V12" s="65">
        <f>VLOOKUP($A12,'Return Data'!$B$7:$R$2292,17,0)</f>
        <v>3.6715</v>
      </c>
      <c r="W12" s="66">
        <f t="shared" si="9"/>
        <v>20</v>
      </c>
      <c r="X12" s="65">
        <f>VLOOKUP($A12,'Return Data'!$B$7:$R$2292,14,0)</f>
        <v>4.5117000000000003</v>
      </c>
      <c r="Y12" s="66">
        <f t="shared" si="10"/>
        <v>25</v>
      </c>
      <c r="Z12" s="65">
        <f>VLOOKUP($A12,'Return Data'!$B$7:$R$2292,16,0)</f>
        <v>6.9301000000000004</v>
      </c>
      <c r="AA12" s="67">
        <f t="shared" si="11"/>
        <v>16</v>
      </c>
    </row>
    <row r="13" spans="1:27" x14ac:dyDescent="0.3">
      <c r="A13" s="63" t="s">
        <v>123</v>
      </c>
      <c r="B13" s="64">
        <f>VLOOKUP($A13,'Return Data'!$B$7:$R$2292,3,0)</f>
        <v>44609</v>
      </c>
      <c r="C13" s="65">
        <f>VLOOKUP($A13,'Return Data'!$B$7:$R$2292,4,0)</f>
        <v>2539.3832000000002</v>
      </c>
      <c r="D13" s="65">
        <f>VLOOKUP($A13,'Return Data'!$B$7:$R$2292,5,0)</f>
        <v>3.6238999999999999</v>
      </c>
      <c r="E13" s="66">
        <f t="shared" si="0"/>
        <v>21</v>
      </c>
      <c r="F13" s="65">
        <f>VLOOKUP($A13,'Return Data'!$B$7:$R$2292,6,0)</f>
        <v>3.71</v>
      </c>
      <c r="G13" s="66">
        <f t="shared" si="1"/>
        <v>30</v>
      </c>
      <c r="H13" s="65">
        <f>VLOOKUP($A13,'Return Data'!$B$7:$R$2292,7,0)</f>
        <v>3.7406000000000001</v>
      </c>
      <c r="I13" s="66">
        <f t="shared" si="2"/>
        <v>28</v>
      </c>
      <c r="J13" s="65">
        <f>VLOOKUP($A13,'Return Data'!$B$7:$R$2292,8,0)</f>
        <v>3.6177999999999999</v>
      </c>
      <c r="K13" s="66">
        <f t="shared" si="3"/>
        <v>35</v>
      </c>
      <c r="L13" s="65">
        <f>VLOOKUP($A13,'Return Data'!$B$7:$R$2292,9,0)</f>
        <v>3.4990999999999999</v>
      </c>
      <c r="M13" s="66">
        <f t="shared" si="4"/>
        <v>25</v>
      </c>
      <c r="N13" s="65">
        <f>VLOOKUP($A13,'Return Data'!$B$7:$R$2292,10,0)</f>
        <v>3.4390000000000001</v>
      </c>
      <c r="O13" s="66">
        <f t="shared" si="5"/>
        <v>30</v>
      </c>
      <c r="P13" s="65">
        <f>VLOOKUP($A13,'Return Data'!$B$7:$R$2292,11,0)</f>
        <v>3.3401000000000001</v>
      </c>
      <c r="Q13" s="66">
        <f t="shared" si="6"/>
        <v>30</v>
      </c>
      <c r="R13" s="65">
        <f>VLOOKUP($A13,'Return Data'!$B$7:$R$2292,12,0)</f>
        <v>3.3376999999999999</v>
      </c>
      <c r="S13" s="66">
        <f t="shared" si="7"/>
        <v>30</v>
      </c>
      <c r="T13" s="65">
        <f>VLOOKUP($A13,'Return Data'!$B$7:$R$2292,13,0)</f>
        <v>3.3132999999999999</v>
      </c>
      <c r="U13" s="66">
        <f t="shared" si="8"/>
        <v>30</v>
      </c>
      <c r="V13" s="65">
        <f>VLOOKUP($A13,'Return Data'!$B$7:$R$2292,17,0)</f>
        <v>3.3698000000000001</v>
      </c>
      <c r="W13" s="66">
        <f t="shared" si="9"/>
        <v>32</v>
      </c>
      <c r="X13" s="65">
        <f>VLOOKUP($A13,'Return Data'!$B$7:$R$2292,14,0)</f>
        <v>4.2735000000000003</v>
      </c>
      <c r="Y13" s="66">
        <f t="shared" si="10"/>
        <v>32</v>
      </c>
      <c r="Z13" s="65">
        <f>VLOOKUP($A13,'Return Data'!$B$7:$R$2292,16,0)</f>
        <v>6.7603</v>
      </c>
      <c r="AA13" s="67">
        <f t="shared" si="11"/>
        <v>28</v>
      </c>
    </row>
    <row r="14" spans="1:27" x14ac:dyDescent="0.3">
      <c r="A14" s="63" t="s">
        <v>124</v>
      </c>
      <c r="B14" s="64">
        <f>VLOOKUP($A14,'Return Data'!$B$7:$R$2292,3,0)</f>
        <v>44609</v>
      </c>
      <c r="C14" s="65">
        <f>VLOOKUP($A14,'Return Data'!$B$7:$R$2292,4,0)</f>
        <v>3030.0021000000002</v>
      </c>
      <c r="D14" s="65">
        <f>VLOOKUP($A14,'Return Data'!$B$7:$R$2292,5,0)</f>
        <v>3.5491999999999999</v>
      </c>
      <c r="E14" s="66">
        <f t="shared" si="0"/>
        <v>26</v>
      </c>
      <c r="F14" s="65">
        <f>VLOOKUP($A14,'Return Data'!$B$7:$R$2292,6,0)</f>
        <v>3.9857999999999998</v>
      </c>
      <c r="G14" s="66">
        <f t="shared" si="1"/>
        <v>14</v>
      </c>
      <c r="H14" s="65">
        <f>VLOOKUP($A14,'Return Data'!$B$7:$R$2292,7,0)</f>
        <v>3.8382999999999998</v>
      </c>
      <c r="I14" s="66">
        <f t="shared" si="2"/>
        <v>20</v>
      </c>
      <c r="J14" s="65">
        <f>VLOOKUP($A14,'Return Data'!$B$7:$R$2292,8,0)</f>
        <v>3.9458000000000002</v>
      </c>
      <c r="K14" s="66">
        <f t="shared" si="3"/>
        <v>20</v>
      </c>
      <c r="L14" s="65">
        <f>VLOOKUP($A14,'Return Data'!$B$7:$R$2292,9,0)</f>
        <v>3.5038</v>
      </c>
      <c r="M14" s="66">
        <f t="shared" si="4"/>
        <v>22</v>
      </c>
      <c r="N14" s="65">
        <f>VLOOKUP($A14,'Return Data'!$B$7:$R$2292,10,0)</f>
        <v>3.5573999999999999</v>
      </c>
      <c r="O14" s="66">
        <f t="shared" si="5"/>
        <v>15</v>
      </c>
      <c r="P14" s="65">
        <f>VLOOKUP($A14,'Return Data'!$B$7:$R$2292,11,0)</f>
        <v>3.4325000000000001</v>
      </c>
      <c r="Q14" s="66">
        <f t="shared" si="6"/>
        <v>21</v>
      </c>
      <c r="R14" s="65">
        <f>VLOOKUP($A14,'Return Data'!$B$7:$R$2292,12,0)</f>
        <v>3.4317000000000002</v>
      </c>
      <c r="S14" s="66">
        <f t="shared" si="7"/>
        <v>23</v>
      </c>
      <c r="T14" s="65">
        <f>VLOOKUP($A14,'Return Data'!$B$7:$R$2292,13,0)</f>
        <v>3.4106999999999998</v>
      </c>
      <c r="U14" s="66">
        <f t="shared" si="8"/>
        <v>23</v>
      </c>
      <c r="V14" s="65">
        <f>VLOOKUP($A14,'Return Data'!$B$7:$R$2292,17,0)</f>
        <v>3.6857000000000002</v>
      </c>
      <c r="W14" s="66">
        <f t="shared" si="9"/>
        <v>19</v>
      </c>
      <c r="X14" s="65">
        <f>VLOOKUP($A14,'Return Data'!$B$7:$R$2292,14,0)</f>
        <v>4.5548000000000002</v>
      </c>
      <c r="Y14" s="66">
        <f t="shared" si="10"/>
        <v>20</v>
      </c>
      <c r="Z14" s="65">
        <f>VLOOKUP($A14,'Return Data'!$B$7:$R$2292,16,0)</f>
        <v>6.9233000000000002</v>
      </c>
      <c r="AA14" s="67">
        <f t="shared" si="11"/>
        <v>18</v>
      </c>
    </row>
    <row r="15" spans="1:27" x14ac:dyDescent="0.3">
      <c r="A15" s="63" t="s">
        <v>125</v>
      </c>
      <c r="B15" s="64">
        <f>VLOOKUP($A15,'Return Data'!$B$7:$R$2292,3,0)</f>
        <v>44609</v>
      </c>
      <c r="C15" s="65">
        <f>VLOOKUP($A15,'Return Data'!$B$7:$R$2292,4,0)</f>
        <v>2736.136</v>
      </c>
      <c r="D15" s="65">
        <f>VLOOKUP($A15,'Return Data'!$B$7:$R$2292,5,0)</f>
        <v>4.2706</v>
      </c>
      <c r="E15" s="66">
        <f t="shared" si="0"/>
        <v>2</v>
      </c>
      <c r="F15" s="65">
        <f>VLOOKUP($A15,'Return Data'!$B$7:$R$2292,6,0)</f>
        <v>4.2476000000000003</v>
      </c>
      <c r="G15" s="66">
        <f t="shared" si="1"/>
        <v>7</v>
      </c>
      <c r="H15" s="65">
        <f>VLOOKUP($A15,'Return Data'!$B$7:$R$2292,7,0)</f>
        <v>4.0159000000000002</v>
      </c>
      <c r="I15" s="66">
        <f t="shared" si="2"/>
        <v>7</v>
      </c>
      <c r="J15" s="65">
        <f>VLOOKUP($A15,'Return Data'!$B$7:$R$2292,8,0)</f>
        <v>4.0073999999999996</v>
      </c>
      <c r="K15" s="66">
        <f t="shared" si="3"/>
        <v>9</v>
      </c>
      <c r="L15" s="65">
        <f>VLOOKUP($A15,'Return Data'!$B$7:$R$2292,9,0)</f>
        <v>3.4912999999999998</v>
      </c>
      <c r="M15" s="66">
        <f t="shared" si="4"/>
        <v>27</v>
      </c>
      <c r="N15" s="65">
        <f>VLOOKUP($A15,'Return Data'!$B$7:$R$2292,10,0)</f>
        <v>3.5434000000000001</v>
      </c>
      <c r="O15" s="66">
        <f t="shared" si="5"/>
        <v>19</v>
      </c>
      <c r="P15" s="65">
        <f>VLOOKUP($A15,'Return Data'!$B$7:$R$2292,11,0)</f>
        <v>3.4598</v>
      </c>
      <c r="Q15" s="66">
        <f t="shared" si="6"/>
        <v>12</v>
      </c>
      <c r="R15" s="65">
        <f>VLOOKUP($A15,'Return Data'!$B$7:$R$2292,12,0)</f>
        <v>3.5181</v>
      </c>
      <c r="S15" s="66">
        <f t="shared" si="7"/>
        <v>3</v>
      </c>
      <c r="T15" s="65">
        <f>VLOOKUP($A15,'Return Data'!$B$7:$R$2292,13,0)</f>
        <v>3.5137999999999998</v>
      </c>
      <c r="U15" s="66">
        <f t="shared" si="8"/>
        <v>3</v>
      </c>
      <c r="V15" s="65">
        <f>VLOOKUP($A15,'Return Data'!$B$7:$R$2292,17,0)</f>
        <v>3.8191000000000002</v>
      </c>
      <c r="W15" s="66">
        <f t="shared" si="9"/>
        <v>3</v>
      </c>
      <c r="X15" s="65">
        <f>VLOOKUP($A15,'Return Data'!$B$7:$R$2292,14,0)</f>
        <v>4.7130999999999998</v>
      </c>
      <c r="Y15" s="66">
        <f t="shared" si="10"/>
        <v>4</v>
      </c>
      <c r="Z15" s="65">
        <f>VLOOKUP($A15,'Return Data'!$B$7:$R$2292,16,0)</f>
        <v>6.8856000000000002</v>
      </c>
      <c r="AA15" s="67">
        <f t="shared" si="11"/>
        <v>25</v>
      </c>
    </row>
    <row r="16" spans="1:27" x14ac:dyDescent="0.3">
      <c r="A16" s="63" t="s">
        <v>127</v>
      </c>
      <c r="B16" s="64">
        <f>VLOOKUP($A16,'Return Data'!$B$7:$R$2292,3,0)</f>
        <v>44609</v>
      </c>
      <c r="C16" s="65">
        <f>VLOOKUP($A16,'Return Data'!$B$7:$R$2292,4,0)</f>
        <v>3185.498</v>
      </c>
      <c r="D16" s="65">
        <f>VLOOKUP($A16,'Return Data'!$B$7:$R$2292,5,0)</f>
        <v>3.3736000000000002</v>
      </c>
      <c r="E16" s="66">
        <f t="shared" si="0"/>
        <v>32</v>
      </c>
      <c r="F16" s="65">
        <f>VLOOKUP($A16,'Return Data'!$B$7:$R$2292,6,0)</f>
        <v>3.9689000000000001</v>
      </c>
      <c r="G16" s="66">
        <f t="shared" si="1"/>
        <v>16</v>
      </c>
      <c r="H16" s="65">
        <f>VLOOKUP($A16,'Return Data'!$B$7:$R$2292,7,0)</f>
        <v>3.8048999999999999</v>
      </c>
      <c r="I16" s="66">
        <f t="shared" si="2"/>
        <v>24</v>
      </c>
      <c r="J16" s="65">
        <f>VLOOKUP($A16,'Return Data'!$B$7:$R$2292,8,0)</f>
        <v>3.9462999999999999</v>
      </c>
      <c r="K16" s="66">
        <f t="shared" si="3"/>
        <v>19</v>
      </c>
      <c r="L16" s="65">
        <f>VLOOKUP($A16,'Return Data'!$B$7:$R$2292,9,0)</f>
        <v>3.5775999999999999</v>
      </c>
      <c r="M16" s="66">
        <f t="shared" si="4"/>
        <v>10</v>
      </c>
      <c r="N16" s="65">
        <f>VLOOKUP($A16,'Return Data'!$B$7:$R$2292,10,0)</f>
        <v>3.5912000000000002</v>
      </c>
      <c r="O16" s="66">
        <f t="shared" si="5"/>
        <v>9</v>
      </c>
      <c r="P16" s="65">
        <f>VLOOKUP($A16,'Return Data'!$B$7:$R$2292,11,0)</f>
        <v>3.4544000000000001</v>
      </c>
      <c r="Q16" s="66">
        <f t="shared" si="6"/>
        <v>13</v>
      </c>
      <c r="R16" s="65">
        <f>VLOOKUP($A16,'Return Data'!$B$7:$R$2292,12,0)</f>
        <v>3.4535999999999998</v>
      </c>
      <c r="S16" s="66">
        <f t="shared" si="7"/>
        <v>15</v>
      </c>
      <c r="T16" s="65">
        <f>VLOOKUP($A16,'Return Data'!$B$7:$R$2292,13,0)</f>
        <v>3.4146999999999998</v>
      </c>
      <c r="U16" s="66">
        <f t="shared" si="8"/>
        <v>20</v>
      </c>
      <c r="V16" s="65">
        <f>VLOOKUP($A16,'Return Data'!$B$7:$R$2292,17,0)</f>
        <v>3.7501000000000002</v>
      </c>
      <c r="W16" s="66">
        <f t="shared" si="9"/>
        <v>11</v>
      </c>
      <c r="X16" s="65">
        <f>VLOOKUP($A16,'Return Data'!$B$7:$R$2292,14,0)</f>
        <v>4.718</v>
      </c>
      <c r="Y16" s="66">
        <f t="shared" si="10"/>
        <v>3</v>
      </c>
      <c r="Z16" s="65">
        <f>VLOOKUP($A16,'Return Data'!$B$7:$R$2292,16,0)</f>
        <v>7.0491999999999999</v>
      </c>
      <c r="AA16" s="67">
        <f t="shared" si="11"/>
        <v>2</v>
      </c>
    </row>
    <row r="17" spans="1:27" x14ac:dyDescent="0.3">
      <c r="A17" s="63" t="s">
        <v>128</v>
      </c>
      <c r="B17" s="64">
        <f>VLOOKUP($A17,'Return Data'!$B$7:$R$2292,3,0)</f>
        <v>44609</v>
      </c>
      <c r="C17" s="65">
        <f>VLOOKUP($A17,'Return Data'!$B$7:$R$2292,4,0)</f>
        <v>4166.8962000000001</v>
      </c>
      <c r="D17" s="65">
        <f>VLOOKUP($A17,'Return Data'!$B$7:$R$2292,5,0)</f>
        <v>3.5173000000000001</v>
      </c>
      <c r="E17" s="66">
        <f t="shared" si="0"/>
        <v>29</v>
      </c>
      <c r="F17" s="65">
        <f>VLOOKUP($A17,'Return Data'!$B$7:$R$2292,6,0)</f>
        <v>3.9504000000000001</v>
      </c>
      <c r="G17" s="66">
        <f t="shared" si="1"/>
        <v>18</v>
      </c>
      <c r="H17" s="65">
        <f>VLOOKUP($A17,'Return Data'!$B$7:$R$2292,7,0)</f>
        <v>3.9803999999999999</v>
      </c>
      <c r="I17" s="66">
        <f t="shared" si="2"/>
        <v>10</v>
      </c>
      <c r="J17" s="65">
        <f>VLOOKUP($A17,'Return Data'!$B$7:$R$2292,8,0)</f>
        <v>4.1044999999999998</v>
      </c>
      <c r="K17" s="66">
        <f t="shared" si="3"/>
        <v>7</v>
      </c>
      <c r="L17" s="65">
        <f>VLOOKUP($A17,'Return Data'!$B$7:$R$2292,9,0)</f>
        <v>3.4975999999999998</v>
      </c>
      <c r="M17" s="66">
        <f t="shared" si="4"/>
        <v>26</v>
      </c>
      <c r="N17" s="65">
        <f>VLOOKUP($A17,'Return Data'!$B$7:$R$2292,10,0)</f>
        <v>3.5213999999999999</v>
      </c>
      <c r="O17" s="66">
        <f t="shared" si="5"/>
        <v>24</v>
      </c>
      <c r="P17" s="65">
        <f>VLOOKUP($A17,'Return Data'!$B$7:$R$2292,11,0)</f>
        <v>3.4135</v>
      </c>
      <c r="Q17" s="66">
        <f t="shared" si="6"/>
        <v>24</v>
      </c>
      <c r="R17" s="65">
        <f>VLOOKUP($A17,'Return Data'!$B$7:$R$2292,12,0)</f>
        <v>3.4276</v>
      </c>
      <c r="S17" s="66">
        <f t="shared" si="7"/>
        <v>25</v>
      </c>
      <c r="T17" s="65">
        <f>VLOOKUP($A17,'Return Data'!$B$7:$R$2292,13,0)</f>
        <v>3.38</v>
      </c>
      <c r="U17" s="66">
        <f t="shared" si="8"/>
        <v>26</v>
      </c>
      <c r="V17" s="65">
        <f>VLOOKUP($A17,'Return Data'!$B$7:$R$2292,17,0)</f>
        <v>3.6486000000000001</v>
      </c>
      <c r="W17" s="66">
        <f t="shared" si="9"/>
        <v>23</v>
      </c>
      <c r="X17" s="65">
        <f>VLOOKUP($A17,'Return Data'!$B$7:$R$2292,14,0)</f>
        <v>4.5377999999999998</v>
      </c>
      <c r="Y17" s="66">
        <f t="shared" si="10"/>
        <v>21</v>
      </c>
      <c r="Z17" s="65">
        <f>VLOOKUP($A17,'Return Data'!$B$7:$R$2292,16,0)</f>
        <v>6.8982000000000001</v>
      </c>
      <c r="AA17" s="67">
        <f t="shared" si="11"/>
        <v>22</v>
      </c>
    </row>
    <row r="18" spans="1:27" x14ac:dyDescent="0.3">
      <c r="A18" s="63" t="s">
        <v>129</v>
      </c>
      <c r="B18" s="64">
        <f>VLOOKUP($A18,'Return Data'!$B$7:$R$2292,3,0)</f>
        <v>44609</v>
      </c>
      <c r="C18" s="65">
        <f>VLOOKUP($A18,'Return Data'!$B$7:$R$2292,4,0)</f>
        <v>2110.8143</v>
      </c>
      <c r="D18" s="65">
        <f>VLOOKUP($A18,'Return Data'!$B$7:$R$2292,5,0)</f>
        <v>3.8115000000000001</v>
      </c>
      <c r="E18" s="66">
        <f t="shared" si="0"/>
        <v>12</v>
      </c>
      <c r="F18" s="65">
        <f>VLOOKUP($A18,'Return Data'!$B$7:$R$2292,6,0)</f>
        <v>4.0632000000000001</v>
      </c>
      <c r="G18" s="66">
        <f t="shared" si="1"/>
        <v>10</v>
      </c>
      <c r="H18" s="65">
        <f>VLOOKUP($A18,'Return Data'!$B$7:$R$2292,7,0)</f>
        <v>3.8248000000000002</v>
      </c>
      <c r="I18" s="66">
        <f t="shared" si="2"/>
        <v>21</v>
      </c>
      <c r="J18" s="65">
        <f>VLOOKUP($A18,'Return Data'!$B$7:$R$2292,8,0)</f>
        <v>3.7471999999999999</v>
      </c>
      <c r="K18" s="66">
        <f t="shared" si="3"/>
        <v>30</v>
      </c>
      <c r="L18" s="65">
        <f>VLOOKUP($A18,'Return Data'!$B$7:$R$2292,9,0)</f>
        <v>3.5448</v>
      </c>
      <c r="M18" s="66">
        <f t="shared" si="4"/>
        <v>13</v>
      </c>
      <c r="N18" s="65">
        <f>VLOOKUP($A18,'Return Data'!$B$7:$R$2292,10,0)</f>
        <v>3.5680999999999998</v>
      </c>
      <c r="O18" s="66">
        <f t="shared" si="5"/>
        <v>14</v>
      </c>
      <c r="P18" s="65">
        <f>VLOOKUP($A18,'Return Data'!$B$7:$R$2292,11,0)</f>
        <v>3.444</v>
      </c>
      <c r="Q18" s="66">
        <f t="shared" si="6"/>
        <v>16</v>
      </c>
      <c r="R18" s="65">
        <f>VLOOKUP($A18,'Return Data'!$B$7:$R$2292,12,0)</f>
        <v>3.4481000000000002</v>
      </c>
      <c r="S18" s="66">
        <f t="shared" si="7"/>
        <v>19</v>
      </c>
      <c r="T18" s="65">
        <f>VLOOKUP($A18,'Return Data'!$B$7:$R$2292,13,0)</f>
        <v>3.4125000000000001</v>
      </c>
      <c r="U18" s="66">
        <f t="shared" si="8"/>
        <v>21</v>
      </c>
      <c r="V18" s="65">
        <f>VLOOKUP($A18,'Return Data'!$B$7:$R$2292,17,0)</f>
        <v>3.617</v>
      </c>
      <c r="W18" s="66">
        <f t="shared" si="9"/>
        <v>25</v>
      </c>
      <c r="X18" s="65">
        <f>VLOOKUP($A18,'Return Data'!$B$7:$R$2292,14,0)</f>
        <v>4.5606</v>
      </c>
      <c r="Y18" s="66">
        <f t="shared" si="10"/>
        <v>19</v>
      </c>
      <c r="Z18" s="65">
        <f>VLOOKUP($A18,'Return Data'!$B$7:$R$2292,16,0)</f>
        <v>6.9187000000000003</v>
      </c>
      <c r="AA18" s="67">
        <f t="shared" si="11"/>
        <v>20</v>
      </c>
    </row>
    <row r="19" spans="1:27" x14ac:dyDescent="0.3">
      <c r="A19" s="63" t="s">
        <v>130</v>
      </c>
      <c r="B19" s="64">
        <f>VLOOKUP($A19,'Return Data'!$B$7:$R$2292,3,0)</f>
        <v>44609</v>
      </c>
      <c r="C19" s="65">
        <f>VLOOKUP($A19,'Return Data'!$B$7:$R$2292,4,0)</f>
        <v>313.9119</v>
      </c>
      <c r="D19" s="65">
        <f>VLOOKUP($A19,'Return Data'!$B$7:$R$2292,5,0)</f>
        <v>3.9188999999999998</v>
      </c>
      <c r="E19" s="66">
        <f t="shared" si="0"/>
        <v>9</v>
      </c>
      <c r="F19" s="65">
        <f>VLOOKUP($A19,'Return Data'!$B$7:$R$2292,6,0)</f>
        <v>3.9468999999999999</v>
      </c>
      <c r="G19" s="66">
        <f t="shared" si="1"/>
        <v>19</v>
      </c>
      <c r="H19" s="65">
        <f>VLOOKUP($A19,'Return Data'!$B$7:$R$2292,7,0)</f>
        <v>3.8233000000000001</v>
      </c>
      <c r="I19" s="66">
        <f t="shared" si="2"/>
        <v>22</v>
      </c>
      <c r="J19" s="65">
        <f>VLOOKUP($A19,'Return Data'!$B$7:$R$2292,8,0)</f>
        <v>3.9235000000000002</v>
      </c>
      <c r="K19" s="66">
        <f t="shared" si="3"/>
        <v>21</v>
      </c>
      <c r="L19" s="65">
        <f>VLOOKUP($A19,'Return Data'!$B$7:$R$2292,9,0)</f>
        <v>3.4537</v>
      </c>
      <c r="M19" s="66">
        <f t="shared" si="4"/>
        <v>32</v>
      </c>
      <c r="N19" s="65">
        <f>VLOOKUP($A19,'Return Data'!$B$7:$R$2292,10,0)</f>
        <v>3.5190999999999999</v>
      </c>
      <c r="O19" s="66">
        <f t="shared" si="5"/>
        <v>25</v>
      </c>
      <c r="P19" s="65">
        <f>VLOOKUP($A19,'Return Data'!$B$7:$R$2292,11,0)</f>
        <v>3.4123999999999999</v>
      </c>
      <c r="Q19" s="66">
        <f t="shared" si="6"/>
        <v>25</v>
      </c>
      <c r="R19" s="65">
        <f>VLOOKUP($A19,'Return Data'!$B$7:$R$2292,12,0)</f>
        <v>3.4312999999999998</v>
      </c>
      <c r="S19" s="66">
        <f t="shared" si="7"/>
        <v>24</v>
      </c>
      <c r="T19" s="65">
        <f>VLOOKUP($A19,'Return Data'!$B$7:$R$2292,13,0)</f>
        <v>3.4036</v>
      </c>
      <c r="U19" s="66">
        <f t="shared" si="8"/>
        <v>24</v>
      </c>
      <c r="V19" s="65">
        <f>VLOOKUP($A19,'Return Data'!$B$7:$R$2292,17,0)</f>
        <v>3.7557</v>
      </c>
      <c r="W19" s="66">
        <f t="shared" si="9"/>
        <v>9</v>
      </c>
      <c r="X19" s="65">
        <f>VLOOKUP($A19,'Return Data'!$B$7:$R$2292,14,0)</f>
        <v>4.6271000000000004</v>
      </c>
      <c r="Y19" s="66">
        <f t="shared" si="10"/>
        <v>12</v>
      </c>
      <c r="Z19" s="65">
        <f>VLOOKUP($A19,'Return Data'!$B$7:$R$2292,16,0)</f>
        <v>6.9520999999999997</v>
      </c>
      <c r="AA19" s="67">
        <f t="shared" si="11"/>
        <v>11</v>
      </c>
    </row>
    <row r="20" spans="1:27" x14ac:dyDescent="0.3">
      <c r="A20" s="63" t="s">
        <v>131</v>
      </c>
      <c r="B20" s="64">
        <f>VLOOKUP($A20,'Return Data'!$B$7:$R$2292,3,0)</f>
        <v>44609</v>
      </c>
      <c r="C20" s="65">
        <f>VLOOKUP($A20,'Return Data'!$B$7:$R$2292,4,0)</f>
        <v>2281.5315000000001</v>
      </c>
      <c r="D20" s="65">
        <f>VLOOKUP($A20,'Return Data'!$B$7:$R$2292,5,0)</f>
        <v>3.4030999999999998</v>
      </c>
      <c r="E20" s="66">
        <f t="shared" si="0"/>
        <v>31</v>
      </c>
      <c r="F20" s="65">
        <f>VLOOKUP($A20,'Return Data'!$B$7:$R$2292,6,0)</f>
        <v>4.3903999999999996</v>
      </c>
      <c r="G20" s="66">
        <f t="shared" si="1"/>
        <v>3</v>
      </c>
      <c r="H20" s="65">
        <f>VLOOKUP($A20,'Return Data'!$B$7:$R$2292,7,0)</f>
        <v>4.1951000000000001</v>
      </c>
      <c r="I20" s="66">
        <f t="shared" si="2"/>
        <v>4</v>
      </c>
      <c r="J20" s="65">
        <f>VLOOKUP($A20,'Return Data'!$B$7:$R$2292,8,0)</f>
        <v>4.1078000000000001</v>
      </c>
      <c r="K20" s="66">
        <f t="shared" si="3"/>
        <v>6</v>
      </c>
      <c r="L20" s="65">
        <f>VLOOKUP($A20,'Return Data'!$B$7:$R$2292,9,0)</f>
        <v>3.6959</v>
      </c>
      <c r="M20" s="66">
        <f t="shared" si="4"/>
        <v>3</v>
      </c>
      <c r="N20" s="65">
        <f>VLOOKUP($A20,'Return Data'!$B$7:$R$2292,10,0)</f>
        <v>3.5907</v>
      </c>
      <c r="O20" s="66">
        <f t="shared" si="5"/>
        <v>10</v>
      </c>
      <c r="P20" s="65">
        <f>VLOOKUP($A20,'Return Data'!$B$7:$R$2292,11,0)</f>
        <v>3.4716</v>
      </c>
      <c r="Q20" s="66">
        <f t="shared" si="6"/>
        <v>5</v>
      </c>
      <c r="R20" s="65">
        <f>VLOOKUP($A20,'Return Data'!$B$7:$R$2292,12,0)</f>
        <v>3.5036999999999998</v>
      </c>
      <c r="S20" s="66">
        <f t="shared" si="7"/>
        <v>4</v>
      </c>
      <c r="T20" s="65">
        <f>VLOOKUP($A20,'Return Data'!$B$7:$R$2292,13,0)</f>
        <v>3.4809999999999999</v>
      </c>
      <c r="U20" s="66">
        <f t="shared" si="8"/>
        <v>5</v>
      </c>
      <c r="V20" s="65">
        <f>VLOOKUP($A20,'Return Data'!$B$7:$R$2292,17,0)</f>
        <v>3.8778000000000001</v>
      </c>
      <c r="W20" s="66">
        <f t="shared" si="9"/>
        <v>2</v>
      </c>
      <c r="X20" s="65">
        <f>VLOOKUP($A20,'Return Data'!$B$7:$R$2292,14,0)</f>
        <v>4.7335000000000003</v>
      </c>
      <c r="Y20" s="66">
        <f t="shared" si="10"/>
        <v>2</v>
      </c>
      <c r="Z20" s="65">
        <f>VLOOKUP($A20,'Return Data'!$B$7:$R$2292,16,0)</f>
        <v>6.9701000000000004</v>
      </c>
      <c r="AA20" s="67">
        <f t="shared" si="11"/>
        <v>8</v>
      </c>
    </row>
    <row r="21" spans="1:27" x14ac:dyDescent="0.3">
      <c r="A21" s="63" t="s">
        <v>132</v>
      </c>
      <c r="B21" s="64">
        <f>VLOOKUP($A21,'Return Data'!$B$7:$R$2292,3,0)</f>
        <v>44609</v>
      </c>
      <c r="C21" s="65">
        <f>VLOOKUP($A21,'Return Data'!$B$7:$R$2292,4,0)</f>
        <v>2560.1531</v>
      </c>
      <c r="D21" s="65">
        <f>VLOOKUP($A21,'Return Data'!$B$7:$R$2292,5,0)</f>
        <v>3.9409999999999998</v>
      </c>
      <c r="E21" s="66">
        <f t="shared" si="0"/>
        <v>8</v>
      </c>
      <c r="F21" s="65">
        <f>VLOOKUP($A21,'Return Data'!$B$7:$R$2292,6,0)</f>
        <v>3.9794999999999998</v>
      </c>
      <c r="G21" s="66">
        <f t="shared" si="1"/>
        <v>15</v>
      </c>
      <c r="H21" s="65">
        <f>VLOOKUP($A21,'Return Data'!$B$7:$R$2292,7,0)</f>
        <v>3.9102000000000001</v>
      </c>
      <c r="I21" s="66">
        <f t="shared" si="2"/>
        <v>15</v>
      </c>
      <c r="J21" s="65">
        <f>VLOOKUP($A21,'Return Data'!$B$7:$R$2292,8,0)</f>
        <v>3.9519000000000002</v>
      </c>
      <c r="K21" s="66">
        <f t="shared" si="3"/>
        <v>18</v>
      </c>
      <c r="L21" s="65">
        <f>VLOOKUP($A21,'Return Data'!$B$7:$R$2292,9,0)</f>
        <v>3.5316000000000001</v>
      </c>
      <c r="M21" s="66">
        <f t="shared" si="4"/>
        <v>18</v>
      </c>
      <c r="N21" s="65">
        <f>VLOOKUP($A21,'Return Data'!$B$7:$R$2292,10,0)</f>
        <v>3.4893999999999998</v>
      </c>
      <c r="O21" s="66">
        <f t="shared" si="5"/>
        <v>27</v>
      </c>
      <c r="P21" s="65">
        <f>VLOOKUP($A21,'Return Data'!$B$7:$R$2292,11,0)</f>
        <v>3.3858999999999999</v>
      </c>
      <c r="Q21" s="66">
        <f t="shared" si="6"/>
        <v>28</v>
      </c>
      <c r="R21" s="65">
        <f>VLOOKUP($A21,'Return Data'!$B$7:$R$2292,12,0)</f>
        <v>3.3957999999999999</v>
      </c>
      <c r="S21" s="66">
        <f t="shared" si="7"/>
        <v>27</v>
      </c>
      <c r="T21" s="65">
        <f>VLOOKUP($A21,'Return Data'!$B$7:$R$2292,13,0)</f>
        <v>3.3664000000000001</v>
      </c>
      <c r="U21" s="66">
        <f t="shared" si="8"/>
        <v>27</v>
      </c>
      <c r="V21" s="65">
        <f>VLOOKUP($A21,'Return Data'!$B$7:$R$2292,17,0)</f>
        <v>3.5889000000000002</v>
      </c>
      <c r="W21" s="66">
        <f t="shared" si="9"/>
        <v>27</v>
      </c>
      <c r="X21" s="65">
        <f>VLOOKUP($A21,'Return Data'!$B$7:$R$2292,14,0)</f>
        <v>4.4295</v>
      </c>
      <c r="Y21" s="66">
        <f t="shared" si="10"/>
        <v>27</v>
      </c>
      <c r="Z21" s="65">
        <f>VLOOKUP($A21,'Return Data'!$B$7:$R$2292,16,0)</f>
        <v>6.8582999999999998</v>
      </c>
      <c r="AA21" s="67">
        <f t="shared" si="11"/>
        <v>26</v>
      </c>
    </row>
    <row r="22" spans="1:27" x14ac:dyDescent="0.3">
      <c r="A22" s="63" t="s">
        <v>133</v>
      </c>
      <c r="B22" s="64">
        <f>VLOOKUP($A22,'Return Data'!$B$7:$R$2292,3,0)</f>
        <v>44609</v>
      </c>
      <c r="C22" s="65">
        <f>VLOOKUP($A22,'Return Data'!$B$7:$R$2292,4,0)</f>
        <v>1634.5309999999999</v>
      </c>
      <c r="D22" s="65">
        <f>VLOOKUP($A22,'Return Data'!$B$7:$R$2292,5,0)</f>
        <v>3.3096999999999999</v>
      </c>
      <c r="E22" s="66">
        <f t="shared" si="0"/>
        <v>33</v>
      </c>
      <c r="F22" s="65">
        <f>VLOOKUP($A22,'Return Data'!$B$7:$R$2292,6,0)</f>
        <v>3.9098000000000002</v>
      </c>
      <c r="G22" s="66">
        <f t="shared" si="1"/>
        <v>22</v>
      </c>
      <c r="H22" s="65">
        <f>VLOOKUP($A22,'Return Data'!$B$7:$R$2292,7,0)</f>
        <v>3.8858999999999999</v>
      </c>
      <c r="I22" s="66">
        <f t="shared" si="2"/>
        <v>18</v>
      </c>
      <c r="J22" s="65">
        <f>VLOOKUP($A22,'Return Data'!$B$7:$R$2292,8,0)</f>
        <v>3.8489</v>
      </c>
      <c r="K22" s="66">
        <f t="shared" si="3"/>
        <v>24</v>
      </c>
      <c r="L22" s="65">
        <f>VLOOKUP($A22,'Return Data'!$B$7:$R$2292,9,0)</f>
        <v>3.4214000000000002</v>
      </c>
      <c r="M22" s="66">
        <f t="shared" si="4"/>
        <v>33</v>
      </c>
      <c r="N22" s="65">
        <f>VLOOKUP($A22,'Return Data'!$B$7:$R$2292,10,0)</f>
        <v>3.3683000000000001</v>
      </c>
      <c r="O22" s="66">
        <f t="shared" si="5"/>
        <v>33</v>
      </c>
      <c r="P22" s="65">
        <f>VLOOKUP($A22,'Return Data'!$B$7:$R$2292,11,0)</f>
        <v>3.2684000000000002</v>
      </c>
      <c r="Q22" s="66">
        <f t="shared" si="6"/>
        <v>33</v>
      </c>
      <c r="R22" s="65">
        <f>VLOOKUP($A22,'Return Data'!$B$7:$R$2292,12,0)</f>
        <v>3.2021000000000002</v>
      </c>
      <c r="S22" s="66">
        <f t="shared" si="7"/>
        <v>34</v>
      </c>
      <c r="T22" s="65">
        <f>VLOOKUP($A22,'Return Data'!$B$7:$R$2292,13,0)</f>
        <v>3.1354000000000002</v>
      </c>
      <c r="U22" s="66">
        <f t="shared" si="8"/>
        <v>35</v>
      </c>
      <c r="V22" s="65">
        <f>VLOOKUP($A22,'Return Data'!$B$7:$R$2292,17,0)</f>
        <v>3.1732</v>
      </c>
      <c r="W22" s="66">
        <f t="shared" si="9"/>
        <v>36</v>
      </c>
      <c r="X22" s="65">
        <f>VLOOKUP($A22,'Return Data'!$B$7:$R$2292,14,0)</f>
        <v>4.0190000000000001</v>
      </c>
      <c r="Y22" s="66">
        <f t="shared" si="10"/>
        <v>35</v>
      </c>
      <c r="Z22" s="65">
        <f>VLOOKUP($A22,'Return Data'!$B$7:$R$2292,16,0)</f>
        <v>6.1196000000000002</v>
      </c>
      <c r="AA22" s="67">
        <f t="shared" si="11"/>
        <v>31</v>
      </c>
    </row>
    <row r="23" spans="1:27" x14ac:dyDescent="0.3">
      <c r="A23" s="63" t="s">
        <v>134</v>
      </c>
      <c r="B23" s="64">
        <f>VLOOKUP($A23,'Return Data'!$B$7:$R$2292,3,0)</f>
        <v>44609</v>
      </c>
      <c r="C23" s="65">
        <f>VLOOKUP($A23,'Return Data'!$B$7:$R$2292,4,0)</f>
        <v>2061.5650000000001</v>
      </c>
      <c r="D23" s="65">
        <f>VLOOKUP($A23,'Return Data'!$B$7:$R$2292,5,0)</f>
        <v>3.0684999999999998</v>
      </c>
      <c r="E23" s="66">
        <f t="shared" si="0"/>
        <v>34</v>
      </c>
      <c r="F23" s="65">
        <f>VLOOKUP($A23,'Return Data'!$B$7:$R$2292,6,0)</f>
        <v>3.2650999999999999</v>
      </c>
      <c r="G23" s="66">
        <f t="shared" si="1"/>
        <v>37</v>
      </c>
      <c r="H23" s="65">
        <f>VLOOKUP($A23,'Return Data'!$B$7:$R$2292,7,0)</f>
        <v>3.3454000000000002</v>
      </c>
      <c r="I23" s="66">
        <f t="shared" si="2"/>
        <v>36</v>
      </c>
      <c r="J23" s="65">
        <f>VLOOKUP($A23,'Return Data'!$B$7:$R$2292,8,0)</f>
        <v>3.6705999999999999</v>
      </c>
      <c r="K23" s="66">
        <f t="shared" si="3"/>
        <v>34</v>
      </c>
      <c r="L23" s="65">
        <f>VLOOKUP($A23,'Return Data'!$B$7:$R$2292,9,0)</f>
        <v>3.3793000000000002</v>
      </c>
      <c r="M23" s="66">
        <f t="shared" si="4"/>
        <v>35</v>
      </c>
      <c r="N23" s="65">
        <f>VLOOKUP($A23,'Return Data'!$B$7:$R$2292,10,0)</f>
        <v>3.2764000000000002</v>
      </c>
      <c r="O23" s="66">
        <f t="shared" si="5"/>
        <v>36</v>
      </c>
      <c r="P23" s="65">
        <f>VLOOKUP($A23,'Return Data'!$B$7:$R$2292,11,0)</f>
        <v>3.1690999999999998</v>
      </c>
      <c r="Q23" s="66">
        <f t="shared" si="6"/>
        <v>36</v>
      </c>
      <c r="R23" s="65">
        <f>VLOOKUP($A23,'Return Data'!$B$7:$R$2292,12,0)</f>
        <v>3.1461000000000001</v>
      </c>
      <c r="S23" s="66">
        <f t="shared" si="7"/>
        <v>36</v>
      </c>
      <c r="T23" s="65">
        <f>VLOOKUP($A23,'Return Data'!$B$7:$R$2292,13,0)</f>
        <v>3.1080999999999999</v>
      </c>
      <c r="U23" s="66">
        <f t="shared" si="8"/>
        <v>36</v>
      </c>
      <c r="V23" s="65">
        <f>VLOOKUP($A23,'Return Data'!$B$7:$R$2292,17,0)</f>
        <v>3.4603999999999999</v>
      </c>
      <c r="W23" s="66">
        <f t="shared" si="9"/>
        <v>29</v>
      </c>
      <c r="X23" s="65">
        <f>VLOOKUP($A23,'Return Data'!$B$7:$R$2292,14,0)</f>
        <v>4.4278000000000004</v>
      </c>
      <c r="Y23" s="66">
        <f t="shared" si="10"/>
        <v>28</v>
      </c>
      <c r="Z23" s="65">
        <f>VLOOKUP($A23,'Return Data'!$B$7:$R$2292,16,0)</f>
        <v>6.9358000000000004</v>
      </c>
      <c r="AA23" s="67">
        <f t="shared" si="11"/>
        <v>15</v>
      </c>
    </row>
    <row r="24" spans="1:27" x14ac:dyDescent="0.3">
      <c r="A24" s="63" t="s">
        <v>139</v>
      </c>
      <c r="B24" s="64">
        <f>VLOOKUP($A24,'Return Data'!$B$7:$R$2292,3,0)</f>
        <v>44609</v>
      </c>
      <c r="C24" s="65">
        <f>VLOOKUP($A24,'Return Data'!$B$7:$R$2292,4,0)</f>
        <v>2910.8247000000001</v>
      </c>
      <c r="D24" s="65">
        <f>VLOOKUP($A24,'Return Data'!$B$7:$R$2292,5,0)</f>
        <v>3.4950999999999999</v>
      </c>
      <c r="E24" s="66">
        <f t="shared" si="0"/>
        <v>30</v>
      </c>
      <c r="F24" s="65">
        <f>VLOOKUP($A24,'Return Data'!$B$7:$R$2292,6,0)</f>
        <v>3.9352999999999998</v>
      </c>
      <c r="G24" s="66">
        <f t="shared" si="1"/>
        <v>20</v>
      </c>
      <c r="H24" s="65">
        <f>VLOOKUP($A24,'Return Data'!$B$7:$R$2292,7,0)</f>
        <v>3.9314</v>
      </c>
      <c r="I24" s="66">
        <f t="shared" si="2"/>
        <v>13</v>
      </c>
      <c r="J24" s="65">
        <f>VLOOKUP($A24,'Return Data'!$B$7:$R$2292,8,0)</f>
        <v>3.9796</v>
      </c>
      <c r="K24" s="66">
        <f t="shared" si="3"/>
        <v>14</v>
      </c>
      <c r="L24" s="65">
        <f>VLOOKUP($A24,'Return Data'!$B$7:$R$2292,9,0)</f>
        <v>3.5002</v>
      </c>
      <c r="M24" s="66">
        <f t="shared" si="4"/>
        <v>23</v>
      </c>
      <c r="N24" s="65">
        <f>VLOOKUP($A24,'Return Data'!$B$7:$R$2292,10,0)</f>
        <v>3.4893999999999998</v>
      </c>
      <c r="O24" s="66">
        <f t="shared" si="5"/>
        <v>27</v>
      </c>
      <c r="P24" s="65">
        <f>VLOOKUP($A24,'Return Data'!$B$7:$R$2292,11,0)</f>
        <v>3.4073000000000002</v>
      </c>
      <c r="Q24" s="66">
        <f t="shared" si="6"/>
        <v>26</v>
      </c>
      <c r="R24" s="65">
        <f>VLOOKUP($A24,'Return Data'!$B$7:$R$2292,12,0)</f>
        <v>3.4205000000000001</v>
      </c>
      <c r="S24" s="66">
        <f t="shared" si="7"/>
        <v>26</v>
      </c>
      <c r="T24" s="65">
        <f>VLOOKUP($A24,'Return Data'!$B$7:$R$2292,13,0)</f>
        <v>3.3803999999999998</v>
      </c>
      <c r="U24" s="66">
        <f t="shared" si="8"/>
        <v>25</v>
      </c>
      <c r="V24" s="65">
        <f>VLOOKUP($A24,'Return Data'!$B$7:$R$2292,17,0)</f>
        <v>3.6295999999999999</v>
      </c>
      <c r="W24" s="66">
        <f t="shared" si="9"/>
        <v>24</v>
      </c>
      <c r="X24" s="65">
        <f>VLOOKUP($A24,'Return Data'!$B$7:$R$2292,14,0)</f>
        <v>4.4924999999999997</v>
      </c>
      <c r="Y24" s="66">
        <f t="shared" si="10"/>
        <v>26</v>
      </c>
      <c r="Z24" s="65">
        <f>VLOOKUP($A24,'Return Data'!$B$7:$R$2292,16,0)</f>
        <v>6.9225000000000003</v>
      </c>
      <c r="AA24" s="67">
        <f t="shared" si="11"/>
        <v>19</v>
      </c>
    </row>
    <row r="25" spans="1:27" x14ac:dyDescent="0.3">
      <c r="A25" s="63" t="s">
        <v>140</v>
      </c>
      <c r="B25" s="64">
        <f>VLOOKUP($A25,'Return Data'!$B$7:$R$2292,3,0)</f>
        <v>44609</v>
      </c>
      <c r="C25" s="65">
        <f>VLOOKUP($A25,'Return Data'!$B$7:$R$2292,4,0)</f>
        <v>1110.6642999999999</v>
      </c>
      <c r="D25" s="65">
        <f>VLOOKUP($A25,'Return Data'!$B$7:$R$2292,5,0)</f>
        <v>2.8955000000000002</v>
      </c>
      <c r="E25" s="66">
        <f t="shared" si="0"/>
        <v>35</v>
      </c>
      <c r="F25" s="65">
        <f>VLOOKUP($A25,'Return Data'!$B$7:$R$2292,6,0)</f>
        <v>3.6084000000000001</v>
      </c>
      <c r="G25" s="66">
        <f t="shared" si="1"/>
        <v>33</v>
      </c>
      <c r="H25" s="65">
        <f>VLOOKUP($A25,'Return Data'!$B$7:$R$2292,7,0)</f>
        <v>3.4882</v>
      </c>
      <c r="I25" s="66">
        <f t="shared" si="2"/>
        <v>35</v>
      </c>
      <c r="J25" s="65">
        <f>VLOOKUP($A25,'Return Data'!$B$7:$R$2292,8,0)</f>
        <v>3.4662999999999999</v>
      </c>
      <c r="K25" s="66">
        <f t="shared" si="3"/>
        <v>36</v>
      </c>
      <c r="L25" s="65">
        <f>VLOOKUP($A25,'Return Data'!$B$7:$R$2292,9,0)</f>
        <v>3.4813000000000001</v>
      </c>
      <c r="M25" s="66">
        <f t="shared" si="4"/>
        <v>28</v>
      </c>
      <c r="N25" s="65">
        <f>VLOOKUP($A25,'Return Data'!$B$7:$R$2292,10,0)</f>
        <v>3.3424</v>
      </c>
      <c r="O25" s="66">
        <f t="shared" si="5"/>
        <v>34</v>
      </c>
      <c r="P25" s="65">
        <f>VLOOKUP($A25,'Return Data'!$B$7:$R$2292,11,0)</f>
        <v>3.2412000000000001</v>
      </c>
      <c r="Q25" s="66">
        <f t="shared" si="6"/>
        <v>34</v>
      </c>
      <c r="R25" s="65">
        <f>VLOOKUP($A25,'Return Data'!$B$7:$R$2292,12,0)</f>
        <v>3.2273000000000001</v>
      </c>
      <c r="S25" s="66">
        <f t="shared" si="7"/>
        <v>33</v>
      </c>
      <c r="T25" s="65">
        <f>VLOOKUP($A25,'Return Data'!$B$7:$R$2292,13,0)</f>
        <v>3.1903000000000001</v>
      </c>
      <c r="U25" s="66">
        <f t="shared" si="8"/>
        <v>33</v>
      </c>
      <c r="V25" s="65">
        <f>VLOOKUP($A25,'Return Data'!$B$7:$R$2292,17,0)</f>
        <v>3.1415000000000002</v>
      </c>
      <c r="W25" s="66">
        <f t="shared" si="9"/>
        <v>37</v>
      </c>
      <c r="X25" s="65"/>
      <c r="Y25" s="66"/>
      <c r="Z25" s="65">
        <f>VLOOKUP($A25,'Return Data'!$B$7:$R$2292,16,0)</f>
        <v>3.7862</v>
      </c>
      <c r="AA25" s="67">
        <f t="shared" si="11"/>
        <v>37</v>
      </c>
    </row>
    <row r="26" spans="1:27" x14ac:dyDescent="0.3">
      <c r="A26" s="63" t="s">
        <v>141</v>
      </c>
      <c r="B26" s="64">
        <f>VLOOKUP($A26,'Return Data'!$B$7:$R$2292,3,0)</f>
        <v>44609</v>
      </c>
      <c r="C26" s="65">
        <f>VLOOKUP($A26,'Return Data'!$B$7:$R$2292,4,0)</f>
        <v>57.962800000000001</v>
      </c>
      <c r="D26" s="65">
        <f>VLOOKUP($A26,'Return Data'!$B$7:$R$2292,5,0)</f>
        <v>3.9045999999999998</v>
      </c>
      <c r="E26" s="66">
        <f t="shared" si="0"/>
        <v>10</v>
      </c>
      <c r="F26" s="65">
        <f>VLOOKUP($A26,'Return Data'!$B$7:$R$2292,6,0)</f>
        <v>3.8635000000000002</v>
      </c>
      <c r="G26" s="66">
        <f t="shared" si="1"/>
        <v>26</v>
      </c>
      <c r="H26" s="65">
        <f>VLOOKUP($A26,'Return Data'!$B$7:$R$2292,7,0)</f>
        <v>3.754</v>
      </c>
      <c r="I26" s="66">
        <f t="shared" si="2"/>
        <v>27</v>
      </c>
      <c r="J26" s="65">
        <f>VLOOKUP($A26,'Return Data'!$B$7:$R$2292,8,0)</f>
        <v>3.8153000000000001</v>
      </c>
      <c r="K26" s="66">
        <f t="shared" si="3"/>
        <v>27</v>
      </c>
      <c r="L26" s="65">
        <f>VLOOKUP($A26,'Return Data'!$B$7:$R$2292,9,0)</f>
        <v>3.5287999999999999</v>
      </c>
      <c r="M26" s="66">
        <f t="shared" si="4"/>
        <v>19</v>
      </c>
      <c r="N26" s="65">
        <f>VLOOKUP($A26,'Return Data'!$B$7:$R$2292,10,0)</f>
        <v>3.5741000000000001</v>
      </c>
      <c r="O26" s="66">
        <f t="shared" si="5"/>
        <v>13</v>
      </c>
      <c r="P26" s="65">
        <f>VLOOKUP($A26,'Return Data'!$B$7:$R$2292,11,0)</f>
        <v>3.4685999999999999</v>
      </c>
      <c r="Q26" s="66">
        <f t="shared" si="6"/>
        <v>6</v>
      </c>
      <c r="R26" s="65">
        <f>VLOOKUP($A26,'Return Data'!$B$7:$R$2292,12,0)</f>
        <v>3.4704999999999999</v>
      </c>
      <c r="S26" s="66">
        <f t="shared" si="7"/>
        <v>8</v>
      </c>
      <c r="T26" s="65">
        <f>VLOOKUP($A26,'Return Data'!$B$7:$R$2292,13,0)</f>
        <v>3.4542000000000002</v>
      </c>
      <c r="U26" s="66">
        <f t="shared" si="8"/>
        <v>8</v>
      </c>
      <c r="V26" s="65">
        <f>VLOOKUP($A26,'Return Data'!$B$7:$R$2292,17,0)</f>
        <v>3.6145999999999998</v>
      </c>
      <c r="W26" s="66">
        <f t="shared" si="9"/>
        <v>26</v>
      </c>
      <c r="X26" s="65">
        <f>VLOOKUP($A26,'Return Data'!$B$7:$R$2292,14,0)</f>
        <v>4.5319000000000003</v>
      </c>
      <c r="Y26" s="66">
        <f>RANK(X26,X$8:X$44,0)</f>
        <v>23</v>
      </c>
      <c r="Z26" s="65">
        <f>VLOOKUP($A26,'Return Data'!$B$7:$R$2292,16,0)</f>
        <v>6.9714999999999998</v>
      </c>
      <c r="AA26" s="67">
        <f t="shared" si="11"/>
        <v>7</v>
      </c>
    </row>
    <row r="27" spans="1:27" x14ac:dyDescent="0.3">
      <c r="A27" s="63" t="s">
        <v>142</v>
      </c>
      <c r="B27" s="64">
        <f>VLOOKUP($A27,'Return Data'!$B$7:$R$2292,3,0)</f>
        <v>44609</v>
      </c>
      <c r="C27" s="65">
        <f>VLOOKUP($A27,'Return Data'!$B$7:$R$2292,4,0)</f>
        <v>4284.8896000000004</v>
      </c>
      <c r="D27" s="65">
        <f>VLOOKUP($A27,'Return Data'!$B$7:$R$2292,5,0)</f>
        <v>3.9605999999999999</v>
      </c>
      <c r="E27" s="66">
        <f t="shared" si="0"/>
        <v>6</v>
      </c>
      <c r="F27" s="65">
        <f>VLOOKUP($A27,'Return Data'!$B$7:$R$2292,6,0)</f>
        <v>4.2526999999999999</v>
      </c>
      <c r="G27" s="66">
        <f t="shared" si="1"/>
        <v>6</v>
      </c>
      <c r="H27" s="65">
        <f>VLOOKUP($A27,'Return Data'!$B$7:$R$2292,7,0)</f>
        <v>4.0129000000000001</v>
      </c>
      <c r="I27" s="66">
        <f t="shared" si="2"/>
        <v>8</v>
      </c>
      <c r="J27" s="65">
        <f>VLOOKUP($A27,'Return Data'!$B$7:$R$2292,8,0)</f>
        <v>3.9984999999999999</v>
      </c>
      <c r="K27" s="66">
        <f t="shared" si="3"/>
        <v>10</v>
      </c>
      <c r="L27" s="65">
        <f>VLOOKUP($A27,'Return Data'!$B$7:$R$2292,9,0)</f>
        <v>3.4780000000000002</v>
      </c>
      <c r="M27" s="66">
        <f t="shared" si="4"/>
        <v>29</v>
      </c>
      <c r="N27" s="65">
        <f>VLOOKUP($A27,'Return Data'!$B$7:$R$2292,10,0)</f>
        <v>3.5440999999999998</v>
      </c>
      <c r="O27" s="66">
        <f t="shared" si="5"/>
        <v>18</v>
      </c>
      <c r="P27" s="65">
        <f>VLOOKUP($A27,'Return Data'!$B$7:$R$2292,11,0)</f>
        <v>3.4300999999999999</v>
      </c>
      <c r="Q27" s="66">
        <f t="shared" si="6"/>
        <v>22</v>
      </c>
      <c r="R27" s="65">
        <f>VLOOKUP($A27,'Return Data'!$B$7:$R$2292,12,0)</f>
        <v>3.4453</v>
      </c>
      <c r="S27" s="66">
        <f t="shared" si="7"/>
        <v>21</v>
      </c>
      <c r="T27" s="65">
        <f>VLOOKUP($A27,'Return Data'!$B$7:$R$2292,13,0)</f>
        <v>3.4226999999999999</v>
      </c>
      <c r="U27" s="66">
        <f t="shared" si="8"/>
        <v>16</v>
      </c>
      <c r="V27" s="65">
        <f>VLOOKUP($A27,'Return Data'!$B$7:$R$2292,17,0)</f>
        <v>3.6596000000000002</v>
      </c>
      <c r="W27" s="66">
        <f t="shared" si="9"/>
        <v>22</v>
      </c>
      <c r="X27" s="65">
        <f>VLOOKUP($A27,'Return Data'!$B$7:$R$2292,14,0)</f>
        <v>4.5143000000000004</v>
      </c>
      <c r="Y27" s="66">
        <f>RANK(X27,X$8:X$44,0)</f>
        <v>24</v>
      </c>
      <c r="Z27" s="65">
        <f>VLOOKUP($A27,'Return Data'!$B$7:$R$2292,16,0)</f>
        <v>6.8952</v>
      </c>
      <c r="AA27" s="67">
        <f t="shared" si="11"/>
        <v>23</v>
      </c>
    </row>
    <row r="28" spans="1:27" x14ac:dyDescent="0.3">
      <c r="A28" s="63" t="s">
        <v>143</v>
      </c>
      <c r="B28" s="64">
        <f>VLOOKUP($A28,'Return Data'!$B$7:$R$2292,3,0)</f>
        <v>44609</v>
      </c>
      <c r="C28" s="65">
        <f>VLOOKUP($A28,'Return Data'!$B$7:$R$2292,4,0)</f>
        <v>2902.7669000000001</v>
      </c>
      <c r="D28" s="65">
        <f>VLOOKUP($A28,'Return Data'!$B$7:$R$2292,5,0)</f>
        <v>3.6732999999999998</v>
      </c>
      <c r="E28" s="66">
        <f t="shared" si="0"/>
        <v>17</v>
      </c>
      <c r="F28" s="65">
        <f>VLOOKUP($A28,'Return Data'!$B$7:$R$2292,6,0)</f>
        <v>3.9990999999999999</v>
      </c>
      <c r="G28" s="66">
        <f t="shared" si="1"/>
        <v>13</v>
      </c>
      <c r="H28" s="65">
        <f>VLOOKUP($A28,'Return Data'!$B$7:$R$2292,7,0)</f>
        <v>3.9733999999999998</v>
      </c>
      <c r="I28" s="66">
        <f t="shared" si="2"/>
        <v>12</v>
      </c>
      <c r="J28" s="65">
        <f>VLOOKUP($A28,'Return Data'!$B$7:$R$2292,8,0)</f>
        <v>3.9786999999999999</v>
      </c>
      <c r="K28" s="66">
        <f t="shared" si="3"/>
        <v>15</v>
      </c>
      <c r="L28" s="65">
        <f>VLOOKUP($A28,'Return Data'!$B$7:$R$2292,9,0)</f>
        <v>3.5062000000000002</v>
      </c>
      <c r="M28" s="66">
        <f t="shared" si="4"/>
        <v>21</v>
      </c>
      <c r="N28" s="65">
        <f>VLOOKUP($A28,'Return Data'!$B$7:$R$2292,10,0)</f>
        <v>3.5015000000000001</v>
      </c>
      <c r="O28" s="66">
        <f t="shared" si="5"/>
        <v>26</v>
      </c>
      <c r="P28" s="65">
        <f>VLOOKUP($A28,'Return Data'!$B$7:$R$2292,11,0)</f>
        <v>3.3906000000000001</v>
      </c>
      <c r="Q28" s="66">
        <f t="shared" si="6"/>
        <v>27</v>
      </c>
      <c r="R28" s="65">
        <f>VLOOKUP($A28,'Return Data'!$B$7:$R$2292,12,0)</f>
        <v>3.3892000000000002</v>
      </c>
      <c r="S28" s="66">
        <f t="shared" si="7"/>
        <v>28</v>
      </c>
      <c r="T28" s="65">
        <f>VLOOKUP($A28,'Return Data'!$B$7:$R$2292,13,0)</f>
        <v>3.355</v>
      </c>
      <c r="U28" s="66">
        <f t="shared" si="8"/>
        <v>28</v>
      </c>
      <c r="V28" s="65">
        <f>VLOOKUP($A28,'Return Data'!$B$7:$R$2292,17,0)</f>
        <v>3.6633</v>
      </c>
      <c r="W28" s="66">
        <f t="shared" si="9"/>
        <v>21</v>
      </c>
      <c r="X28" s="65">
        <f>VLOOKUP($A28,'Return Data'!$B$7:$R$2292,14,0)</f>
        <v>4.5368000000000004</v>
      </c>
      <c r="Y28" s="66">
        <f>RANK(X28,X$8:X$44,0)</f>
        <v>22</v>
      </c>
      <c r="Z28" s="65">
        <f>VLOOKUP($A28,'Return Data'!$B$7:$R$2292,16,0)</f>
        <v>6.9161000000000001</v>
      </c>
      <c r="AA28" s="67">
        <f t="shared" si="11"/>
        <v>21</v>
      </c>
    </row>
    <row r="29" spans="1:27" x14ac:dyDescent="0.3">
      <c r="A29" s="63" t="s">
        <v>144</v>
      </c>
      <c r="B29" s="64">
        <f>VLOOKUP($A29,'Return Data'!$B$7:$R$2292,3,0)</f>
        <v>44609</v>
      </c>
      <c r="C29" s="65">
        <f>VLOOKUP($A29,'Return Data'!$B$7:$R$2292,4,0)</f>
        <v>3850.5936000000002</v>
      </c>
      <c r="D29" s="65">
        <f>VLOOKUP($A29,'Return Data'!$B$7:$R$2292,5,0)</f>
        <v>3.5920000000000001</v>
      </c>
      <c r="E29" s="66">
        <f t="shared" si="0"/>
        <v>24</v>
      </c>
      <c r="F29" s="65">
        <f>VLOOKUP($A29,'Return Data'!$B$7:$R$2292,6,0)</f>
        <v>3.7644000000000002</v>
      </c>
      <c r="G29" s="66">
        <f t="shared" si="1"/>
        <v>29</v>
      </c>
      <c r="H29" s="65">
        <f>VLOOKUP($A29,'Return Data'!$B$7:$R$2292,7,0)</f>
        <v>3.7286000000000001</v>
      </c>
      <c r="I29" s="66">
        <f t="shared" si="2"/>
        <v>30</v>
      </c>
      <c r="J29" s="65">
        <f>VLOOKUP($A29,'Return Data'!$B$7:$R$2292,8,0)</f>
        <v>3.8136000000000001</v>
      </c>
      <c r="K29" s="66">
        <f t="shared" si="3"/>
        <v>28</v>
      </c>
      <c r="L29" s="65">
        <f>VLOOKUP($A29,'Return Data'!$B$7:$R$2292,9,0)</f>
        <v>3.5821000000000001</v>
      </c>
      <c r="M29" s="66">
        <f t="shared" si="4"/>
        <v>9</v>
      </c>
      <c r="N29" s="65">
        <f>VLOOKUP($A29,'Return Data'!$B$7:$R$2292,10,0)</f>
        <v>3.5421999999999998</v>
      </c>
      <c r="O29" s="66">
        <f t="shared" si="5"/>
        <v>20</v>
      </c>
      <c r="P29" s="65">
        <f>VLOOKUP($A29,'Return Data'!$B$7:$R$2292,11,0)</f>
        <v>3.4519000000000002</v>
      </c>
      <c r="Q29" s="66">
        <f t="shared" si="6"/>
        <v>14</v>
      </c>
      <c r="R29" s="65">
        <f>VLOOKUP($A29,'Return Data'!$B$7:$R$2292,12,0)</f>
        <v>3.4588999999999999</v>
      </c>
      <c r="S29" s="66">
        <f t="shared" si="7"/>
        <v>12</v>
      </c>
      <c r="T29" s="65">
        <f>VLOOKUP($A29,'Return Data'!$B$7:$R$2292,13,0)</f>
        <v>3.4441000000000002</v>
      </c>
      <c r="U29" s="66">
        <f t="shared" si="8"/>
        <v>10</v>
      </c>
      <c r="V29" s="65">
        <f>VLOOKUP($A29,'Return Data'!$B$7:$R$2292,17,0)</f>
        <v>3.7829000000000002</v>
      </c>
      <c r="W29" s="66">
        <f t="shared" si="9"/>
        <v>4</v>
      </c>
      <c r="X29" s="65">
        <f>VLOOKUP($A29,'Return Data'!$B$7:$R$2292,14,0)</f>
        <v>4.6449999999999996</v>
      </c>
      <c r="Y29" s="66">
        <f>RANK(X29,X$8:X$44,0)</f>
        <v>10</v>
      </c>
      <c r="Z29" s="65">
        <f>VLOOKUP($A29,'Return Data'!$B$7:$R$2292,16,0)</f>
        <v>6.9452999999999996</v>
      </c>
      <c r="AA29" s="67">
        <f t="shared" si="11"/>
        <v>13</v>
      </c>
    </row>
    <row r="30" spans="1:27" x14ac:dyDescent="0.3">
      <c r="A30" s="63" t="s">
        <v>436</v>
      </c>
      <c r="B30" s="64">
        <f>VLOOKUP($A30,'Return Data'!$B$7:$R$2292,3,0)</f>
        <v>44609</v>
      </c>
      <c r="C30" s="65">
        <f>VLOOKUP($A30,'Return Data'!$B$7:$R$2292,4,0)</f>
        <v>1378.2908</v>
      </c>
      <c r="D30" s="65">
        <f>VLOOKUP($A30,'Return Data'!$B$7:$R$2292,5,0)</f>
        <v>3.7370000000000001</v>
      </c>
      <c r="E30" s="66">
        <f t="shared" si="0"/>
        <v>14</v>
      </c>
      <c r="F30" s="65">
        <f>VLOOKUP($A30,'Return Data'!$B$7:$R$2292,6,0)</f>
        <v>3.6741999999999999</v>
      </c>
      <c r="G30" s="66">
        <f t="shared" si="1"/>
        <v>31</v>
      </c>
      <c r="H30" s="65">
        <f>VLOOKUP($A30,'Return Data'!$B$7:$R$2292,7,0)</f>
        <v>3.7033</v>
      </c>
      <c r="I30" s="66">
        <f t="shared" si="2"/>
        <v>32</v>
      </c>
      <c r="J30" s="65">
        <f>VLOOKUP($A30,'Return Data'!$B$7:$R$2292,8,0)</f>
        <v>3.7303999999999999</v>
      </c>
      <c r="K30" s="66">
        <f t="shared" si="3"/>
        <v>31</v>
      </c>
      <c r="L30" s="65">
        <f>VLOOKUP($A30,'Return Data'!$B$7:$R$2292,9,0)</f>
        <v>3.5642999999999998</v>
      </c>
      <c r="M30" s="66">
        <f t="shared" si="4"/>
        <v>11</v>
      </c>
      <c r="N30" s="65">
        <f>VLOOKUP($A30,'Return Data'!$B$7:$R$2292,10,0)</f>
        <v>3.6019000000000001</v>
      </c>
      <c r="O30" s="66">
        <f t="shared" si="5"/>
        <v>7</v>
      </c>
      <c r="P30" s="65">
        <f>VLOOKUP($A30,'Return Data'!$B$7:$R$2292,11,0)</f>
        <v>3.4626000000000001</v>
      </c>
      <c r="Q30" s="66">
        <f t="shared" si="6"/>
        <v>9</v>
      </c>
      <c r="R30" s="65">
        <f>VLOOKUP($A30,'Return Data'!$B$7:$R$2292,12,0)</f>
        <v>3.4897</v>
      </c>
      <c r="S30" s="66">
        <f t="shared" si="7"/>
        <v>6</v>
      </c>
      <c r="T30" s="65">
        <f>VLOOKUP($A30,'Return Data'!$B$7:$R$2292,13,0)</f>
        <v>3.4775</v>
      </c>
      <c r="U30" s="66">
        <f t="shared" si="8"/>
        <v>6</v>
      </c>
      <c r="V30" s="65">
        <f>VLOOKUP($A30,'Return Data'!$B$7:$R$2292,17,0)</f>
        <v>3.7827999999999999</v>
      </c>
      <c r="W30" s="66">
        <f t="shared" si="9"/>
        <v>5</v>
      </c>
      <c r="X30" s="65">
        <f>VLOOKUP($A30,'Return Data'!$B$7:$R$2292,14,0)</f>
        <v>4.7012999999999998</v>
      </c>
      <c r="Y30" s="66">
        <f>RANK(X30,X$8:X$44,0)</f>
        <v>5</v>
      </c>
      <c r="Z30" s="65">
        <f>VLOOKUP($A30,'Return Data'!$B$7:$R$2292,16,0)</f>
        <v>5.8640999999999996</v>
      </c>
      <c r="AA30" s="67">
        <f t="shared" si="11"/>
        <v>32</v>
      </c>
    </row>
    <row r="31" spans="1:27" x14ac:dyDescent="0.3">
      <c r="A31" s="63" t="s">
        <v>146</v>
      </c>
      <c r="B31" s="64">
        <f>VLOOKUP($A31,'Return Data'!$B$7:$R$2292,3,0)</f>
        <v>44609</v>
      </c>
      <c r="C31" s="65">
        <f>VLOOKUP($A31,'Return Data'!$B$7:$R$2292,4,0)</f>
        <v>2237.5203000000001</v>
      </c>
      <c r="D31" s="65">
        <f>VLOOKUP($A31,'Return Data'!$B$7:$R$2292,5,0)</f>
        <v>3.6282999999999999</v>
      </c>
      <c r="E31" s="66">
        <f t="shared" si="0"/>
        <v>20</v>
      </c>
      <c r="F31" s="65">
        <f>VLOOKUP($A31,'Return Data'!$B$7:$R$2292,6,0)</f>
        <v>4.03</v>
      </c>
      <c r="G31" s="66">
        <f t="shared" si="1"/>
        <v>12</v>
      </c>
      <c r="H31" s="65">
        <f>VLOOKUP($A31,'Return Data'!$B$7:$R$2292,7,0)</f>
        <v>3.9075000000000002</v>
      </c>
      <c r="I31" s="66">
        <f t="shared" si="2"/>
        <v>17</v>
      </c>
      <c r="J31" s="65">
        <f>VLOOKUP($A31,'Return Data'!$B$7:$R$2292,8,0)</f>
        <v>3.8163</v>
      </c>
      <c r="K31" s="66">
        <f t="shared" si="3"/>
        <v>26</v>
      </c>
      <c r="L31" s="65">
        <f>VLOOKUP($A31,'Return Data'!$B$7:$R$2292,9,0)</f>
        <v>3.5432000000000001</v>
      </c>
      <c r="M31" s="66">
        <f t="shared" si="4"/>
        <v>14</v>
      </c>
      <c r="N31" s="65">
        <f>VLOOKUP($A31,'Return Data'!$B$7:$R$2292,10,0)</f>
        <v>3.5312999999999999</v>
      </c>
      <c r="O31" s="66">
        <f t="shared" si="5"/>
        <v>23</v>
      </c>
      <c r="P31" s="65">
        <f>VLOOKUP($A31,'Return Data'!$B$7:$R$2292,11,0)</f>
        <v>3.4256000000000002</v>
      </c>
      <c r="Q31" s="66">
        <f t="shared" si="6"/>
        <v>23</v>
      </c>
      <c r="R31" s="65">
        <f>VLOOKUP($A31,'Return Data'!$B$7:$R$2292,12,0)</f>
        <v>3.4510999999999998</v>
      </c>
      <c r="S31" s="66">
        <f t="shared" si="7"/>
        <v>16</v>
      </c>
      <c r="T31" s="65">
        <f>VLOOKUP($A31,'Return Data'!$B$7:$R$2292,13,0)</f>
        <v>3.4415</v>
      </c>
      <c r="U31" s="66">
        <f t="shared" si="8"/>
        <v>12</v>
      </c>
      <c r="V31" s="65">
        <f>VLOOKUP($A31,'Return Data'!$B$7:$R$2292,17,0)</f>
        <v>3.7246000000000001</v>
      </c>
      <c r="W31" s="66">
        <f t="shared" si="9"/>
        <v>14</v>
      </c>
      <c r="X31" s="65">
        <f>VLOOKUP($A31,'Return Data'!$B$7:$R$2292,14,0)</f>
        <v>4.6062000000000003</v>
      </c>
      <c r="Y31" s="66">
        <f t="shared" ref="Y31:Y42" si="12">RANK(X31,X$8:X$44,0)</f>
        <v>15</v>
      </c>
      <c r="Z31" s="65">
        <f>VLOOKUP($A31,'Return Data'!$B$7:$R$2292,16,0)</f>
        <v>6.7477999999999998</v>
      </c>
      <c r="AA31" s="67">
        <f t="shared" si="11"/>
        <v>29</v>
      </c>
    </row>
    <row r="32" spans="1:27" x14ac:dyDescent="0.3">
      <c r="A32" s="63" t="s">
        <v>147</v>
      </c>
      <c r="B32" s="64">
        <f>VLOOKUP($A32,'Return Data'!$B$7:$R$2292,3,0)</f>
        <v>44609</v>
      </c>
      <c r="C32" s="65">
        <f>VLOOKUP($A32,'Return Data'!$B$7:$R$2292,4,0)</f>
        <v>11.345000000000001</v>
      </c>
      <c r="D32" s="65">
        <f>VLOOKUP($A32,'Return Data'!$B$7:$R$2292,5,0)</f>
        <v>1.2869999999999999</v>
      </c>
      <c r="E32" s="66">
        <f t="shared" si="0"/>
        <v>37</v>
      </c>
      <c r="F32" s="65">
        <f>VLOOKUP($A32,'Return Data'!$B$7:$R$2292,6,0)</f>
        <v>3.4327000000000001</v>
      </c>
      <c r="G32" s="66">
        <f t="shared" si="1"/>
        <v>36</v>
      </c>
      <c r="H32" s="65">
        <f>VLOOKUP($A32,'Return Data'!$B$7:$R$2292,7,0)</f>
        <v>3.6335000000000002</v>
      </c>
      <c r="I32" s="66">
        <f t="shared" si="2"/>
        <v>33</v>
      </c>
      <c r="J32" s="65">
        <f>VLOOKUP($A32,'Return Data'!$B$7:$R$2292,8,0)</f>
        <v>3.9817</v>
      </c>
      <c r="K32" s="66">
        <f t="shared" si="3"/>
        <v>13</v>
      </c>
      <c r="L32" s="65">
        <f>VLOOKUP($A32,'Return Data'!$B$7:$R$2292,9,0)</f>
        <v>3.3721999999999999</v>
      </c>
      <c r="M32" s="66">
        <f t="shared" si="4"/>
        <v>36</v>
      </c>
      <c r="N32" s="65">
        <f>VLOOKUP($A32,'Return Data'!$B$7:$R$2292,10,0)</f>
        <v>3.2827000000000002</v>
      </c>
      <c r="O32" s="66">
        <f t="shared" si="5"/>
        <v>35</v>
      </c>
      <c r="P32" s="65">
        <f>VLOOKUP($A32,'Return Data'!$B$7:$R$2292,11,0)</f>
        <v>3.1818</v>
      </c>
      <c r="Q32" s="66">
        <f t="shared" si="6"/>
        <v>35</v>
      </c>
      <c r="R32" s="65">
        <f>VLOOKUP($A32,'Return Data'!$B$7:$R$2292,12,0)</f>
        <v>3.1873999999999998</v>
      </c>
      <c r="S32" s="66">
        <f t="shared" si="7"/>
        <v>35</v>
      </c>
      <c r="T32" s="65">
        <f>VLOOKUP($A32,'Return Data'!$B$7:$R$2292,13,0)</f>
        <v>3.1410999999999998</v>
      </c>
      <c r="U32" s="66">
        <f t="shared" si="8"/>
        <v>34</v>
      </c>
      <c r="V32" s="65">
        <f>VLOOKUP($A32,'Return Data'!$B$7:$R$2292,17,0)</f>
        <v>3.2098</v>
      </c>
      <c r="W32" s="66">
        <f t="shared" si="9"/>
        <v>34</v>
      </c>
      <c r="X32" s="65">
        <f>VLOOKUP($A32,'Return Data'!$B$7:$R$2292,14,0)</f>
        <v>3.9420000000000002</v>
      </c>
      <c r="Y32" s="66">
        <f t="shared" si="12"/>
        <v>36</v>
      </c>
      <c r="Z32" s="65">
        <f>VLOOKUP($A32,'Return Data'!$B$7:$R$2292,16,0)</f>
        <v>4.0648999999999997</v>
      </c>
      <c r="AA32" s="67">
        <f t="shared" si="11"/>
        <v>36</v>
      </c>
    </row>
    <row r="33" spans="1:27" x14ac:dyDescent="0.3">
      <c r="A33" s="63" t="s">
        <v>1967</v>
      </c>
      <c r="B33" s="64">
        <f>VLOOKUP($A33,'Return Data'!$B$7:$R$2292,3,0)</f>
        <v>44609</v>
      </c>
      <c r="C33" s="65">
        <f>VLOOKUP($A33,'Return Data'!$B$7:$R$2292,4,0)</f>
        <v>2320.9036000000001</v>
      </c>
      <c r="D33" s="65">
        <f>VLOOKUP($A33,'Return Data'!$B$7:$R$2292,5,0)</f>
        <v>4.7893999999999997</v>
      </c>
      <c r="E33" s="66">
        <f t="shared" si="0"/>
        <v>1</v>
      </c>
      <c r="F33" s="65">
        <f>VLOOKUP($A33,'Return Data'!$B$7:$R$2292,6,0)</f>
        <v>4.6878000000000002</v>
      </c>
      <c r="G33" s="66">
        <f t="shared" si="1"/>
        <v>1</v>
      </c>
      <c r="H33" s="65">
        <f>VLOOKUP($A33,'Return Data'!$B$7:$R$2292,7,0)</f>
        <v>4.7161999999999997</v>
      </c>
      <c r="I33" s="66">
        <f t="shared" si="2"/>
        <v>1</v>
      </c>
      <c r="J33" s="65">
        <f>VLOOKUP($A33,'Return Data'!$B$7:$R$2292,8,0)</f>
        <v>4.8109999999999999</v>
      </c>
      <c r="K33" s="66">
        <f t="shared" si="3"/>
        <v>1</v>
      </c>
      <c r="L33" s="65">
        <f>VLOOKUP($A33,'Return Data'!$B$7:$R$2292,9,0)</f>
        <v>4.1424000000000003</v>
      </c>
      <c r="M33" s="66">
        <f t="shared" si="4"/>
        <v>1</v>
      </c>
      <c r="N33" s="65">
        <f>VLOOKUP($A33,'Return Data'!$B$7:$R$2292,10,0)</f>
        <v>4.0571999999999999</v>
      </c>
      <c r="O33" s="66">
        <f t="shared" si="5"/>
        <v>2</v>
      </c>
      <c r="P33" s="65">
        <f>VLOOKUP($A33,'Return Data'!$B$7:$R$2292,11,0)</f>
        <v>3.8959999999999999</v>
      </c>
      <c r="Q33" s="66">
        <f t="shared" si="6"/>
        <v>2</v>
      </c>
      <c r="R33" s="65">
        <f>VLOOKUP($A33,'Return Data'!$B$7:$R$2292,12,0)</f>
        <v>3.6945000000000001</v>
      </c>
      <c r="S33" s="66">
        <f t="shared" si="7"/>
        <v>2</v>
      </c>
      <c r="T33" s="65">
        <f>VLOOKUP($A33,'Return Data'!$B$7:$R$2292,13,0)</f>
        <v>3.6082999999999998</v>
      </c>
      <c r="U33" s="66">
        <f t="shared" si="8"/>
        <v>2</v>
      </c>
      <c r="V33" s="65">
        <f>VLOOKUP($A33,'Return Data'!$B$7:$R$2292,17,0)</f>
        <v>3.5253000000000001</v>
      </c>
      <c r="W33" s="66">
        <f t="shared" si="9"/>
        <v>28</v>
      </c>
      <c r="X33" s="65">
        <f>VLOOKUP($A33,'Return Data'!$B$7:$R$2292,14,0)</f>
        <v>4.3365999999999998</v>
      </c>
      <c r="Y33" s="66">
        <f t="shared" si="12"/>
        <v>29</v>
      </c>
      <c r="Z33" s="65">
        <f>VLOOKUP($A33,'Return Data'!$B$7:$R$2292,16,0)</f>
        <v>6.9477000000000002</v>
      </c>
      <c r="AA33" s="67">
        <f t="shared" si="11"/>
        <v>12</v>
      </c>
    </row>
    <row r="34" spans="1:27" x14ac:dyDescent="0.3">
      <c r="A34" s="63" t="s">
        <v>148</v>
      </c>
      <c r="B34" s="64">
        <f>VLOOKUP($A34,'Return Data'!$B$7:$R$2292,3,0)</f>
        <v>44609</v>
      </c>
      <c r="C34" s="65">
        <f>VLOOKUP($A34,'Return Data'!$B$7:$R$2292,4,0)</f>
        <v>5185.6777000000002</v>
      </c>
      <c r="D34" s="65">
        <f>VLOOKUP($A34,'Return Data'!$B$7:$R$2292,5,0)</f>
        <v>3.5344000000000002</v>
      </c>
      <c r="E34" s="66">
        <f t="shared" si="0"/>
        <v>28</v>
      </c>
      <c r="F34" s="65">
        <f>VLOOKUP($A34,'Return Data'!$B$7:$R$2292,6,0)</f>
        <v>4.0956999999999999</v>
      </c>
      <c r="G34" s="66">
        <f t="shared" si="1"/>
        <v>9</v>
      </c>
      <c r="H34" s="65">
        <f>VLOOKUP($A34,'Return Data'!$B$7:$R$2292,7,0)</f>
        <v>3.9977999999999998</v>
      </c>
      <c r="I34" s="66">
        <f t="shared" si="2"/>
        <v>9</v>
      </c>
      <c r="J34" s="65">
        <f>VLOOKUP($A34,'Return Data'!$B$7:$R$2292,8,0)</f>
        <v>4.0711000000000004</v>
      </c>
      <c r="K34" s="66">
        <f t="shared" si="3"/>
        <v>8</v>
      </c>
      <c r="L34" s="65">
        <f>VLOOKUP($A34,'Return Data'!$B$7:$R$2292,9,0)</f>
        <v>3.6152000000000002</v>
      </c>
      <c r="M34" s="66">
        <f t="shared" si="4"/>
        <v>7</v>
      </c>
      <c r="N34" s="65">
        <f>VLOOKUP($A34,'Return Data'!$B$7:$R$2292,10,0)</f>
        <v>3.6036999999999999</v>
      </c>
      <c r="O34" s="66">
        <f t="shared" si="5"/>
        <v>6</v>
      </c>
      <c r="P34" s="65">
        <f>VLOOKUP($A34,'Return Data'!$B$7:$R$2292,11,0)</f>
        <v>3.4628000000000001</v>
      </c>
      <c r="Q34" s="66">
        <f t="shared" si="6"/>
        <v>8</v>
      </c>
      <c r="R34" s="65">
        <f>VLOOKUP($A34,'Return Data'!$B$7:$R$2292,12,0)</f>
        <v>3.4685999999999999</v>
      </c>
      <c r="S34" s="66">
        <f t="shared" si="7"/>
        <v>11</v>
      </c>
      <c r="T34" s="65">
        <f>VLOOKUP($A34,'Return Data'!$B$7:$R$2292,13,0)</f>
        <v>3.4426999999999999</v>
      </c>
      <c r="U34" s="66">
        <f t="shared" si="8"/>
        <v>11</v>
      </c>
      <c r="V34" s="65">
        <f>VLOOKUP($A34,'Return Data'!$B$7:$R$2292,17,0)</f>
        <v>3.7545000000000002</v>
      </c>
      <c r="W34" s="66">
        <f t="shared" si="9"/>
        <v>10</v>
      </c>
      <c r="X34" s="65">
        <f>VLOOKUP($A34,'Return Data'!$B$7:$R$2292,14,0)</f>
        <v>4.6646999999999998</v>
      </c>
      <c r="Y34" s="66">
        <f t="shared" si="12"/>
        <v>7</v>
      </c>
      <c r="Z34" s="65">
        <f>VLOOKUP($A34,'Return Data'!$B$7:$R$2292,16,0)</f>
        <v>6.9875999999999996</v>
      </c>
      <c r="AA34" s="67">
        <f t="shared" si="11"/>
        <v>5</v>
      </c>
    </row>
    <row r="35" spans="1:27" x14ac:dyDescent="0.3">
      <c r="A35" s="63" t="s">
        <v>149</v>
      </c>
      <c r="B35" s="64">
        <f>VLOOKUP($A35,'Return Data'!$B$7:$R$2292,3,0)</f>
        <v>44609</v>
      </c>
      <c r="C35" s="65">
        <f>VLOOKUP($A35,'Return Data'!$B$7:$R$2292,4,0)</f>
        <v>1186.6477</v>
      </c>
      <c r="D35" s="65">
        <f>VLOOKUP($A35,'Return Data'!$B$7:$R$2292,5,0)</f>
        <v>2.8208000000000002</v>
      </c>
      <c r="E35" s="66">
        <f t="shared" si="0"/>
        <v>36</v>
      </c>
      <c r="F35" s="65">
        <f>VLOOKUP($A35,'Return Data'!$B$7:$R$2292,6,0)</f>
        <v>3.5926999999999998</v>
      </c>
      <c r="G35" s="66">
        <f t="shared" si="1"/>
        <v>34</v>
      </c>
      <c r="H35" s="65">
        <f>VLOOKUP($A35,'Return Data'!$B$7:$R$2292,7,0)</f>
        <v>3.633</v>
      </c>
      <c r="I35" s="66">
        <f t="shared" si="2"/>
        <v>34</v>
      </c>
      <c r="J35" s="65">
        <f>VLOOKUP($A35,'Return Data'!$B$7:$R$2292,8,0)</f>
        <v>3.9742000000000002</v>
      </c>
      <c r="K35" s="66">
        <f t="shared" si="3"/>
        <v>16</v>
      </c>
      <c r="L35" s="65">
        <f>VLOOKUP($A35,'Return Data'!$B$7:$R$2292,9,0)</f>
        <v>3.4759000000000002</v>
      </c>
      <c r="M35" s="66">
        <f t="shared" si="4"/>
        <v>30</v>
      </c>
      <c r="N35" s="65">
        <f>VLOOKUP($A35,'Return Data'!$B$7:$R$2292,10,0)</f>
        <v>3.4340999999999999</v>
      </c>
      <c r="O35" s="66">
        <f t="shared" si="5"/>
        <v>31</v>
      </c>
      <c r="P35" s="65">
        <f>VLOOKUP($A35,'Return Data'!$B$7:$R$2292,11,0)</f>
        <v>3.3111000000000002</v>
      </c>
      <c r="Q35" s="66">
        <f t="shared" si="6"/>
        <v>31</v>
      </c>
      <c r="R35" s="65">
        <f>VLOOKUP($A35,'Return Data'!$B$7:$R$2292,12,0)</f>
        <v>3.3151000000000002</v>
      </c>
      <c r="S35" s="66">
        <f t="shared" si="7"/>
        <v>31</v>
      </c>
      <c r="T35" s="65">
        <f>VLOOKUP($A35,'Return Data'!$B$7:$R$2292,13,0)</f>
        <v>3.2749999999999999</v>
      </c>
      <c r="U35" s="66">
        <f t="shared" si="8"/>
        <v>31</v>
      </c>
      <c r="V35" s="65">
        <f>VLOOKUP($A35,'Return Data'!$B$7:$R$2292,17,0)</f>
        <v>3.3769999999999998</v>
      </c>
      <c r="W35" s="66">
        <f t="shared" si="9"/>
        <v>31</v>
      </c>
      <c r="X35" s="65">
        <f>VLOOKUP($A35,'Return Data'!$B$7:$R$2292,14,0)</f>
        <v>4.1517999999999997</v>
      </c>
      <c r="Y35" s="66">
        <f t="shared" si="12"/>
        <v>34</v>
      </c>
      <c r="Z35" s="65">
        <f>VLOOKUP($A35,'Return Data'!$B$7:$R$2292,16,0)</f>
        <v>4.6372</v>
      </c>
      <c r="AA35" s="67">
        <f t="shared" si="11"/>
        <v>34</v>
      </c>
    </row>
    <row r="36" spans="1:27" x14ac:dyDescent="0.3">
      <c r="A36" s="63" t="s">
        <v>2036</v>
      </c>
      <c r="B36" s="64">
        <f>VLOOKUP($A36,'Return Data'!$B$7:$R$2292,3,0)</f>
        <v>44609</v>
      </c>
      <c r="C36" s="65">
        <f>VLOOKUP($A36,'Return Data'!$B$7:$R$2292,4,0)</f>
        <v>276.23259999999999</v>
      </c>
      <c r="D36" s="65">
        <f>VLOOKUP($A36,'Return Data'!$B$7:$R$2292,5,0)</f>
        <v>3.8454999999999999</v>
      </c>
      <c r="E36" s="66">
        <f t="shared" si="0"/>
        <v>11</v>
      </c>
      <c r="F36" s="65">
        <f>VLOOKUP($A36,'Return Data'!$B$7:$R$2292,6,0)</f>
        <v>3.9344999999999999</v>
      </c>
      <c r="G36" s="66">
        <f t="shared" si="1"/>
        <v>21</v>
      </c>
      <c r="H36" s="65">
        <f>VLOOKUP($A36,'Return Data'!$B$7:$R$2292,7,0)</f>
        <v>4.2582000000000004</v>
      </c>
      <c r="I36" s="66">
        <f t="shared" si="2"/>
        <v>3</v>
      </c>
      <c r="J36" s="65">
        <f>VLOOKUP($A36,'Return Data'!$B$7:$R$2292,8,0)</f>
        <v>4.1205999999999996</v>
      </c>
      <c r="K36" s="66">
        <f t="shared" si="3"/>
        <v>5</v>
      </c>
      <c r="L36" s="65">
        <f>VLOOKUP($A36,'Return Data'!$B$7:$R$2292,9,0)</f>
        <v>3.6423999999999999</v>
      </c>
      <c r="M36" s="66">
        <f t="shared" si="4"/>
        <v>4</v>
      </c>
      <c r="N36" s="65">
        <f>VLOOKUP($A36,'Return Data'!$B$7:$R$2292,10,0)</f>
        <v>3.5522</v>
      </c>
      <c r="O36" s="66">
        <f t="shared" si="5"/>
        <v>17</v>
      </c>
      <c r="P36" s="65">
        <f>VLOOKUP($A36,'Return Data'!$B$7:$R$2292,11,0)</f>
        <v>3.4476</v>
      </c>
      <c r="Q36" s="66">
        <f t="shared" si="6"/>
        <v>15</v>
      </c>
      <c r="R36" s="65">
        <f>VLOOKUP($A36,'Return Data'!$B$7:$R$2292,12,0)</f>
        <v>3.4558</v>
      </c>
      <c r="S36" s="66">
        <f t="shared" si="7"/>
        <v>13</v>
      </c>
      <c r="T36" s="65">
        <f>VLOOKUP($A36,'Return Data'!$B$7:$R$2292,13,0)</f>
        <v>3.4443000000000001</v>
      </c>
      <c r="U36" s="66">
        <f t="shared" si="8"/>
        <v>9</v>
      </c>
      <c r="V36" s="65">
        <f>VLOOKUP($A36,'Return Data'!$B$7:$R$2292,17,0)</f>
        <v>3.7465999999999999</v>
      </c>
      <c r="W36" s="66">
        <f t="shared" si="9"/>
        <v>12</v>
      </c>
      <c r="X36" s="65">
        <f>VLOOKUP($A36,'Return Data'!$B$7:$R$2292,14,0)</f>
        <v>4.6645000000000003</v>
      </c>
      <c r="Y36" s="66">
        <f t="shared" si="12"/>
        <v>8</v>
      </c>
      <c r="Z36" s="65">
        <f>VLOOKUP($A36,'Return Data'!$B$7:$R$2292,16,0)</f>
        <v>6.9687999999999999</v>
      </c>
      <c r="AA36" s="67">
        <f t="shared" si="11"/>
        <v>9</v>
      </c>
    </row>
    <row r="37" spans="1:27" x14ac:dyDescent="0.3">
      <c r="A37" s="63" t="s">
        <v>152</v>
      </c>
      <c r="B37" s="64">
        <f>VLOOKUP($A37,'Return Data'!$B$7:$R$2292,3,0)</f>
        <v>44609</v>
      </c>
      <c r="C37" s="65">
        <f>VLOOKUP($A37,'Return Data'!$B$7:$R$2292,4,0)</f>
        <v>34.137099999999997</v>
      </c>
      <c r="D37" s="65">
        <f>VLOOKUP($A37,'Return Data'!$B$7:$R$2292,5,0)</f>
        <v>4.1703999999999999</v>
      </c>
      <c r="E37" s="66">
        <f t="shared" si="0"/>
        <v>3</v>
      </c>
      <c r="F37" s="65">
        <f>VLOOKUP($A37,'Return Data'!$B$7:$R$2292,6,0)</f>
        <v>4.6349999999999998</v>
      </c>
      <c r="G37" s="66">
        <f t="shared" si="1"/>
        <v>2</v>
      </c>
      <c r="H37" s="65">
        <f>VLOOKUP($A37,'Return Data'!$B$7:$R$2292,7,0)</f>
        <v>4.4486999999999997</v>
      </c>
      <c r="I37" s="66">
        <f t="shared" si="2"/>
        <v>2</v>
      </c>
      <c r="J37" s="65">
        <f>VLOOKUP($A37,'Return Data'!$B$7:$R$2292,8,0)</f>
        <v>4.3834999999999997</v>
      </c>
      <c r="K37" s="66">
        <f t="shared" si="3"/>
        <v>2</v>
      </c>
      <c r="L37" s="65">
        <f>VLOOKUP($A37,'Return Data'!$B$7:$R$2292,9,0)</f>
        <v>4.1153000000000004</v>
      </c>
      <c r="M37" s="66">
        <f t="shared" si="4"/>
        <v>2</v>
      </c>
      <c r="N37" s="65">
        <f>VLOOKUP($A37,'Return Data'!$B$7:$R$2292,10,0)</f>
        <v>4.2130999999999998</v>
      </c>
      <c r="O37" s="66">
        <f t="shared" si="5"/>
        <v>1</v>
      </c>
      <c r="P37" s="65">
        <f>VLOOKUP($A37,'Return Data'!$B$7:$R$2292,11,0)</f>
        <v>4.1067999999999998</v>
      </c>
      <c r="Q37" s="66">
        <f t="shared" si="6"/>
        <v>1</v>
      </c>
      <c r="R37" s="65">
        <f>VLOOKUP($A37,'Return Data'!$B$7:$R$2292,12,0)</f>
        <v>4.0842999999999998</v>
      </c>
      <c r="S37" s="66">
        <f t="shared" si="7"/>
        <v>1</v>
      </c>
      <c r="T37" s="65">
        <f>VLOOKUP($A37,'Return Data'!$B$7:$R$2292,13,0)</f>
        <v>4.2614999999999998</v>
      </c>
      <c r="U37" s="66">
        <f t="shared" si="8"/>
        <v>1</v>
      </c>
      <c r="V37" s="65">
        <f>VLOOKUP($A37,'Return Data'!$B$7:$R$2292,17,0)</f>
        <v>4.6504000000000003</v>
      </c>
      <c r="W37" s="66">
        <f t="shared" si="9"/>
        <v>1</v>
      </c>
      <c r="X37" s="65">
        <f>VLOOKUP($A37,'Return Data'!$B$7:$R$2292,14,0)</f>
        <v>5.4954999999999998</v>
      </c>
      <c r="Y37" s="66">
        <f t="shared" si="12"/>
        <v>1</v>
      </c>
      <c r="Z37" s="65">
        <f>VLOOKUP($A37,'Return Data'!$B$7:$R$2292,16,0)</f>
        <v>7.4509999999999996</v>
      </c>
      <c r="AA37" s="67">
        <f t="shared" si="11"/>
        <v>1</v>
      </c>
    </row>
    <row r="38" spans="1:27" x14ac:dyDescent="0.3">
      <c r="A38" s="63" t="s">
        <v>153</v>
      </c>
      <c r="B38" s="64">
        <f>VLOOKUP($A38,'Return Data'!$B$7:$R$2292,3,0)</f>
        <v>44609</v>
      </c>
      <c r="C38" s="65">
        <f>VLOOKUP($A38,'Return Data'!$B$7:$R$2292,4,0)</f>
        <v>28.590499999999999</v>
      </c>
      <c r="D38" s="65">
        <f>VLOOKUP($A38,'Return Data'!$B$7:$R$2292,5,0)</f>
        <v>3.9580000000000002</v>
      </c>
      <c r="E38" s="66">
        <f t="shared" si="0"/>
        <v>7</v>
      </c>
      <c r="F38" s="65">
        <f>VLOOKUP($A38,'Return Data'!$B$7:$R$2292,6,0)</f>
        <v>3.6608000000000001</v>
      </c>
      <c r="G38" s="66">
        <f t="shared" si="1"/>
        <v>32</v>
      </c>
      <c r="H38" s="65">
        <f>VLOOKUP($A38,'Return Data'!$B$7:$R$2292,7,0)</f>
        <v>3.7231999999999998</v>
      </c>
      <c r="I38" s="66">
        <f t="shared" si="2"/>
        <v>31</v>
      </c>
      <c r="J38" s="65">
        <f>VLOOKUP($A38,'Return Data'!$B$7:$R$2292,8,0)</f>
        <v>3.9727999999999999</v>
      </c>
      <c r="K38" s="66">
        <f t="shared" si="3"/>
        <v>17</v>
      </c>
      <c r="L38" s="65">
        <f>VLOOKUP($A38,'Return Data'!$B$7:$R$2292,9,0)</f>
        <v>3.4032</v>
      </c>
      <c r="M38" s="66">
        <f t="shared" si="4"/>
        <v>34</v>
      </c>
      <c r="N38" s="65">
        <f>VLOOKUP($A38,'Return Data'!$B$7:$R$2292,10,0)</f>
        <v>3.3868</v>
      </c>
      <c r="O38" s="66">
        <f t="shared" si="5"/>
        <v>32</v>
      </c>
      <c r="P38" s="65">
        <f>VLOOKUP($A38,'Return Data'!$B$7:$R$2292,11,0)</f>
        <v>3.2911000000000001</v>
      </c>
      <c r="Q38" s="66">
        <f t="shared" si="6"/>
        <v>32</v>
      </c>
      <c r="R38" s="65">
        <f>VLOOKUP($A38,'Return Data'!$B$7:$R$2292,12,0)</f>
        <v>3.2978000000000001</v>
      </c>
      <c r="S38" s="66">
        <f t="shared" si="7"/>
        <v>32</v>
      </c>
      <c r="T38" s="65">
        <f>VLOOKUP($A38,'Return Data'!$B$7:$R$2292,13,0)</f>
        <v>3.2536</v>
      </c>
      <c r="U38" s="66">
        <f t="shared" si="8"/>
        <v>32</v>
      </c>
      <c r="V38" s="65">
        <f>VLOOKUP($A38,'Return Data'!$B$7:$R$2292,17,0)</f>
        <v>3.3384999999999998</v>
      </c>
      <c r="W38" s="66">
        <f t="shared" si="9"/>
        <v>33</v>
      </c>
      <c r="X38" s="65">
        <f>VLOOKUP($A38,'Return Data'!$B$7:$R$2292,14,0)</f>
        <v>4.1707000000000001</v>
      </c>
      <c r="Y38" s="66">
        <f t="shared" si="12"/>
        <v>33</v>
      </c>
      <c r="Z38" s="65">
        <f>VLOOKUP($A38,'Return Data'!$B$7:$R$2292,16,0)</f>
        <v>6.8403</v>
      </c>
      <c r="AA38" s="67">
        <f t="shared" si="11"/>
        <v>27</v>
      </c>
    </row>
    <row r="39" spans="1:27" x14ac:dyDescent="0.3">
      <c r="A39" s="63" t="s">
        <v>156</v>
      </c>
      <c r="B39" s="64">
        <f>VLOOKUP($A39,'Return Data'!$B$7:$R$2292,3,0)</f>
        <v>44609</v>
      </c>
      <c r="C39" s="65">
        <f>VLOOKUP($A39,'Return Data'!$B$7:$R$2292,4,0)</f>
        <v>3319.1264000000001</v>
      </c>
      <c r="D39" s="65">
        <f>VLOOKUP($A39,'Return Data'!$B$7:$R$2292,5,0)</f>
        <v>3.5478999999999998</v>
      </c>
      <c r="E39" s="66">
        <f t="shared" si="0"/>
        <v>27</v>
      </c>
      <c r="F39" s="65">
        <f>VLOOKUP($A39,'Return Data'!$B$7:$R$2292,6,0)</f>
        <v>3.9055</v>
      </c>
      <c r="G39" s="66">
        <f t="shared" si="1"/>
        <v>23</v>
      </c>
      <c r="H39" s="65">
        <f>VLOOKUP($A39,'Return Data'!$B$7:$R$2292,7,0)</f>
        <v>3.9093</v>
      </c>
      <c r="I39" s="66">
        <f t="shared" si="2"/>
        <v>16</v>
      </c>
      <c r="J39" s="65">
        <f>VLOOKUP($A39,'Return Data'!$B$7:$R$2292,8,0)</f>
        <v>3.9977</v>
      </c>
      <c r="K39" s="66">
        <f t="shared" si="3"/>
        <v>11</v>
      </c>
      <c r="L39" s="65">
        <f>VLOOKUP($A39,'Return Data'!$B$7:$R$2292,9,0)</f>
        <v>3.4580000000000002</v>
      </c>
      <c r="M39" s="66">
        <f t="shared" si="4"/>
        <v>31</v>
      </c>
      <c r="N39" s="65">
        <f>VLOOKUP($A39,'Return Data'!$B$7:$R$2292,10,0)</f>
        <v>3.5333999999999999</v>
      </c>
      <c r="O39" s="66">
        <f t="shared" si="5"/>
        <v>22</v>
      </c>
      <c r="P39" s="65">
        <f>VLOOKUP($A39,'Return Data'!$B$7:$R$2292,11,0)</f>
        <v>3.4382999999999999</v>
      </c>
      <c r="Q39" s="66">
        <f t="shared" si="6"/>
        <v>19</v>
      </c>
      <c r="R39" s="65">
        <f>VLOOKUP($A39,'Return Data'!$B$7:$R$2292,12,0)</f>
        <v>3.4542999999999999</v>
      </c>
      <c r="S39" s="66">
        <f t="shared" si="7"/>
        <v>14</v>
      </c>
      <c r="T39" s="65">
        <f>VLOOKUP($A39,'Return Data'!$B$7:$R$2292,13,0)</f>
        <v>3.4215</v>
      </c>
      <c r="U39" s="66">
        <f t="shared" si="8"/>
        <v>17</v>
      </c>
      <c r="V39" s="65">
        <f>VLOOKUP($A39,'Return Data'!$B$7:$R$2292,17,0)</f>
        <v>3.6991000000000001</v>
      </c>
      <c r="W39" s="66">
        <f t="shared" si="9"/>
        <v>18</v>
      </c>
      <c r="X39" s="65">
        <f>VLOOKUP($A39,'Return Data'!$B$7:$R$2292,14,0)</f>
        <v>4.5612000000000004</v>
      </c>
      <c r="Y39" s="66">
        <f t="shared" si="12"/>
        <v>18</v>
      </c>
      <c r="Z39" s="65">
        <f>VLOOKUP($A39,'Return Data'!$B$7:$R$2292,16,0)</f>
        <v>6.8909000000000002</v>
      </c>
      <c r="AA39" s="67">
        <f t="shared" si="11"/>
        <v>24</v>
      </c>
    </row>
    <row r="40" spans="1:27" x14ac:dyDescent="0.3">
      <c r="A40" s="63" t="s">
        <v>2009</v>
      </c>
      <c r="B40" s="64">
        <f>VLOOKUP($A40,'Return Data'!$B$7:$R$2292,3,0)</f>
        <v>44609</v>
      </c>
      <c r="C40" s="65">
        <f>VLOOKUP($A40,'Return Data'!$B$7:$R$2292,4,0)</f>
        <v>2993.52304</v>
      </c>
      <c r="D40" s="65">
        <f>VLOOKUP($A40,'Return Data'!$B$7:$R$2292,5,0)</f>
        <v>3.6036000000000001</v>
      </c>
      <c r="E40" s="66">
        <f t="shared" si="0"/>
        <v>22</v>
      </c>
      <c r="F40" s="65">
        <f>VLOOKUP($A40,'Return Data'!$B$7:$R$2292,6,0)</f>
        <v>4.1288</v>
      </c>
      <c r="G40" s="66">
        <f t="shared" si="1"/>
        <v>8</v>
      </c>
      <c r="H40" s="65">
        <f>VLOOKUP($A40,'Return Data'!$B$7:$R$2292,7,0)</f>
        <v>3.9756</v>
      </c>
      <c r="I40" s="66">
        <f t="shared" si="2"/>
        <v>11</v>
      </c>
      <c r="J40" s="65">
        <f>VLOOKUP($A40,'Return Data'!$B$7:$R$2292,8,0)</f>
        <v>3.9020000000000001</v>
      </c>
      <c r="K40" s="66">
        <f t="shared" si="3"/>
        <v>22</v>
      </c>
      <c r="L40" s="65">
        <f>VLOOKUP($A40,'Return Data'!$B$7:$R$2292,9,0)</f>
        <v>3.5381</v>
      </c>
      <c r="M40" s="66">
        <f t="shared" si="4"/>
        <v>16</v>
      </c>
      <c r="N40" s="65">
        <f>VLOOKUP($A40,'Return Data'!$B$7:$R$2292,10,0)</f>
        <v>3.452</v>
      </c>
      <c r="O40" s="66">
        <f t="shared" si="5"/>
        <v>29</v>
      </c>
      <c r="P40" s="65">
        <f>VLOOKUP($A40,'Return Data'!$B$7:$R$2292,11,0)</f>
        <v>3.3517999999999999</v>
      </c>
      <c r="Q40" s="66">
        <f t="shared" si="6"/>
        <v>29</v>
      </c>
      <c r="R40" s="65">
        <f>VLOOKUP($A40,'Return Data'!$B$7:$R$2292,12,0)</f>
        <v>3.3504999999999998</v>
      </c>
      <c r="S40" s="66">
        <f t="shared" si="7"/>
        <v>29</v>
      </c>
      <c r="T40" s="65">
        <f>VLOOKUP($A40,'Return Data'!$B$7:$R$2292,13,0)</f>
        <v>3.3271000000000002</v>
      </c>
      <c r="U40" s="66">
        <f t="shared" si="8"/>
        <v>29</v>
      </c>
      <c r="V40" s="65">
        <f>VLOOKUP($A40,'Return Data'!$B$7:$R$2292,17,0)</f>
        <v>3.4516</v>
      </c>
      <c r="W40" s="66">
        <f t="shared" si="9"/>
        <v>30</v>
      </c>
      <c r="X40" s="65">
        <f>VLOOKUP($A40,'Return Data'!$B$7:$R$2292,14,0)</f>
        <v>4.2779999999999996</v>
      </c>
      <c r="Y40" s="66">
        <f t="shared" si="12"/>
        <v>31</v>
      </c>
      <c r="Z40" s="65">
        <f>VLOOKUP($A40,'Return Data'!$B$7:$R$2292,16,0)</f>
        <v>5.8098999999999998</v>
      </c>
      <c r="AA40" s="67">
        <f t="shared" si="11"/>
        <v>33</v>
      </c>
    </row>
    <row r="41" spans="1:27" x14ac:dyDescent="0.3">
      <c r="A41" s="63" t="s">
        <v>158</v>
      </c>
      <c r="B41" s="64">
        <f>VLOOKUP($A41,'Return Data'!$B$7:$R$2292,3,0)</f>
        <v>44609</v>
      </c>
      <c r="C41" s="65">
        <f>VLOOKUP($A41,'Return Data'!$B$7:$R$2292,4,0)</f>
        <v>3345.9746</v>
      </c>
      <c r="D41" s="65">
        <f>VLOOKUP($A41,'Return Data'!$B$7:$R$2292,5,0)</f>
        <v>3.9821</v>
      </c>
      <c r="E41" s="66">
        <f t="shared" si="0"/>
        <v>5</v>
      </c>
      <c r="F41" s="65">
        <f>VLOOKUP($A41,'Return Data'!$B$7:$R$2292,6,0)</f>
        <v>4.2798999999999996</v>
      </c>
      <c r="G41" s="66">
        <f t="shared" si="1"/>
        <v>5</v>
      </c>
      <c r="H41" s="65">
        <f>VLOOKUP($A41,'Return Data'!$B$7:$R$2292,7,0)</f>
        <v>4.1562000000000001</v>
      </c>
      <c r="I41" s="66">
        <f t="shared" si="2"/>
        <v>5</v>
      </c>
      <c r="J41" s="65">
        <f>VLOOKUP($A41,'Return Data'!$B$7:$R$2292,8,0)</f>
        <v>4.1348000000000003</v>
      </c>
      <c r="K41" s="66">
        <f t="shared" si="3"/>
        <v>4</v>
      </c>
      <c r="L41" s="65">
        <f>VLOOKUP($A41,'Return Data'!$B$7:$R$2292,9,0)</f>
        <v>3.556</v>
      </c>
      <c r="M41" s="66">
        <f t="shared" si="4"/>
        <v>12</v>
      </c>
      <c r="N41" s="65">
        <f>VLOOKUP($A41,'Return Data'!$B$7:$R$2292,10,0)</f>
        <v>3.6055000000000001</v>
      </c>
      <c r="O41" s="66">
        <f t="shared" si="5"/>
        <v>5</v>
      </c>
      <c r="P41" s="65">
        <f>VLOOKUP($A41,'Return Data'!$B$7:$R$2292,11,0)</f>
        <v>3.4413999999999998</v>
      </c>
      <c r="Q41" s="66">
        <f t="shared" si="6"/>
        <v>17</v>
      </c>
      <c r="R41" s="65">
        <f>VLOOKUP($A41,'Return Data'!$B$7:$R$2292,12,0)</f>
        <v>3.4468999999999999</v>
      </c>
      <c r="S41" s="66">
        <f t="shared" si="7"/>
        <v>20</v>
      </c>
      <c r="T41" s="65">
        <f>VLOOKUP($A41,'Return Data'!$B$7:$R$2292,13,0)</f>
        <v>3.4148000000000001</v>
      </c>
      <c r="U41" s="66">
        <f t="shared" si="8"/>
        <v>19</v>
      </c>
      <c r="V41" s="65">
        <f>VLOOKUP($A41,'Return Data'!$B$7:$R$2292,17,0)</f>
        <v>3.7709999999999999</v>
      </c>
      <c r="W41" s="66">
        <f t="shared" si="9"/>
        <v>7</v>
      </c>
      <c r="X41" s="65">
        <f>VLOOKUP($A41,'Return Data'!$B$7:$R$2292,14,0)</f>
        <v>4.6410999999999998</v>
      </c>
      <c r="Y41" s="66">
        <f t="shared" si="12"/>
        <v>11</v>
      </c>
      <c r="Z41" s="65">
        <f>VLOOKUP($A41,'Return Data'!$B$7:$R$2292,16,0)</f>
        <v>6.9855</v>
      </c>
      <c r="AA41" s="67">
        <f t="shared" si="11"/>
        <v>6</v>
      </c>
    </row>
    <row r="42" spans="1:27" x14ac:dyDescent="0.3">
      <c r="A42" s="63" t="s">
        <v>160</v>
      </c>
      <c r="B42" s="64">
        <f>VLOOKUP($A42,'Return Data'!$B$7:$R$2292,3,0)</f>
        <v>44609</v>
      </c>
      <c r="C42" s="65">
        <f>VLOOKUP($A42,'Return Data'!$B$7:$R$2292,4,0)</f>
        <v>2042.2418</v>
      </c>
      <c r="D42" s="65">
        <f>VLOOKUP($A42,'Return Data'!$B$7:$R$2292,5,0)</f>
        <v>3.6570999999999998</v>
      </c>
      <c r="E42" s="66">
        <f t="shared" si="0"/>
        <v>18</v>
      </c>
      <c r="F42" s="65">
        <f>VLOOKUP($A42,'Return Data'!$B$7:$R$2292,6,0)</f>
        <v>3.8349000000000002</v>
      </c>
      <c r="G42" s="66">
        <f t="shared" si="1"/>
        <v>28</v>
      </c>
      <c r="H42" s="65">
        <f>VLOOKUP($A42,'Return Data'!$B$7:$R$2292,7,0)</f>
        <v>3.7612999999999999</v>
      </c>
      <c r="I42" s="66">
        <f t="shared" si="2"/>
        <v>26</v>
      </c>
      <c r="J42" s="65">
        <f>VLOOKUP($A42,'Return Data'!$B$7:$R$2292,8,0)</f>
        <v>3.6840000000000002</v>
      </c>
      <c r="K42" s="66">
        <f t="shared" si="3"/>
        <v>33</v>
      </c>
      <c r="L42" s="65">
        <f>VLOOKUP($A42,'Return Data'!$B$7:$R$2292,9,0)</f>
        <v>3.6221999999999999</v>
      </c>
      <c r="M42" s="66">
        <f t="shared" si="4"/>
        <v>6</v>
      </c>
      <c r="N42" s="65">
        <f>VLOOKUP($A42,'Return Data'!$B$7:$R$2292,10,0)</f>
        <v>3.5392000000000001</v>
      </c>
      <c r="O42" s="66">
        <f t="shared" si="5"/>
        <v>21</v>
      </c>
      <c r="P42" s="65">
        <f>VLOOKUP($A42,'Return Data'!$B$7:$R$2292,11,0)</f>
        <v>3.4390999999999998</v>
      </c>
      <c r="Q42" s="66">
        <f t="shared" si="6"/>
        <v>18</v>
      </c>
      <c r="R42" s="65">
        <f>VLOOKUP($A42,'Return Data'!$B$7:$R$2292,12,0)</f>
        <v>3.4483000000000001</v>
      </c>
      <c r="S42" s="66">
        <f t="shared" si="7"/>
        <v>18</v>
      </c>
      <c r="T42" s="65">
        <f>VLOOKUP($A42,'Return Data'!$B$7:$R$2292,13,0)</f>
        <v>3.4373999999999998</v>
      </c>
      <c r="U42" s="66">
        <f t="shared" si="8"/>
        <v>14</v>
      </c>
      <c r="V42" s="65">
        <f>VLOOKUP($A42,'Return Data'!$B$7:$R$2292,17,0)</f>
        <v>3.7806000000000002</v>
      </c>
      <c r="W42" s="66">
        <f t="shared" si="9"/>
        <v>6</v>
      </c>
      <c r="X42" s="65">
        <f>VLOOKUP($A42,'Return Data'!$B$7:$R$2292,14,0)</f>
        <v>4.6020000000000003</v>
      </c>
      <c r="Y42" s="66">
        <f t="shared" si="12"/>
        <v>17</v>
      </c>
      <c r="Z42" s="65">
        <f>VLOOKUP($A42,'Return Data'!$B$7:$R$2292,16,0)</f>
        <v>6.4801000000000002</v>
      </c>
      <c r="AA42" s="67">
        <f t="shared" si="11"/>
        <v>30</v>
      </c>
    </row>
    <row r="43" spans="1:27" x14ac:dyDescent="0.3">
      <c r="A43" s="63" t="s">
        <v>161</v>
      </c>
      <c r="B43" s="64">
        <f>VLOOKUP($A43,'Return Data'!$B$7:$R$2292,3,0)</f>
        <v>44609</v>
      </c>
      <c r="C43" s="65">
        <f>VLOOKUP($A43,'Return Data'!$B$7:$R$2292,4,0)</f>
        <v>3473.1475999999998</v>
      </c>
      <c r="D43" s="65">
        <f>VLOOKUP($A43,'Return Data'!$B$7:$R$2292,5,0)</f>
        <v>3.5966</v>
      </c>
      <c r="E43" s="66">
        <f t="shared" si="0"/>
        <v>23</v>
      </c>
      <c r="F43" s="65">
        <f>VLOOKUP($A43,'Return Data'!$B$7:$R$2292,6,0)</f>
        <v>3.9533999999999998</v>
      </c>
      <c r="G43" s="66">
        <f t="shared" si="1"/>
        <v>17</v>
      </c>
      <c r="H43" s="65">
        <f>VLOOKUP($A43,'Return Data'!$B$7:$R$2292,7,0)</f>
        <v>3.8784000000000001</v>
      </c>
      <c r="I43" s="66">
        <f t="shared" si="2"/>
        <v>19</v>
      </c>
      <c r="J43" s="65">
        <f>VLOOKUP($A43,'Return Data'!$B$7:$R$2292,8,0)</f>
        <v>3.8573</v>
      </c>
      <c r="K43" s="66">
        <f t="shared" si="3"/>
        <v>23</v>
      </c>
      <c r="L43" s="65">
        <f>VLOOKUP($A43,'Return Data'!$B$7:$R$2292,9,0)</f>
        <v>3.5097999999999998</v>
      </c>
      <c r="M43" s="66">
        <f t="shared" si="4"/>
        <v>20</v>
      </c>
      <c r="N43" s="65">
        <f>VLOOKUP($A43,'Return Data'!$B$7:$R$2292,10,0)</f>
        <v>3.5815999999999999</v>
      </c>
      <c r="O43" s="66">
        <f t="shared" si="5"/>
        <v>12</v>
      </c>
      <c r="P43" s="65">
        <f>VLOOKUP($A43,'Return Data'!$B$7:$R$2292,11,0)</f>
        <v>3.4603999999999999</v>
      </c>
      <c r="Q43" s="66">
        <f t="shared" si="6"/>
        <v>10</v>
      </c>
      <c r="R43" s="65">
        <f>VLOOKUP($A43,'Return Data'!$B$7:$R$2292,12,0)</f>
        <v>3.4704000000000002</v>
      </c>
      <c r="S43" s="66">
        <f t="shared" si="7"/>
        <v>9</v>
      </c>
      <c r="T43" s="65">
        <f>VLOOKUP($A43,'Return Data'!$B$7:$R$2292,13,0)</f>
        <v>3.4361000000000002</v>
      </c>
      <c r="U43" s="66">
        <f t="shared" si="8"/>
        <v>15</v>
      </c>
      <c r="V43" s="65">
        <f>VLOOKUP($A43,'Return Data'!$B$7:$R$2292,17,0)</f>
        <v>3.7166000000000001</v>
      </c>
      <c r="W43" s="66">
        <f t="shared" si="9"/>
        <v>15</v>
      </c>
      <c r="X43" s="65">
        <f>VLOOKUP($A43,'Return Data'!$B$7:$R$2292,14,0)</f>
        <v>4.6059999999999999</v>
      </c>
      <c r="Y43" s="66">
        <f>RANK(X43,X$8:X$44,0)</f>
        <v>16</v>
      </c>
      <c r="Z43" s="65">
        <f>VLOOKUP($A43,'Return Data'!$B$7:$R$2292,16,0)</f>
        <v>6.9238</v>
      </c>
      <c r="AA43" s="67">
        <f t="shared" si="11"/>
        <v>17</v>
      </c>
    </row>
    <row r="44" spans="1:27" x14ac:dyDescent="0.3">
      <c r="A44" s="63" t="s">
        <v>2027</v>
      </c>
      <c r="B44" s="64">
        <f>VLOOKUP($A44,'Return Data'!$B$7:$R$2292,3,0)</f>
        <v>44609</v>
      </c>
      <c r="C44" s="65">
        <f>VLOOKUP($A44,'Return Data'!$B$7:$R$2292,4,0)</f>
        <v>1141.7959000000001</v>
      </c>
      <c r="D44" s="65">
        <f>VLOOKUP($A44,'Return Data'!$B$7:$R$2292,5,0)</f>
        <v>3.7309999999999999</v>
      </c>
      <c r="E44" s="66">
        <f t="shared" si="0"/>
        <v>15</v>
      </c>
      <c r="F44" s="65">
        <f>VLOOKUP($A44,'Return Data'!$B$7:$R$2292,6,0)</f>
        <v>3.5697000000000001</v>
      </c>
      <c r="G44" s="66">
        <f t="shared" si="1"/>
        <v>35</v>
      </c>
      <c r="H44" s="65">
        <f>VLOOKUP($A44,'Return Data'!$B$7:$R$2292,7,0)</f>
        <v>3.2406999999999999</v>
      </c>
      <c r="I44" s="66">
        <f t="shared" si="2"/>
        <v>37</v>
      </c>
      <c r="J44" s="65">
        <f>VLOOKUP($A44,'Return Data'!$B$7:$R$2292,8,0)</f>
        <v>3.1179999999999999</v>
      </c>
      <c r="K44" s="66">
        <f t="shared" si="3"/>
        <v>37</v>
      </c>
      <c r="L44" s="65">
        <f>VLOOKUP($A44,'Return Data'!$B$7:$R$2292,9,0)</f>
        <v>3.2578</v>
      </c>
      <c r="M44" s="66">
        <f t="shared" si="4"/>
        <v>37</v>
      </c>
      <c r="N44" s="65">
        <f>VLOOKUP($A44,'Return Data'!$B$7:$R$2292,10,0)</f>
        <v>3.1141000000000001</v>
      </c>
      <c r="O44" s="66">
        <f t="shared" si="5"/>
        <v>37</v>
      </c>
      <c r="P44" s="65">
        <f>VLOOKUP($A44,'Return Data'!$B$7:$R$2292,11,0)</f>
        <v>3.0255000000000001</v>
      </c>
      <c r="Q44" s="66">
        <f t="shared" si="6"/>
        <v>37</v>
      </c>
      <c r="R44" s="65">
        <f>VLOOKUP($A44,'Return Data'!$B$7:$R$2292,12,0)</f>
        <v>3.0103</v>
      </c>
      <c r="S44" s="66">
        <f t="shared" si="7"/>
        <v>37</v>
      </c>
      <c r="T44" s="65">
        <f>VLOOKUP($A44,'Return Data'!$B$7:$R$2292,13,0)</f>
        <v>3.0221</v>
      </c>
      <c r="U44" s="66">
        <f t="shared" si="8"/>
        <v>37</v>
      </c>
      <c r="V44" s="65">
        <f>VLOOKUP($A44,'Return Data'!$B$7:$R$2292,17,0)</f>
        <v>3.2071000000000001</v>
      </c>
      <c r="W44" s="66">
        <f t="shared" si="9"/>
        <v>35</v>
      </c>
      <c r="X44" s="65">
        <f>VLOOKUP($A44,'Return Data'!$B$7:$R$2292,14,0)</f>
        <v>4.2986000000000004</v>
      </c>
      <c r="Y44" s="66">
        <f t="shared" ref="Y44" si="13">RANK(X44,X$8:X$44,0)</f>
        <v>30</v>
      </c>
      <c r="Z44" s="65">
        <f>VLOOKUP($A44,'Return Data'!$B$7:$R$2292,16,0)</f>
        <v>4.3757999999999999</v>
      </c>
      <c r="AA44" s="67">
        <f t="shared" si="11"/>
        <v>35</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3.6197351351351355</v>
      </c>
      <c r="E46" s="74"/>
      <c r="F46" s="75">
        <f>AVERAGE(F8:F44)</f>
        <v>3.9525945945945939</v>
      </c>
      <c r="G46" s="74"/>
      <c r="H46" s="75">
        <f>AVERAGE(H8:H44)</f>
        <v>3.8814459459459472</v>
      </c>
      <c r="I46" s="74"/>
      <c r="J46" s="75">
        <f>AVERAGE(J8:J44)</f>
        <v>3.9208756756756755</v>
      </c>
      <c r="K46" s="74"/>
      <c r="L46" s="75">
        <f>AVERAGE(L8:L44)</f>
        <v>3.5481810810810814</v>
      </c>
      <c r="M46" s="74"/>
      <c r="N46" s="75">
        <f>AVERAGE(N8:N44)</f>
        <v>3.5384756756756754</v>
      </c>
      <c r="O46" s="74"/>
      <c r="P46" s="75">
        <f>AVERAGE(P8:P44)</f>
        <v>3.4246729729729726</v>
      </c>
      <c r="Q46" s="74"/>
      <c r="R46" s="75">
        <f>AVERAGE(R8:R44)</f>
        <v>3.4235999999999995</v>
      </c>
      <c r="S46" s="74"/>
      <c r="T46" s="75">
        <f>AVERAGE(T8:T44)</f>
        <v>3.4005135135135141</v>
      </c>
      <c r="U46" s="74"/>
      <c r="V46" s="75">
        <f>AVERAGE(V8:V44)</f>
        <v>3.6369729729729734</v>
      </c>
      <c r="W46" s="74"/>
      <c r="X46" s="75">
        <f>AVERAGE(X8:X44)</f>
        <v>4.5306388888888893</v>
      </c>
      <c r="Y46" s="74"/>
      <c r="Z46" s="75">
        <f>AVERAGE(Z8:Z44)</f>
        <v>6.5547864864864867</v>
      </c>
      <c r="AA46" s="76"/>
    </row>
    <row r="47" spans="1:27" x14ac:dyDescent="0.3">
      <c r="A47" s="73" t="s">
        <v>28</v>
      </c>
      <c r="B47" s="74"/>
      <c r="C47" s="74"/>
      <c r="D47" s="75">
        <f>MIN(D8:D44)</f>
        <v>1.2869999999999999</v>
      </c>
      <c r="E47" s="74"/>
      <c r="F47" s="75">
        <f>MIN(F8:F44)</f>
        <v>3.2650999999999999</v>
      </c>
      <c r="G47" s="74"/>
      <c r="H47" s="75">
        <f>MIN(H8:H44)</f>
        <v>3.2406999999999999</v>
      </c>
      <c r="I47" s="74"/>
      <c r="J47" s="75">
        <f>MIN(J8:J44)</f>
        <v>3.1179999999999999</v>
      </c>
      <c r="K47" s="74"/>
      <c r="L47" s="75">
        <f>MIN(L8:L44)</f>
        <v>3.2578</v>
      </c>
      <c r="M47" s="74"/>
      <c r="N47" s="75">
        <f>MIN(N8:N44)</f>
        <v>3.1141000000000001</v>
      </c>
      <c r="O47" s="74"/>
      <c r="P47" s="75">
        <f>MIN(P8:P44)</f>
        <v>3.0255000000000001</v>
      </c>
      <c r="Q47" s="74"/>
      <c r="R47" s="75">
        <f>MIN(R8:R44)</f>
        <v>3.0103</v>
      </c>
      <c r="S47" s="74"/>
      <c r="T47" s="75">
        <f>MIN(T8:T44)</f>
        <v>3.0221</v>
      </c>
      <c r="U47" s="74"/>
      <c r="V47" s="75">
        <f>MIN(V8:V44)</f>
        <v>3.1415000000000002</v>
      </c>
      <c r="W47" s="74"/>
      <c r="X47" s="75">
        <f>MIN(X8:X44)</f>
        <v>3.9420000000000002</v>
      </c>
      <c r="Y47" s="74"/>
      <c r="Z47" s="75">
        <f>MIN(Z8:Z44)</f>
        <v>3.7862</v>
      </c>
      <c r="AA47" s="76"/>
    </row>
    <row r="48" spans="1:27" ht="15" thickBot="1" x14ac:dyDescent="0.35">
      <c r="A48" s="77" t="s">
        <v>29</v>
      </c>
      <c r="B48" s="78"/>
      <c r="C48" s="78"/>
      <c r="D48" s="79">
        <f>MAX(D8:D44)</f>
        <v>4.7893999999999997</v>
      </c>
      <c r="E48" s="78"/>
      <c r="F48" s="79">
        <f>MAX(F8:F44)</f>
        <v>4.6878000000000002</v>
      </c>
      <c r="G48" s="78"/>
      <c r="H48" s="79">
        <f>MAX(H8:H44)</f>
        <v>4.7161999999999997</v>
      </c>
      <c r="I48" s="78"/>
      <c r="J48" s="79">
        <f>MAX(J8:J44)</f>
        <v>4.8109999999999999</v>
      </c>
      <c r="K48" s="78"/>
      <c r="L48" s="79">
        <f>MAX(L8:L44)</f>
        <v>4.1424000000000003</v>
      </c>
      <c r="M48" s="78"/>
      <c r="N48" s="79">
        <f>MAX(N8:N44)</f>
        <v>4.2130999999999998</v>
      </c>
      <c r="O48" s="78"/>
      <c r="P48" s="79">
        <f>MAX(P8:P44)</f>
        <v>4.1067999999999998</v>
      </c>
      <c r="Q48" s="78"/>
      <c r="R48" s="79">
        <f>MAX(R8:R44)</f>
        <v>4.0842999999999998</v>
      </c>
      <c r="S48" s="78"/>
      <c r="T48" s="79">
        <f>MAX(T8:T44)</f>
        <v>4.2614999999999998</v>
      </c>
      <c r="U48" s="78"/>
      <c r="V48" s="79">
        <f>MAX(V8:V44)</f>
        <v>4.6504000000000003</v>
      </c>
      <c r="W48" s="78"/>
      <c r="X48" s="79">
        <f>MAX(X8:X44)</f>
        <v>5.4954999999999998</v>
      </c>
      <c r="Y48" s="78"/>
      <c r="Z48" s="79">
        <f>MAX(Z8:Z44)</f>
        <v>7.4509999999999996</v>
      </c>
      <c r="AA48" s="80"/>
    </row>
    <row r="49" spans="1:1" x14ac:dyDescent="0.3">
      <c r="A49" s="112" t="s">
        <v>433</v>
      </c>
    </row>
    <row r="50" spans="1:1" x14ac:dyDescent="0.3">
      <c r="A50" s="14" t="s">
        <v>340</v>
      </c>
    </row>
  </sheetData>
  <sheetProtection algorithmName="SHA-512" hashValue="NdX9ejhib1EyVpB/2xeZ3xihqUDfJ/kjw2AxoHs5im802c0eELNc6NRHHisKr74TtPR2YghbObK0cwNt4u671w==" saltValue="AtoMH6qEFTiUjddZKnLsp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44609</v>
      </c>
      <c r="C8" s="65">
        <f>VLOOKUP($A8,'Return Data'!$B$7:$R$2292,4,0)</f>
        <v>339.0068</v>
      </c>
      <c r="D8" s="65">
        <f>VLOOKUP($A8,'Return Data'!$B$7:$R$2292,5,0)</f>
        <v>3.6934</v>
      </c>
      <c r="E8" s="66">
        <f t="shared" ref="E8:E43" si="0">RANK(D8,D$8:D$43,0)</f>
        <v>13</v>
      </c>
      <c r="F8" s="65">
        <f>VLOOKUP($A8,'Return Data'!$B$7:$R$2292,6,0)</f>
        <v>4.1932999999999998</v>
      </c>
      <c r="G8" s="66">
        <f t="shared" ref="G8:G43" si="1">RANK(F8,F$8:F$43,0)</f>
        <v>4</v>
      </c>
      <c r="H8" s="65">
        <f>VLOOKUP($A8,'Return Data'!$B$7:$R$2292,7,0)</f>
        <v>4.0298999999999996</v>
      </c>
      <c r="I8" s="66">
        <f t="shared" ref="I8:I43" si="2">RANK(H8,H$8:H$43,0)</f>
        <v>6</v>
      </c>
      <c r="J8" s="65">
        <f>VLOOKUP($A8,'Return Data'!$B$7:$R$2292,8,0)</f>
        <v>4.1208999999999998</v>
      </c>
      <c r="K8" s="66">
        <f t="shared" ref="K8:K43" si="3">RANK(J8,J$8:J$43,0)</f>
        <v>3</v>
      </c>
      <c r="L8" s="65">
        <f>VLOOKUP($A8,'Return Data'!$B$7:$R$2292,9,0)</f>
        <v>3.3811</v>
      </c>
      <c r="M8" s="66">
        <f t="shared" ref="M8:M43" si="4">RANK(L8,L$8:L$43,0)</f>
        <v>25</v>
      </c>
      <c r="N8" s="65">
        <f>VLOOKUP($A8,'Return Data'!$B$7:$R$2292,10,0)</f>
        <v>3.4723000000000002</v>
      </c>
      <c r="O8" s="66">
        <f t="shared" ref="O8:O43" si="5">RANK(N8,N$8:N$43,0)</f>
        <v>13</v>
      </c>
      <c r="P8" s="65">
        <f>VLOOKUP($A8,'Return Data'!$B$7:$R$2292,11,0)</f>
        <v>3.3483999999999998</v>
      </c>
      <c r="Q8" s="66">
        <f t="shared" ref="Q8:Q43" si="6">RANK(P8,P$8:P$43,0)</f>
        <v>11</v>
      </c>
      <c r="R8" s="65">
        <f>VLOOKUP($A8,'Return Data'!$B$7:$R$2292,12,0)</f>
        <v>3.3552</v>
      </c>
      <c r="S8" s="66">
        <f t="shared" ref="S8:S43" si="7">RANK(R8,R$8:R$43,0)</f>
        <v>11</v>
      </c>
      <c r="T8" s="65">
        <f>VLOOKUP($A8,'Return Data'!$B$7:$R$2292,13,0)</f>
        <v>3.3235999999999999</v>
      </c>
      <c r="U8" s="66">
        <f t="shared" ref="U8:U43" si="8">RANK(T8,T$8:T$43,0)</f>
        <v>15</v>
      </c>
      <c r="V8" s="65">
        <f>VLOOKUP($A8,'Return Data'!$B$7:$R$2292,17,0)</f>
        <v>3.6564000000000001</v>
      </c>
      <c r="W8" s="66">
        <f t="shared" ref="W8:W43" si="9">RANK(V8,V$8:V$43,0)</f>
        <v>6</v>
      </c>
      <c r="X8" s="65">
        <f>VLOOKUP($A8,'Return Data'!$B$7:$R$2292,14,0)</f>
        <v>4.5678999999999998</v>
      </c>
      <c r="Y8" s="66">
        <f t="shared" ref="Y8:Y23" si="10">RANK(X8,X$8:X$43,0)</f>
        <v>4</v>
      </c>
      <c r="Z8" s="65">
        <f>VLOOKUP($A8,'Return Data'!$B$7:$R$2292,16,0)</f>
        <v>7.0582000000000003</v>
      </c>
      <c r="AA8" s="67">
        <f t="shared" ref="AA8:AA43" si="11">RANK(Z8,Z$8:Z$43,0)</f>
        <v>12</v>
      </c>
    </row>
    <row r="9" spans="1:27" x14ac:dyDescent="0.3">
      <c r="A9" s="63" t="s">
        <v>228</v>
      </c>
      <c r="B9" s="64">
        <f>VLOOKUP($A9,'Return Data'!$B$7:$R$2292,3,0)</f>
        <v>44609</v>
      </c>
      <c r="C9" s="65">
        <f>VLOOKUP($A9,'Return Data'!$B$7:$R$2292,4,0)</f>
        <v>2340.067</v>
      </c>
      <c r="D9" s="65">
        <f>VLOOKUP($A9,'Return Data'!$B$7:$R$2292,5,0)</f>
        <v>3.4895999999999998</v>
      </c>
      <c r="E9" s="66">
        <f t="shared" si="0"/>
        <v>24</v>
      </c>
      <c r="F9" s="65">
        <f>VLOOKUP($A9,'Return Data'!$B$7:$R$2292,6,0)</f>
        <v>3.9788000000000001</v>
      </c>
      <c r="G9" s="66">
        <f t="shared" si="1"/>
        <v>9</v>
      </c>
      <c r="H9" s="65">
        <f>VLOOKUP($A9,'Return Data'!$B$7:$R$2292,7,0)</f>
        <v>3.8441000000000001</v>
      </c>
      <c r="I9" s="66">
        <f t="shared" si="2"/>
        <v>13</v>
      </c>
      <c r="J9" s="65">
        <f>VLOOKUP($A9,'Return Data'!$B$7:$R$2292,8,0)</f>
        <v>3.9199000000000002</v>
      </c>
      <c r="K9" s="66">
        <f t="shared" si="3"/>
        <v>9</v>
      </c>
      <c r="L9" s="65">
        <f>VLOOKUP($A9,'Return Data'!$B$7:$R$2292,9,0)</f>
        <v>3.4681999999999999</v>
      </c>
      <c r="M9" s="66">
        <f t="shared" si="4"/>
        <v>9</v>
      </c>
      <c r="N9" s="65">
        <f>VLOOKUP($A9,'Return Data'!$B$7:$R$2292,10,0)</f>
        <v>3.4824000000000002</v>
      </c>
      <c r="O9" s="66">
        <f t="shared" si="5"/>
        <v>9</v>
      </c>
      <c r="P9" s="65">
        <f>VLOOKUP($A9,'Return Data'!$B$7:$R$2292,11,0)</f>
        <v>3.3656999999999999</v>
      </c>
      <c r="Q9" s="66">
        <f t="shared" si="6"/>
        <v>7</v>
      </c>
      <c r="R9" s="65">
        <f>VLOOKUP($A9,'Return Data'!$B$7:$R$2292,12,0)</f>
        <v>3.3778999999999999</v>
      </c>
      <c r="S9" s="66">
        <f t="shared" si="7"/>
        <v>7</v>
      </c>
      <c r="T9" s="65">
        <f>VLOOKUP($A9,'Return Data'!$B$7:$R$2292,13,0)</f>
        <v>3.3451</v>
      </c>
      <c r="U9" s="66">
        <f t="shared" si="8"/>
        <v>8</v>
      </c>
      <c r="V9" s="65">
        <f>VLOOKUP($A9,'Return Data'!$B$7:$R$2292,17,0)</f>
        <v>3.6583000000000001</v>
      </c>
      <c r="W9" s="66">
        <f t="shared" si="9"/>
        <v>5</v>
      </c>
      <c r="X9" s="65">
        <f>VLOOKUP($A9,'Return Data'!$B$7:$R$2292,14,0)</f>
        <v>4.5542999999999996</v>
      </c>
      <c r="Y9" s="66">
        <f t="shared" si="10"/>
        <v>5</v>
      </c>
      <c r="Z9" s="65">
        <f>VLOOKUP($A9,'Return Data'!$B$7:$R$2292,16,0)</f>
        <v>7.1162999999999998</v>
      </c>
      <c r="AA9" s="67">
        <f t="shared" si="11"/>
        <v>10</v>
      </c>
    </row>
    <row r="10" spans="1:27" x14ac:dyDescent="0.3">
      <c r="A10" s="63" t="s">
        <v>229</v>
      </c>
      <c r="B10" s="64">
        <f>VLOOKUP($A10,'Return Data'!$B$7:$R$2292,3,0)</f>
        <v>44609</v>
      </c>
      <c r="C10" s="65">
        <f>VLOOKUP($A10,'Return Data'!$B$7:$R$2292,4,0)</f>
        <v>2420.9517000000001</v>
      </c>
      <c r="D10" s="65">
        <f>VLOOKUP($A10,'Return Data'!$B$7:$R$2292,5,0)</f>
        <v>3.5404</v>
      </c>
      <c r="E10" s="66">
        <f t="shared" si="0"/>
        <v>20</v>
      </c>
      <c r="F10" s="65">
        <f>VLOOKUP($A10,'Return Data'!$B$7:$R$2292,6,0)</f>
        <v>3.8014999999999999</v>
      </c>
      <c r="G10" s="66">
        <f t="shared" si="1"/>
        <v>23</v>
      </c>
      <c r="H10" s="65">
        <f>VLOOKUP($A10,'Return Data'!$B$7:$R$2292,7,0)</f>
        <v>3.6396999999999999</v>
      </c>
      <c r="I10" s="66">
        <f t="shared" si="2"/>
        <v>28</v>
      </c>
      <c r="J10" s="65">
        <f>VLOOKUP($A10,'Return Data'!$B$7:$R$2292,8,0)</f>
        <v>3.6149</v>
      </c>
      <c r="K10" s="66">
        <f t="shared" si="3"/>
        <v>31</v>
      </c>
      <c r="L10" s="65">
        <f>VLOOKUP($A10,'Return Data'!$B$7:$R$2292,9,0)</f>
        <v>3.5326</v>
      </c>
      <c r="M10" s="66">
        <f t="shared" si="4"/>
        <v>4</v>
      </c>
      <c r="N10" s="65">
        <f>VLOOKUP($A10,'Return Data'!$B$7:$R$2292,10,0)</f>
        <v>3.4929999999999999</v>
      </c>
      <c r="O10" s="66">
        <f t="shared" si="5"/>
        <v>7</v>
      </c>
      <c r="P10" s="65">
        <f>VLOOKUP($A10,'Return Data'!$B$7:$R$2292,11,0)</f>
        <v>3.3771</v>
      </c>
      <c r="Q10" s="66">
        <f t="shared" si="6"/>
        <v>6</v>
      </c>
      <c r="R10" s="65">
        <f>VLOOKUP($A10,'Return Data'!$B$7:$R$2292,12,0)</f>
        <v>3.3955000000000002</v>
      </c>
      <c r="S10" s="66">
        <f t="shared" si="7"/>
        <v>4</v>
      </c>
      <c r="T10" s="65">
        <f>VLOOKUP($A10,'Return Data'!$B$7:$R$2292,13,0)</f>
        <v>3.3896999999999999</v>
      </c>
      <c r="U10" s="66">
        <f t="shared" si="8"/>
        <v>4</v>
      </c>
      <c r="V10" s="65">
        <f>VLOOKUP($A10,'Return Data'!$B$7:$R$2292,17,0)</f>
        <v>3.6107999999999998</v>
      </c>
      <c r="W10" s="66">
        <f t="shared" si="9"/>
        <v>13</v>
      </c>
      <c r="X10" s="65">
        <f>VLOOKUP($A10,'Return Data'!$B$7:$R$2292,14,0)</f>
        <v>4.5121000000000002</v>
      </c>
      <c r="Y10" s="66">
        <f t="shared" si="10"/>
        <v>12</v>
      </c>
      <c r="Z10" s="65">
        <f>VLOOKUP($A10,'Return Data'!$B$7:$R$2292,16,0)</f>
        <v>7.0148999999999999</v>
      </c>
      <c r="AA10" s="67">
        <f t="shared" si="11"/>
        <v>15</v>
      </c>
    </row>
    <row r="11" spans="1:27" x14ac:dyDescent="0.3">
      <c r="A11" s="63" t="s">
        <v>230</v>
      </c>
      <c r="B11" s="64">
        <f>VLOOKUP($A11,'Return Data'!$B$7:$R$2292,3,0)</f>
        <v>44609</v>
      </c>
      <c r="C11" s="65">
        <f>VLOOKUP($A11,'Return Data'!$B$7:$R$2292,4,0)</f>
        <v>3234.6909999999998</v>
      </c>
      <c r="D11" s="65">
        <f>VLOOKUP($A11,'Return Data'!$B$7:$R$2292,5,0)</f>
        <v>3.9001000000000001</v>
      </c>
      <c r="E11" s="66">
        <f t="shared" si="0"/>
        <v>4</v>
      </c>
      <c r="F11" s="65">
        <f>VLOOKUP($A11,'Return Data'!$B$7:$R$2292,6,0)</f>
        <v>3.7595000000000001</v>
      </c>
      <c r="G11" s="66">
        <f t="shared" si="1"/>
        <v>26</v>
      </c>
      <c r="H11" s="65">
        <f>VLOOKUP($A11,'Return Data'!$B$7:$R$2292,7,0)</f>
        <v>3.7208999999999999</v>
      </c>
      <c r="I11" s="66">
        <f t="shared" si="2"/>
        <v>22</v>
      </c>
      <c r="J11" s="65">
        <f>VLOOKUP($A11,'Return Data'!$B$7:$R$2292,8,0)</f>
        <v>3.7363</v>
      </c>
      <c r="K11" s="66">
        <f t="shared" si="3"/>
        <v>24</v>
      </c>
      <c r="L11" s="65">
        <f>VLOOKUP($A11,'Return Data'!$B$7:$R$2292,9,0)</f>
        <v>3.4310999999999998</v>
      </c>
      <c r="M11" s="66">
        <f t="shared" si="4"/>
        <v>18</v>
      </c>
      <c r="N11" s="65">
        <f>VLOOKUP($A11,'Return Data'!$B$7:$R$2292,10,0)</f>
        <v>3.5150999999999999</v>
      </c>
      <c r="O11" s="66">
        <f t="shared" si="5"/>
        <v>5</v>
      </c>
      <c r="P11" s="65">
        <f>VLOOKUP($A11,'Return Data'!$B$7:$R$2292,11,0)</f>
        <v>3.3618000000000001</v>
      </c>
      <c r="Q11" s="66">
        <f t="shared" si="6"/>
        <v>8</v>
      </c>
      <c r="R11" s="65">
        <f>VLOOKUP($A11,'Return Data'!$B$7:$R$2292,12,0)</f>
        <v>3.3788</v>
      </c>
      <c r="S11" s="66">
        <f t="shared" si="7"/>
        <v>6</v>
      </c>
      <c r="T11" s="65">
        <f>VLOOKUP($A11,'Return Data'!$B$7:$R$2292,13,0)</f>
        <v>3.3597999999999999</v>
      </c>
      <c r="U11" s="66">
        <f t="shared" si="8"/>
        <v>7</v>
      </c>
      <c r="V11" s="65">
        <f>VLOOKUP($A11,'Return Data'!$B$7:$R$2292,17,0)</f>
        <v>3.6072000000000002</v>
      </c>
      <c r="W11" s="66">
        <f t="shared" si="9"/>
        <v>16</v>
      </c>
      <c r="X11" s="65">
        <f>VLOOKUP($A11,'Return Data'!$B$7:$R$2292,14,0)</f>
        <v>4.5323000000000002</v>
      </c>
      <c r="Y11" s="66">
        <f t="shared" si="10"/>
        <v>8</v>
      </c>
      <c r="Z11" s="65">
        <f>VLOOKUP($A11,'Return Data'!$B$7:$R$2292,16,0)</f>
        <v>6.9500999999999999</v>
      </c>
      <c r="AA11" s="67">
        <f t="shared" si="11"/>
        <v>17</v>
      </c>
    </row>
    <row r="12" spans="1:27" x14ac:dyDescent="0.3">
      <c r="A12" s="63" t="s">
        <v>231</v>
      </c>
      <c r="B12" s="64">
        <f>VLOOKUP($A12,'Return Data'!$B$7:$R$2292,3,0)</f>
        <v>44609</v>
      </c>
      <c r="C12" s="65">
        <f>VLOOKUP($A12,'Return Data'!$B$7:$R$2292,4,0)</f>
        <v>2418.2768999999998</v>
      </c>
      <c r="D12" s="65">
        <f>VLOOKUP($A12,'Return Data'!$B$7:$R$2292,5,0)</f>
        <v>3.6469</v>
      </c>
      <c r="E12" s="66">
        <f t="shared" si="0"/>
        <v>14</v>
      </c>
      <c r="F12" s="65">
        <f>VLOOKUP($A12,'Return Data'!$B$7:$R$2292,6,0)</f>
        <v>3.7866</v>
      </c>
      <c r="G12" s="66">
        <f t="shared" si="1"/>
        <v>24</v>
      </c>
      <c r="H12" s="65">
        <f>VLOOKUP($A12,'Return Data'!$B$7:$R$2292,7,0)</f>
        <v>3.71</v>
      </c>
      <c r="I12" s="66">
        <f t="shared" si="2"/>
        <v>24</v>
      </c>
      <c r="J12" s="65">
        <f>VLOOKUP($A12,'Return Data'!$B$7:$R$2292,8,0)</f>
        <v>3.7307999999999999</v>
      </c>
      <c r="K12" s="66">
        <f t="shared" si="3"/>
        <v>25</v>
      </c>
      <c r="L12" s="65">
        <f>VLOOKUP($A12,'Return Data'!$B$7:$R$2292,9,0)</f>
        <v>3.5099</v>
      </c>
      <c r="M12" s="66">
        <f t="shared" si="4"/>
        <v>7</v>
      </c>
      <c r="N12" s="65">
        <f>VLOOKUP($A12,'Return Data'!$B$7:$R$2292,10,0)</f>
        <v>3.5453000000000001</v>
      </c>
      <c r="O12" s="66">
        <f t="shared" si="5"/>
        <v>4</v>
      </c>
      <c r="P12" s="65">
        <f>VLOOKUP($A12,'Return Data'!$B$7:$R$2292,11,0)</f>
        <v>3.4127000000000001</v>
      </c>
      <c r="Q12" s="66">
        <f t="shared" si="6"/>
        <v>4</v>
      </c>
      <c r="R12" s="65">
        <f>VLOOKUP($A12,'Return Data'!$B$7:$R$2292,12,0)</f>
        <v>3.3662999999999998</v>
      </c>
      <c r="S12" s="66">
        <f t="shared" si="7"/>
        <v>10</v>
      </c>
      <c r="T12" s="65">
        <f>VLOOKUP($A12,'Return Data'!$B$7:$R$2292,13,0)</f>
        <v>3.3355999999999999</v>
      </c>
      <c r="U12" s="66">
        <f t="shared" si="8"/>
        <v>12</v>
      </c>
      <c r="V12" s="65">
        <f>VLOOKUP($A12,'Return Data'!$B$7:$R$2292,17,0)</f>
        <v>3.5901999999999998</v>
      </c>
      <c r="W12" s="66">
        <f t="shared" si="9"/>
        <v>19</v>
      </c>
      <c r="X12" s="65">
        <f>VLOOKUP($A12,'Return Data'!$B$7:$R$2292,14,0)</f>
        <v>4.4280999999999997</v>
      </c>
      <c r="Y12" s="66">
        <f t="shared" si="10"/>
        <v>24</v>
      </c>
      <c r="Z12" s="65">
        <f>VLOOKUP($A12,'Return Data'!$B$7:$R$2292,16,0)</f>
        <v>6.7084999999999999</v>
      </c>
      <c r="AA12" s="67">
        <f t="shared" si="11"/>
        <v>26</v>
      </c>
    </row>
    <row r="13" spans="1:27" x14ac:dyDescent="0.3">
      <c r="A13" s="63" t="s">
        <v>232</v>
      </c>
      <c r="B13" s="64">
        <f>VLOOKUP($A13,'Return Data'!$B$7:$R$2292,3,0)</f>
        <v>44609</v>
      </c>
      <c r="C13" s="65">
        <f>VLOOKUP($A13,'Return Data'!$B$7:$R$2292,4,0)</f>
        <v>2530.8090999999999</v>
      </c>
      <c r="D13" s="65">
        <f>VLOOKUP($A13,'Return Data'!$B$7:$R$2292,5,0)</f>
        <v>3.5857000000000001</v>
      </c>
      <c r="E13" s="66">
        <f t="shared" si="0"/>
        <v>18</v>
      </c>
      <c r="F13" s="65">
        <f>VLOOKUP($A13,'Return Data'!$B$7:$R$2292,6,0)</f>
        <v>3.6716000000000002</v>
      </c>
      <c r="G13" s="66">
        <f t="shared" si="1"/>
        <v>28</v>
      </c>
      <c r="H13" s="65">
        <f>VLOOKUP($A13,'Return Data'!$B$7:$R$2292,7,0)</f>
        <v>3.7023999999999999</v>
      </c>
      <c r="I13" s="66">
        <f t="shared" si="2"/>
        <v>25</v>
      </c>
      <c r="J13" s="65">
        <f>VLOOKUP($A13,'Return Data'!$B$7:$R$2292,8,0)</f>
        <v>3.5796999999999999</v>
      </c>
      <c r="K13" s="66">
        <f t="shared" si="3"/>
        <v>33</v>
      </c>
      <c r="L13" s="65">
        <f>VLOOKUP($A13,'Return Data'!$B$7:$R$2292,9,0)</f>
        <v>3.4613</v>
      </c>
      <c r="M13" s="66">
        <f t="shared" si="4"/>
        <v>11</v>
      </c>
      <c r="N13" s="65">
        <f>VLOOKUP($A13,'Return Data'!$B$7:$R$2292,10,0)</f>
        <v>3.4005999999999998</v>
      </c>
      <c r="O13" s="66">
        <f t="shared" si="5"/>
        <v>27</v>
      </c>
      <c r="P13" s="65">
        <f>VLOOKUP($A13,'Return Data'!$B$7:$R$2292,11,0)</f>
        <v>3.306</v>
      </c>
      <c r="Q13" s="66">
        <f t="shared" si="6"/>
        <v>26</v>
      </c>
      <c r="R13" s="65">
        <f>VLOOKUP($A13,'Return Data'!$B$7:$R$2292,12,0)</f>
        <v>3.3056000000000001</v>
      </c>
      <c r="S13" s="66">
        <f t="shared" si="7"/>
        <v>27</v>
      </c>
      <c r="T13" s="65">
        <f>VLOOKUP($A13,'Return Data'!$B$7:$R$2292,13,0)</f>
        <v>3.2825000000000002</v>
      </c>
      <c r="U13" s="66">
        <f t="shared" si="8"/>
        <v>25</v>
      </c>
      <c r="V13" s="65">
        <f>VLOOKUP($A13,'Return Data'!$B$7:$R$2292,17,0)</f>
        <v>3.3420999999999998</v>
      </c>
      <c r="W13" s="66">
        <f t="shared" si="9"/>
        <v>30</v>
      </c>
      <c r="X13" s="65">
        <f>VLOOKUP($A13,'Return Data'!$B$7:$R$2292,14,0)</f>
        <v>4.2465000000000002</v>
      </c>
      <c r="Y13" s="66">
        <f t="shared" si="10"/>
        <v>29</v>
      </c>
      <c r="Z13" s="65">
        <f>VLOOKUP($A13,'Return Data'!$B$7:$R$2292,16,0)</f>
        <v>7.0303000000000004</v>
      </c>
      <c r="AA13" s="67">
        <f t="shared" si="11"/>
        <v>14</v>
      </c>
    </row>
    <row r="14" spans="1:27" x14ac:dyDescent="0.3">
      <c r="A14" s="63" t="s">
        <v>233</v>
      </c>
      <c r="B14" s="64">
        <f>VLOOKUP($A14,'Return Data'!$B$7:$R$2292,3,0)</f>
        <v>44609</v>
      </c>
      <c r="C14" s="65">
        <f>VLOOKUP($A14,'Return Data'!$B$7:$R$2292,4,0)</f>
        <v>3005.3128000000002</v>
      </c>
      <c r="D14" s="65">
        <f>VLOOKUP($A14,'Return Data'!$B$7:$R$2292,5,0)</f>
        <v>3.4799000000000002</v>
      </c>
      <c r="E14" s="66">
        <f t="shared" si="0"/>
        <v>25</v>
      </c>
      <c r="F14" s="65">
        <f>VLOOKUP($A14,'Return Data'!$B$7:$R$2292,6,0)</f>
        <v>3.9159999999999999</v>
      </c>
      <c r="G14" s="66">
        <f t="shared" si="1"/>
        <v>14</v>
      </c>
      <c r="H14" s="65">
        <f>VLOOKUP($A14,'Return Data'!$B$7:$R$2292,7,0)</f>
        <v>3.7684000000000002</v>
      </c>
      <c r="I14" s="66">
        <f t="shared" si="2"/>
        <v>20</v>
      </c>
      <c r="J14" s="65">
        <f>VLOOKUP($A14,'Return Data'!$B$7:$R$2292,8,0)</f>
        <v>3.8757999999999999</v>
      </c>
      <c r="K14" s="66">
        <f t="shared" si="3"/>
        <v>16</v>
      </c>
      <c r="L14" s="65">
        <f>VLOOKUP($A14,'Return Data'!$B$7:$R$2292,9,0)</f>
        <v>3.4264999999999999</v>
      </c>
      <c r="M14" s="66">
        <f t="shared" si="4"/>
        <v>22</v>
      </c>
      <c r="N14" s="65">
        <f>VLOOKUP($A14,'Return Data'!$B$7:$R$2292,10,0)</f>
        <v>3.4761000000000002</v>
      </c>
      <c r="O14" s="66">
        <f t="shared" si="5"/>
        <v>12</v>
      </c>
      <c r="P14" s="65">
        <f>VLOOKUP($A14,'Return Data'!$B$7:$R$2292,11,0)</f>
        <v>3.3380000000000001</v>
      </c>
      <c r="Q14" s="66">
        <f t="shared" si="6"/>
        <v>15</v>
      </c>
      <c r="R14" s="65">
        <f>VLOOKUP($A14,'Return Data'!$B$7:$R$2292,12,0)</f>
        <v>3.3328000000000002</v>
      </c>
      <c r="S14" s="66">
        <f t="shared" si="7"/>
        <v>19</v>
      </c>
      <c r="T14" s="65">
        <f>VLOOKUP($A14,'Return Data'!$B$7:$R$2292,13,0)</f>
        <v>3.3111999999999999</v>
      </c>
      <c r="U14" s="66">
        <f t="shared" si="8"/>
        <v>17</v>
      </c>
      <c r="V14" s="65">
        <f>VLOOKUP($A14,'Return Data'!$B$7:$R$2292,17,0)</f>
        <v>3.5954999999999999</v>
      </c>
      <c r="W14" s="66">
        <f t="shared" si="9"/>
        <v>18</v>
      </c>
      <c r="X14" s="65">
        <f>VLOOKUP($A14,'Return Data'!$B$7:$R$2292,14,0)</f>
        <v>4.4599000000000002</v>
      </c>
      <c r="Y14" s="66">
        <f t="shared" si="10"/>
        <v>20</v>
      </c>
      <c r="Z14" s="65">
        <f>VLOOKUP($A14,'Return Data'!$B$7:$R$2292,16,0)</f>
        <v>7.0064000000000002</v>
      </c>
      <c r="AA14" s="67">
        <f t="shared" si="11"/>
        <v>16</v>
      </c>
    </row>
    <row r="15" spans="1:27" x14ac:dyDescent="0.3">
      <c r="A15" s="63" t="s">
        <v>234</v>
      </c>
      <c r="B15" s="64">
        <f>VLOOKUP($A15,'Return Data'!$B$7:$R$2292,3,0)</f>
        <v>44609</v>
      </c>
      <c r="C15" s="65">
        <f>VLOOKUP($A15,'Return Data'!$B$7:$R$2292,4,0)</f>
        <v>2699.1475</v>
      </c>
      <c r="D15" s="65">
        <f>VLOOKUP($A15,'Return Data'!$B$7:$R$2292,5,0)</f>
        <v>4.0301999999999998</v>
      </c>
      <c r="E15" s="66">
        <f t="shared" si="0"/>
        <v>2</v>
      </c>
      <c r="F15" s="65">
        <f>VLOOKUP($A15,'Return Data'!$B$7:$R$2292,6,0)</f>
        <v>4.0072000000000001</v>
      </c>
      <c r="G15" s="66">
        <f t="shared" si="1"/>
        <v>8</v>
      </c>
      <c r="H15" s="65">
        <f>VLOOKUP($A15,'Return Data'!$B$7:$R$2292,7,0)</f>
        <v>3.7755999999999998</v>
      </c>
      <c r="I15" s="66">
        <f t="shared" si="2"/>
        <v>19</v>
      </c>
      <c r="J15" s="65">
        <f>VLOOKUP($A15,'Return Data'!$B$7:$R$2292,8,0)</f>
        <v>3.7669000000000001</v>
      </c>
      <c r="K15" s="66">
        <f t="shared" si="3"/>
        <v>22</v>
      </c>
      <c r="L15" s="65">
        <f>VLOOKUP($A15,'Return Data'!$B$7:$R$2292,9,0)</f>
        <v>3.2505999999999999</v>
      </c>
      <c r="M15" s="66">
        <f t="shared" si="4"/>
        <v>34</v>
      </c>
      <c r="N15" s="65">
        <f>VLOOKUP($A15,'Return Data'!$B$7:$R$2292,10,0)</f>
        <v>3.3012999999999999</v>
      </c>
      <c r="O15" s="66">
        <f t="shared" si="5"/>
        <v>31</v>
      </c>
      <c r="P15" s="65">
        <f>VLOOKUP($A15,'Return Data'!$B$7:$R$2292,11,0)</f>
        <v>3.2153999999999998</v>
      </c>
      <c r="Q15" s="66">
        <f t="shared" si="6"/>
        <v>30</v>
      </c>
      <c r="R15" s="65">
        <f>VLOOKUP($A15,'Return Data'!$B$7:$R$2292,12,0)</f>
        <v>3.2683</v>
      </c>
      <c r="S15" s="66">
        <f t="shared" si="7"/>
        <v>28</v>
      </c>
      <c r="T15" s="65">
        <f>VLOOKUP($A15,'Return Data'!$B$7:$R$2292,13,0)</f>
        <v>3.2604000000000002</v>
      </c>
      <c r="U15" s="66">
        <f t="shared" si="8"/>
        <v>28</v>
      </c>
      <c r="V15" s="65">
        <f>VLOOKUP($A15,'Return Data'!$B$7:$R$2292,17,0)</f>
        <v>3.5602</v>
      </c>
      <c r="W15" s="66">
        <f t="shared" si="9"/>
        <v>20</v>
      </c>
      <c r="X15" s="65">
        <f>VLOOKUP($A15,'Return Data'!$B$7:$R$2292,14,0)</f>
        <v>4.4672000000000001</v>
      </c>
      <c r="Y15" s="66">
        <f t="shared" si="10"/>
        <v>18</v>
      </c>
      <c r="Z15" s="65">
        <f>VLOOKUP($A15,'Return Data'!$B$7:$R$2292,16,0)</f>
        <v>7.0320999999999998</v>
      </c>
      <c r="AA15" s="67">
        <f t="shared" si="11"/>
        <v>13</v>
      </c>
    </row>
    <row r="16" spans="1:27" x14ac:dyDescent="0.3">
      <c r="A16" s="63" t="s">
        <v>236</v>
      </c>
      <c r="B16" s="64">
        <f>VLOOKUP($A16,'Return Data'!$B$7:$R$2292,3,0)</f>
        <v>44609</v>
      </c>
      <c r="C16" s="65">
        <f>VLOOKUP($A16,'Return Data'!$B$7:$R$2292,4,0)</f>
        <v>4134.5681999999997</v>
      </c>
      <c r="D16" s="65">
        <f>VLOOKUP($A16,'Return Data'!$B$7:$R$2292,5,0)</f>
        <v>3.4176000000000002</v>
      </c>
      <c r="E16" s="66">
        <f t="shared" si="0"/>
        <v>29</v>
      </c>
      <c r="F16" s="65">
        <f>VLOOKUP($A16,'Return Data'!$B$7:$R$2292,6,0)</f>
        <v>3.8502000000000001</v>
      </c>
      <c r="G16" s="66">
        <f t="shared" si="1"/>
        <v>20</v>
      </c>
      <c r="H16" s="65">
        <f>VLOOKUP($A16,'Return Data'!$B$7:$R$2292,7,0)</f>
        <v>3.8824999999999998</v>
      </c>
      <c r="I16" s="66">
        <f t="shared" si="2"/>
        <v>9</v>
      </c>
      <c r="J16" s="65">
        <f>VLOOKUP($A16,'Return Data'!$B$7:$R$2292,8,0)</f>
        <v>4.0049999999999999</v>
      </c>
      <c r="K16" s="66">
        <f t="shared" si="3"/>
        <v>7</v>
      </c>
      <c r="L16" s="65">
        <f>VLOOKUP($A16,'Return Data'!$B$7:$R$2292,9,0)</f>
        <v>3.3975</v>
      </c>
      <c r="M16" s="66">
        <f t="shared" si="4"/>
        <v>24</v>
      </c>
      <c r="N16" s="65">
        <f>VLOOKUP($A16,'Return Data'!$B$7:$R$2292,10,0)</f>
        <v>3.4205000000000001</v>
      </c>
      <c r="O16" s="66">
        <f t="shared" si="5"/>
        <v>23</v>
      </c>
      <c r="P16" s="65">
        <f>VLOOKUP($A16,'Return Data'!$B$7:$R$2292,11,0)</f>
        <v>3.3117999999999999</v>
      </c>
      <c r="Q16" s="66">
        <f t="shared" si="6"/>
        <v>23</v>
      </c>
      <c r="R16" s="65">
        <f>VLOOKUP($A16,'Return Data'!$B$7:$R$2292,12,0)</f>
        <v>3.3250000000000002</v>
      </c>
      <c r="S16" s="66">
        <f t="shared" si="7"/>
        <v>23</v>
      </c>
      <c r="T16" s="65">
        <f>VLOOKUP($A16,'Return Data'!$B$7:$R$2292,13,0)</f>
        <v>3.2770000000000001</v>
      </c>
      <c r="U16" s="66">
        <f t="shared" si="8"/>
        <v>27</v>
      </c>
      <c r="V16" s="65">
        <f>VLOOKUP($A16,'Return Data'!$B$7:$R$2292,17,0)</f>
        <v>3.5449000000000002</v>
      </c>
      <c r="W16" s="66">
        <f t="shared" si="9"/>
        <v>23</v>
      </c>
      <c r="X16" s="65">
        <f>VLOOKUP($A16,'Return Data'!$B$7:$R$2292,14,0)</f>
        <v>4.4333</v>
      </c>
      <c r="Y16" s="66">
        <f t="shared" si="10"/>
        <v>22</v>
      </c>
      <c r="Z16" s="65">
        <f>VLOOKUP($A16,'Return Data'!$B$7:$R$2292,16,0)</f>
        <v>6.8738999999999999</v>
      </c>
      <c r="AA16" s="67">
        <f t="shared" si="11"/>
        <v>22</v>
      </c>
    </row>
    <row r="17" spans="1:27" x14ac:dyDescent="0.3">
      <c r="A17" s="63" t="s">
        <v>237</v>
      </c>
      <c r="B17" s="64">
        <f>VLOOKUP($A17,'Return Data'!$B$7:$R$2292,3,0)</f>
        <v>44609</v>
      </c>
      <c r="C17" s="65">
        <f>VLOOKUP($A17,'Return Data'!$B$7:$R$2292,4,0)</f>
        <v>2098.2914000000001</v>
      </c>
      <c r="D17" s="65">
        <f>VLOOKUP($A17,'Return Data'!$B$7:$R$2292,5,0)</f>
        <v>3.7073</v>
      </c>
      <c r="E17" s="66">
        <f t="shared" si="0"/>
        <v>12</v>
      </c>
      <c r="F17" s="65">
        <f>VLOOKUP($A17,'Return Data'!$B$7:$R$2292,6,0)</f>
        <v>3.9586999999999999</v>
      </c>
      <c r="G17" s="66">
        <f t="shared" si="1"/>
        <v>10</v>
      </c>
      <c r="H17" s="65">
        <f>VLOOKUP($A17,'Return Data'!$B$7:$R$2292,7,0)</f>
        <v>3.7202000000000002</v>
      </c>
      <c r="I17" s="66">
        <f t="shared" si="2"/>
        <v>23</v>
      </c>
      <c r="J17" s="65">
        <f>VLOOKUP($A17,'Return Data'!$B$7:$R$2292,8,0)</f>
        <v>3.6425000000000001</v>
      </c>
      <c r="K17" s="66">
        <f t="shared" si="3"/>
        <v>29</v>
      </c>
      <c r="L17" s="65">
        <f>VLOOKUP($A17,'Return Data'!$B$7:$R$2292,9,0)</f>
        <v>3.44</v>
      </c>
      <c r="M17" s="66">
        <f t="shared" si="4"/>
        <v>17</v>
      </c>
      <c r="N17" s="65">
        <f>VLOOKUP($A17,'Return Data'!$B$7:$R$2292,10,0)</f>
        <v>3.4647999999999999</v>
      </c>
      <c r="O17" s="66">
        <f t="shared" si="5"/>
        <v>14</v>
      </c>
      <c r="P17" s="65">
        <f>VLOOKUP($A17,'Return Data'!$B$7:$R$2292,11,0)</f>
        <v>3.3431000000000002</v>
      </c>
      <c r="Q17" s="66">
        <f t="shared" si="6"/>
        <v>13</v>
      </c>
      <c r="R17" s="65">
        <f>VLOOKUP($A17,'Return Data'!$B$7:$R$2292,12,0)</f>
        <v>3.3475999999999999</v>
      </c>
      <c r="S17" s="66">
        <f t="shared" si="7"/>
        <v>17</v>
      </c>
      <c r="T17" s="65">
        <f>VLOOKUP($A17,'Return Data'!$B$7:$R$2292,13,0)</f>
        <v>3.3113999999999999</v>
      </c>
      <c r="U17" s="66">
        <f t="shared" si="8"/>
        <v>16</v>
      </c>
      <c r="V17" s="65">
        <f>VLOOKUP($A17,'Return Data'!$B$7:$R$2292,17,0)</f>
        <v>3.5144000000000002</v>
      </c>
      <c r="W17" s="66">
        <f t="shared" si="9"/>
        <v>26</v>
      </c>
      <c r="X17" s="65">
        <f>VLOOKUP($A17,'Return Data'!$B$7:$R$2292,14,0)</f>
        <v>4.4619</v>
      </c>
      <c r="Y17" s="66">
        <f t="shared" si="10"/>
        <v>19</v>
      </c>
      <c r="Z17" s="65">
        <f>VLOOKUP($A17,'Return Data'!$B$7:$R$2292,16,0)</f>
        <v>4.2695999999999996</v>
      </c>
      <c r="AA17" s="67">
        <f t="shared" si="11"/>
        <v>34</v>
      </c>
    </row>
    <row r="18" spans="1:27" x14ac:dyDescent="0.3">
      <c r="A18" s="63" t="s">
        <v>238</v>
      </c>
      <c r="B18" s="64">
        <f>VLOOKUP($A18,'Return Data'!$B$7:$R$2292,3,0)</f>
        <v>44609</v>
      </c>
      <c r="C18" s="65">
        <f>VLOOKUP($A18,'Return Data'!$B$7:$R$2292,4,0)</f>
        <v>311.84050000000002</v>
      </c>
      <c r="D18" s="65">
        <f>VLOOKUP($A18,'Return Data'!$B$7:$R$2292,5,0)</f>
        <v>3.8395000000000001</v>
      </c>
      <c r="E18" s="66">
        <f t="shared" si="0"/>
        <v>8</v>
      </c>
      <c r="F18" s="65">
        <f>VLOOKUP($A18,'Return Data'!$B$7:$R$2292,6,0)</f>
        <v>3.8559999999999999</v>
      </c>
      <c r="G18" s="66">
        <f t="shared" si="1"/>
        <v>18</v>
      </c>
      <c r="H18" s="65">
        <f>VLOOKUP($A18,'Return Data'!$B$7:$R$2292,7,0)</f>
        <v>3.7330999999999999</v>
      </c>
      <c r="I18" s="66">
        <f t="shared" si="2"/>
        <v>21</v>
      </c>
      <c r="J18" s="65">
        <f>VLOOKUP($A18,'Return Data'!$B$7:$R$2292,8,0)</f>
        <v>3.8338999999999999</v>
      </c>
      <c r="K18" s="66">
        <f t="shared" si="3"/>
        <v>19</v>
      </c>
      <c r="L18" s="65">
        <f>VLOOKUP($A18,'Return Data'!$B$7:$R$2292,9,0)</f>
        <v>3.3491</v>
      </c>
      <c r="M18" s="66">
        <f t="shared" si="4"/>
        <v>31</v>
      </c>
      <c r="N18" s="65">
        <f>VLOOKUP($A18,'Return Data'!$B$7:$R$2292,10,0)</f>
        <v>3.4033000000000002</v>
      </c>
      <c r="O18" s="66">
        <f t="shared" si="5"/>
        <v>25</v>
      </c>
      <c r="P18" s="65">
        <f>VLOOKUP($A18,'Return Data'!$B$7:$R$2292,11,0)</f>
        <v>3.2930999999999999</v>
      </c>
      <c r="Q18" s="66">
        <f t="shared" si="6"/>
        <v>27</v>
      </c>
      <c r="R18" s="65">
        <f>VLOOKUP($A18,'Return Data'!$B$7:$R$2292,12,0)</f>
        <v>3.31</v>
      </c>
      <c r="S18" s="66">
        <f t="shared" si="7"/>
        <v>26</v>
      </c>
      <c r="T18" s="65">
        <f>VLOOKUP($A18,'Return Data'!$B$7:$R$2292,13,0)</f>
        <v>3.2808999999999999</v>
      </c>
      <c r="U18" s="66">
        <f t="shared" si="8"/>
        <v>26</v>
      </c>
      <c r="V18" s="65">
        <f>VLOOKUP($A18,'Return Data'!$B$7:$R$2292,17,0)</f>
        <v>3.6331000000000002</v>
      </c>
      <c r="W18" s="66">
        <f t="shared" si="9"/>
        <v>9</v>
      </c>
      <c r="X18" s="65">
        <f>VLOOKUP($A18,'Return Data'!$B$7:$R$2292,14,0)</f>
        <v>4.5197000000000003</v>
      </c>
      <c r="Y18" s="66">
        <f t="shared" si="10"/>
        <v>10</v>
      </c>
      <c r="Z18" s="65">
        <f>VLOOKUP($A18,'Return Data'!$B$7:$R$2292,16,0)</f>
        <v>7.2435999999999998</v>
      </c>
      <c r="AA18" s="67">
        <f t="shared" si="11"/>
        <v>4</v>
      </c>
    </row>
    <row r="19" spans="1:27" x14ac:dyDescent="0.3">
      <c r="A19" s="63" t="s">
        <v>239</v>
      </c>
      <c r="B19" s="64">
        <f>VLOOKUP($A19,'Return Data'!$B$7:$R$2292,3,0)</f>
        <v>44609</v>
      </c>
      <c r="C19" s="65">
        <f>VLOOKUP($A19,'Return Data'!$B$7:$R$2292,4,0)</f>
        <v>2263.1918000000001</v>
      </c>
      <c r="D19" s="65">
        <f>VLOOKUP($A19,'Return Data'!$B$7:$R$2292,5,0)</f>
        <v>3.3628999999999998</v>
      </c>
      <c r="E19" s="66">
        <f t="shared" si="0"/>
        <v>31</v>
      </c>
      <c r="F19" s="65">
        <f>VLOOKUP($A19,'Return Data'!$B$7:$R$2292,6,0)</f>
        <v>4.3501000000000003</v>
      </c>
      <c r="G19" s="66">
        <f t="shared" si="1"/>
        <v>3</v>
      </c>
      <c r="H19" s="65">
        <f>VLOOKUP($A19,'Return Data'!$B$7:$R$2292,7,0)</f>
        <v>4.1550000000000002</v>
      </c>
      <c r="I19" s="66">
        <f t="shared" si="2"/>
        <v>3</v>
      </c>
      <c r="J19" s="65">
        <f>VLOOKUP($A19,'Return Data'!$B$7:$R$2292,8,0)</f>
        <v>4.0677000000000003</v>
      </c>
      <c r="K19" s="66">
        <f t="shared" si="3"/>
        <v>4</v>
      </c>
      <c r="L19" s="65">
        <f>VLOOKUP($A19,'Return Data'!$B$7:$R$2292,9,0)</f>
        <v>3.6556999999999999</v>
      </c>
      <c r="M19" s="66">
        <f t="shared" si="4"/>
        <v>3</v>
      </c>
      <c r="N19" s="65">
        <f>VLOOKUP($A19,'Return Data'!$B$7:$R$2292,10,0)</f>
        <v>3.5503</v>
      </c>
      <c r="O19" s="66">
        <f t="shared" si="5"/>
        <v>3</v>
      </c>
      <c r="P19" s="65">
        <f>VLOOKUP($A19,'Return Data'!$B$7:$R$2292,11,0)</f>
        <v>3.4308999999999998</v>
      </c>
      <c r="Q19" s="66">
        <f t="shared" si="6"/>
        <v>3</v>
      </c>
      <c r="R19" s="65">
        <f>VLOOKUP($A19,'Return Data'!$B$7:$R$2292,12,0)</f>
        <v>3.4626000000000001</v>
      </c>
      <c r="S19" s="66">
        <f t="shared" si="7"/>
        <v>3</v>
      </c>
      <c r="T19" s="65">
        <f>VLOOKUP($A19,'Return Data'!$B$7:$R$2292,13,0)</f>
        <v>3.4394999999999998</v>
      </c>
      <c r="U19" s="66">
        <f t="shared" si="8"/>
        <v>3</v>
      </c>
      <c r="V19" s="65">
        <f>VLOOKUP($A19,'Return Data'!$B$7:$R$2292,17,0)</f>
        <v>3.8361999999999998</v>
      </c>
      <c r="W19" s="66">
        <f t="shared" si="9"/>
        <v>2</v>
      </c>
      <c r="X19" s="65">
        <f>VLOOKUP($A19,'Return Data'!$B$7:$R$2292,14,0)</f>
        <v>4.6748000000000003</v>
      </c>
      <c r="Y19" s="66">
        <f t="shared" si="10"/>
        <v>2</v>
      </c>
      <c r="Z19" s="65">
        <f>VLOOKUP($A19,'Return Data'!$B$7:$R$2292,16,0)</f>
        <v>7.2824999999999998</v>
      </c>
      <c r="AA19" s="67">
        <f t="shared" si="11"/>
        <v>3</v>
      </c>
    </row>
    <row r="20" spans="1:27" x14ac:dyDescent="0.3">
      <c r="A20" s="63" t="s">
        <v>240</v>
      </c>
      <c r="B20" s="64">
        <f>VLOOKUP($A20,'Return Data'!$B$7:$R$2292,3,0)</f>
        <v>44609</v>
      </c>
      <c r="C20" s="65">
        <f>VLOOKUP($A20,'Return Data'!$B$7:$R$2292,4,0)</f>
        <v>2546.0320999999999</v>
      </c>
      <c r="D20" s="65">
        <f>VLOOKUP($A20,'Return Data'!$B$7:$R$2292,5,0)</f>
        <v>3.8711000000000002</v>
      </c>
      <c r="E20" s="66">
        <f t="shared" si="0"/>
        <v>6</v>
      </c>
      <c r="F20" s="65">
        <f>VLOOKUP($A20,'Return Data'!$B$7:$R$2292,6,0)</f>
        <v>3.9093</v>
      </c>
      <c r="G20" s="66">
        <f t="shared" si="1"/>
        <v>15</v>
      </c>
      <c r="H20" s="65">
        <f>VLOOKUP($A20,'Return Data'!$B$7:$R$2292,7,0)</f>
        <v>3.84</v>
      </c>
      <c r="I20" s="66">
        <f t="shared" si="2"/>
        <v>14</v>
      </c>
      <c r="J20" s="65">
        <f>VLOOKUP($A20,'Return Data'!$B$7:$R$2292,8,0)</f>
        <v>3.8816999999999999</v>
      </c>
      <c r="K20" s="66">
        <f t="shared" si="3"/>
        <v>13</v>
      </c>
      <c r="L20" s="65">
        <f>VLOOKUP($A20,'Return Data'!$B$7:$R$2292,9,0)</f>
        <v>3.4613999999999998</v>
      </c>
      <c r="M20" s="66">
        <f t="shared" si="4"/>
        <v>10</v>
      </c>
      <c r="N20" s="65">
        <f>VLOOKUP($A20,'Return Data'!$B$7:$R$2292,10,0)</f>
        <v>3.4216000000000002</v>
      </c>
      <c r="O20" s="66">
        <f t="shared" si="5"/>
        <v>21</v>
      </c>
      <c r="P20" s="65">
        <f>VLOOKUP($A20,'Return Data'!$B$7:$R$2292,11,0)</f>
        <v>3.3262999999999998</v>
      </c>
      <c r="Q20" s="66">
        <f t="shared" si="6"/>
        <v>19</v>
      </c>
      <c r="R20" s="65">
        <f>VLOOKUP($A20,'Return Data'!$B$7:$R$2292,12,0)</f>
        <v>3.3386</v>
      </c>
      <c r="S20" s="66">
        <f t="shared" si="7"/>
        <v>18</v>
      </c>
      <c r="T20" s="65">
        <f>VLOOKUP($A20,'Return Data'!$B$7:$R$2292,13,0)</f>
        <v>3.3102</v>
      </c>
      <c r="U20" s="66">
        <f t="shared" si="8"/>
        <v>18</v>
      </c>
      <c r="V20" s="65">
        <f>VLOOKUP($A20,'Return Data'!$B$7:$R$2292,17,0)</f>
        <v>3.5344000000000002</v>
      </c>
      <c r="W20" s="66">
        <f t="shared" si="9"/>
        <v>24</v>
      </c>
      <c r="X20" s="65">
        <f>VLOOKUP($A20,'Return Data'!$B$7:$R$2292,14,0)</f>
        <v>4.3752000000000004</v>
      </c>
      <c r="Y20" s="66">
        <f t="shared" si="10"/>
        <v>26</v>
      </c>
      <c r="Z20" s="65">
        <f>VLOOKUP($A20,'Return Data'!$B$7:$R$2292,16,0)</f>
        <v>5.3616999999999999</v>
      </c>
      <c r="AA20" s="67">
        <f t="shared" si="11"/>
        <v>31</v>
      </c>
    </row>
    <row r="21" spans="1:27" x14ac:dyDescent="0.3">
      <c r="A21" s="63" t="s">
        <v>241</v>
      </c>
      <c r="B21" s="64">
        <f>VLOOKUP($A21,'Return Data'!$B$7:$R$2292,3,0)</f>
        <v>44609</v>
      </c>
      <c r="C21" s="65">
        <f>VLOOKUP($A21,'Return Data'!$B$7:$R$2292,4,0)</f>
        <v>1627.7818</v>
      </c>
      <c r="D21" s="65">
        <f>VLOOKUP($A21,'Return Data'!$B$7:$R$2292,5,0)</f>
        <v>3.2606000000000002</v>
      </c>
      <c r="E21" s="66">
        <f t="shared" si="0"/>
        <v>32</v>
      </c>
      <c r="F21" s="65">
        <f>VLOOKUP($A21,'Return Data'!$B$7:$R$2292,6,0)</f>
        <v>3.8601999999999999</v>
      </c>
      <c r="G21" s="66">
        <f t="shared" si="1"/>
        <v>17</v>
      </c>
      <c r="H21" s="65">
        <f>VLOOKUP($A21,'Return Data'!$B$7:$R$2292,7,0)</f>
        <v>3.8359000000000001</v>
      </c>
      <c r="I21" s="66">
        <f t="shared" si="2"/>
        <v>15</v>
      </c>
      <c r="J21" s="65">
        <f>VLOOKUP($A21,'Return Data'!$B$7:$R$2292,8,0)</f>
        <v>3.7989999999999999</v>
      </c>
      <c r="K21" s="66">
        <f t="shared" si="3"/>
        <v>20</v>
      </c>
      <c r="L21" s="65">
        <f>VLOOKUP($A21,'Return Data'!$B$7:$R$2292,9,0)</f>
        <v>3.3714</v>
      </c>
      <c r="M21" s="66">
        <f t="shared" si="4"/>
        <v>27</v>
      </c>
      <c r="N21" s="65">
        <f>VLOOKUP($A21,'Return Data'!$B$7:$R$2292,10,0)</f>
        <v>3.3178000000000001</v>
      </c>
      <c r="O21" s="66">
        <f t="shared" si="5"/>
        <v>30</v>
      </c>
      <c r="P21" s="65">
        <f>VLOOKUP($A21,'Return Data'!$B$7:$R$2292,11,0)</f>
        <v>3.2176</v>
      </c>
      <c r="Q21" s="66">
        <f t="shared" si="6"/>
        <v>29</v>
      </c>
      <c r="R21" s="65">
        <f>VLOOKUP($A21,'Return Data'!$B$7:$R$2292,12,0)</f>
        <v>3.1509</v>
      </c>
      <c r="S21" s="66">
        <f t="shared" si="7"/>
        <v>32</v>
      </c>
      <c r="T21" s="65">
        <f>VLOOKUP($A21,'Return Data'!$B$7:$R$2292,13,0)</f>
        <v>3.0838000000000001</v>
      </c>
      <c r="U21" s="66">
        <f t="shared" si="8"/>
        <v>32</v>
      </c>
      <c r="V21" s="65">
        <f>VLOOKUP($A21,'Return Data'!$B$7:$R$2292,17,0)</f>
        <v>3.1217000000000001</v>
      </c>
      <c r="W21" s="66">
        <f t="shared" si="9"/>
        <v>34</v>
      </c>
      <c r="X21" s="65">
        <f>VLOOKUP($A21,'Return Data'!$B$7:$R$2292,14,0)</f>
        <v>3.9670999999999998</v>
      </c>
      <c r="Y21" s="66">
        <f t="shared" si="10"/>
        <v>34</v>
      </c>
      <c r="Z21" s="65">
        <f>VLOOKUP($A21,'Return Data'!$B$7:$R$2292,16,0)</f>
        <v>6.0666000000000002</v>
      </c>
      <c r="AA21" s="67">
        <f t="shared" si="11"/>
        <v>29</v>
      </c>
    </row>
    <row r="22" spans="1:27" x14ac:dyDescent="0.3">
      <c r="A22" s="63" t="s">
        <v>1988</v>
      </c>
      <c r="B22" s="64">
        <f>VLOOKUP($A22,'Return Data'!$B$7:$R$2292,3,0)</f>
        <v>44609</v>
      </c>
      <c r="C22" s="65">
        <f>VLOOKUP($A22,'Return Data'!$B$7:$R$2292,4,0)</f>
        <v>2043.4311</v>
      </c>
      <c r="D22" s="65">
        <f>VLOOKUP($A22,'Return Data'!$B$7:$R$2292,5,0)</f>
        <v>2.9706999999999999</v>
      </c>
      <c r="E22" s="66">
        <f t="shared" si="0"/>
        <v>33</v>
      </c>
      <c r="F22" s="65">
        <f>VLOOKUP($A22,'Return Data'!$B$7:$R$2292,6,0)</f>
        <v>3.1654</v>
      </c>
      <c r="G22" s="66">
        <f t="shared" si="1"/>
        <v>36</v>
      </c>
      <c r="H22" s="65">
        <f>VLOOKUP($A22,'Return Data'!$B$7:$R$2292,7,0)</f>
        <v>3.2454999999999998</v>
      </c>
      <c r="I22" s="66">
        <f t="shared" si="2"/>
        <v>35</v>
      </c>
      <c r="J22" s="65">
        <f>VLOOKUP($A22,'Return Data'!$B$7:$R$2292,8,0)</f>
        <v>3.5705</v>
      </c>
      <c r="K22" s="66">
        <f t="shared" si="3"/>
        <v>34</v>
      </c>
      <c r="L22" s="65">
        <f>VLOOKUP($A22,'Return Data'!$B$7:$R$2292,9,0)</f>
        <v>3.2801</v>
      </c>
      <c r="M22" s="66">
        <f t="shared" si="4"/>
        <v>33</v>
      </c>
      <c r="N22" s="65">
        <f>VLOOKUP($A22,'Return Data'!$B$7:$R$2292,10,0)</f>
        <v>3.2254</v>
      </c>
      <c r="O22" s="66">
        <f t="shared" si="5"/>
        <v>34</v>
      </c>
      <c r="P22" s="65">
        <f>VLOOKUP($A22,'Return Data'!$B$7:$R$2292,11,0)</f>
        <v>3.093</v>
      </c>
      <c r="Q22" s="66">
        <f t="shared" si="6"/>
        <v>34</v>
      </c>
      <c r="R22" s="65">
        <f>VLOOKUP($A22,'Return Data'!$B$7:$R$2292,12,0)</f>
        <v>3.0611000000000002</v>
      </c>
      <c r="S22" s="66">
        <f t="shared" si="7"/>
        <v>34</v>
      </c>
      <c r="T22" s="65">
        <f>VLOOKUP($A22,'Return Data'!$B$7:$R$2292,13,0)</f>
        <v>3.0186000000000002</v>
      </c>
      <c r="U22" s="66">
        <f t="shared" si="8"/>
        <v>34</v>
      </c>
      <c r="V22" s="65">
        <f>VLOOKUP($A22,'Return Data'!$B$7:$R$2292,17,0)</f>
        <v>3.3635000000000002</v>
      </c>
      <c r="W22" s="66">
        <f t="shared" si="9"/>
        <v>28</v>
      </c>
      <c r="X22" s="65">
        <f>VLOOKUP($A22,'Return Data'!$B$7:$R$2292,14,0)</f>
        <v>4.3277999999999999</v>
      </c>
      <c r="Y22" s="66">
        <f t="shared" si="10"/>
        <v>27</v>
      </c>
      <c r="Z22" s="65">
        <f>VLOOKUP($A22,'Return Data'!$B$7:$R$2292,16,0)</f>
        <v>7.1677</v>
      </c>
      <c r="AA22" s="67">
        <f t="shared" si="11"/>
        <v>8</v>
      </c>
    </row>
    <row r="23" spans="1:27" x14ac:dyDescent="0.3">
      <c r="A23" s="63" t="s">
        <v>243</v>
      </c>
      <c r="B23" s="64">
        <f>VLOOKUP($A23,'Return Data'!$B$7:$R$2292,3,0)</f>
        <v>44609</v>
      </c>
      <c r="C23" s="65">
        <f>VLOOKUP($A23,'Return Data'!$B$7:$R$2292,4,0)</f>
        <v>2892.7221</v>
      </c>
      <c r="D23" s="65">
        <f>VLOOKUP($A23,'Return Data'!$B$7:$R$2292,5,0)</f>
        <v>3.4222999999999999</v>
      </c>
      <c r="E23" s="66">
        <f t="shared" si="0"/>
        <v>28</v>
      </c>
      <c r="F23" s="65">
        <f>VLOOKUP($A23,'Return Data'!$B$7:$R$2292,6,0)</f>
        <v>3.8635999999999999</v>
      </c>
      <c r="G23" s="66">
        <f t="shared" si="1"/>
        <v>16</v>
      </c>
      <c r="H23" s="65">
        <f>VLOOKUP($A23,'Return Data'!$B$7:$R$2292,7,0)</f>
        <v>3.8601000000000001</v>
      </c>
      <c r="I23" s="66">
        <f t="shared" si="2"/>
        <v>12</v>
      </c>
      <c r="J23" s="65">
        <f>VLOOKUP($A23,'Return Data'!$B$7:$R$2292,8,0)</f>
        <v>3.9087000000000001</v>
      </c>
      <c r="K23" s="66">
        <f t="shared" si="3"/>
        <v>11</v>
      </c>
      <c r="L23" s="65">
        <f>VLOOKUP($A23,'Return Data'!$B$7:$R$2292,9,0)</f>
        <v>3.4291999999999998</v>
      </c>
      <c r="M23" s="66">
        <f t="shared" si="4"/>
        <v>19</v>
      </c>
      <c r="N23" s="65">
        <f>VLOOKUP($A23,'Return Data'!$B$7:$R$2292,10,0)</f>
        <v>3.4182000000000001</v>
      </c>
      <c r="O23" s="66">
        <f t="shared" si="5"/>
        <v>24</v>
      </c>
      <c r="P23" s="65">
        <f>VLOOKUP($A23,'Return Data'!$B$7:$R$2292,11,0)</f>
        <v>3.3355999999999999</v>
      </c>
      <c r="Q23" s="66">
        <f t="shared" si="6"/>
        <v>17</v>
      </c>
      <c r="R23" s="65">
        <f>VLOOKUP($A23,'Return Data'!$B$7:$R$2292,12,0)</f>
        <v>3.3483000000000001</v>
      </c>
      <c r="S23" s="66">
        <f t="shared" si="7"/>
        <v>16</v>
      </c>
      <c r="T23" s="65">
        <f>VLOOKUP($A23,'Return Data'!$B$7:$R$2292,13,0)</f>
        <v>3.3077000000000001</v>
      </c>
      <c r="U23" s="66">
        <f t="shared" si="8"/>
        <v>19</v>
      </c>
      <c r="V23" s="65">
        <f>VLOOKUP($A23,'Return Data'!$B$7:$R$2292,17,0)</f>
        <v>3.5568</v>
      </c>
      <c r="W23" s="66">
        <f t="shared" si="9"/>
        <v>22</v>
      </c>
      <c r="X23" s="65">
        <f>VLOOKUP($A23,'Return Data'!$B$7:$R$2292,14,0)</f>
        <v>4.4192999999999998</v>
      </c>
      <c r="Y23" s="66">
        <f t="shared" si="10"/>
        <v>25</v>
      </c>
      <c r="Z23" s="65">
        <f>VLOOKUP($A23,'Return Data'!$B$7:$R$2292,16,0)</f>
        <v>7.2072000000000003</v>
      </c>
      <c r="AA23" s="67">
        <f t="shared" si="11"/>
        <v>6</v>
      </c>
    </row>
    <row r="24" spans="1:27" x14ac:dyDescent="0.3">
      <c r="A24" s="63" t="s">
        <v>244</v>
      </c>
      <c r="B24" s="64">
        <f>VLOOKUP($A24,'Return Data'!$B$7:$R$2292,3,0)</f>
        <v>44609</v>
      </c>
      <c r="C24" s="65">
        <f>VLOOKUP($A24,'Return Data'!$B$7:$R$2292,4,0)</f>
        <v>1107.2035000000001</v>
      </c>
      <c r="D24" s="65">
        <f>VLOOKUP($A24,'Return Data'!$B$7:$R$2292,5,0)</f>
        <v>2.7364000000000002</v>
      </c>
      <c r="E24" s="66">
        <f t="shared" si="0"/>
        <v>34</v>
      </c>
      <c r="F24" s="65">
        <f>VLOOKUP($A24,'Return Data'!$B$7:$R$2292,6,0)</f>
        <v>3.4481000000000002</v>
      </c>
      <c r="G24" s="66">
        <f t="shared" si="1"/>
        <v>34</v>
      </c>
      <c r="H24" s="65">
        <f>VLOOKUP($A24,'Return Data'!$B$7:$R$2292,7,0)</f>
        <v>3.3279000000000001</v>
      </c>
      <c r="I24" s="66">
        <f t="shared" si="2"/>
        <v>34</v>
      </c>
      <c r="J24" s="65">
        <f>VLOOKUP($A24,'Return Data'!$B$7:$R$2292,8,0)</f>
        <v>3.3168000000000002</v>
      </c>
      <c r="K24" s="66">
        <f t="shared" si="3"/>
        <v>35</v>
      </c>
      <c r="L24" s="65">
        <f>VLOOKUP($A24,'Return Data'!$B$7:$R$2292,9,0)</f>
        <v>3.3531</v>
      </c>
      <c r="M24" s="66">
        <f t="shared" si="4"/>
        <v>30</v>
      </c>
      <c r="N24" s="65">
        <f>VLOOKUP($A24,'Return Data'!$B$7:$R$2292,10,0)</f>
        <v>3.2254999999999998</v>
      </c>
      <c r="O24" s="66">
        <f t="shared" si="5"/>
        <v>33</v>
      </c>
      <c r="P24" s="65">
        <f>VLOOKUP($A24,'Return Data'!$B$7:$R$2292,11,0)</f>
        <v>3.1263999999999998</v>
      </c>
      <c r="Q24" s="66">
        <f t="shared" si="6"/>
        <v>33</v>
      </c>
      <c r="R24" s="65">
        <f>VLOOKUP($A24,'Return Data'!$B$7:$R$2292,12,0)</f>
        <v>3.1126</v>
      </c>
      <c r="S24" s="66">
        <f t="shared" si="7"/>
        <v>33</v>
      </c>
      <c r="T24" s="65">
        <f>VLOOKUP($A24,'Return Data'!$B$7:$R$2292,13,0)</f>
        <v>3.0750999999999999</v>
      </c>
      <c r="U24" s="66">
        <f t="shared" si="8"/>
        <v>33</v>
      </c>
      <c r="V24" s="65">
        <f>VLOOKUP($A24,'Return Data'!$B$7:$R$2292,17,0)</f>
        <v>3.0272999999999999</v>
      </c>
      <c r="W24" s="66">
        <f t="shared" si="9"/>
        <v>36</v>
      </c>
      <c r="X24" s="65"/>
      <c r="Y24" s="66"/>
      <c r="Z24" s="65">
        <f>VLOOKUP($A24,'Return Data'!$B$7:$R$2292,16,0)</f>
        <v>3.6716000000000002</v>
      </c>
      <c r="AA24" s="67">
        <f t="shared" si="11"/>
        <v>36</v>
      </c>
    </row>
    <row r="25" spans="1:27" x14ac:dyDescent="0.3">
      <c r="A25" s="63" t="s">
        <v>245</v>
      </c>
      <c r="B25" s="64">
        <f>VLOOKUP($A25,'Return Data'!$B$7:$R$2292,3,0)</f>
        <v>44609</v>
      </c>
      <c r="C25" s="65">
        <f>VLOOKUP($A25,'Return Data'!$B$7:$R$2292,4,0)</f>
        <v>57.542400000000001</v>
      </c>
      <c r="D25" s="65">
        <f>VLOOKUP($A25,'Return Data'!$B$7:$R$2292,5,0)</f>
        <v>3.8062999999999998</v>
      </c>
      <c r="E25" s="66">
        <f t="shared" si="0"/>
        <v>10</v>
      </c>
      <c r="F25" s="65">
        <f>VLOOKUP($A25,'Return Data'!$B$7:$R$2292,6,0)</f>
        <v>3.7648000000000001</v>
      </c>
      <c r="G25" s="66">
        <f t="shared" si="1"/>
        <v>25</v>
      </c>
      <c r="H25" s="65">
        <f>VLOOKUP($A25,'Return Data'!$B$7:$R$2292,7,0)</f>
        <v>3.6453000000000002</v>
      </c>
      <c r="I25" s="66">
        <f t="shared" si="2"/>
        <v>27</v>
      </c>
      <c r="J25" s="65">
        <f>VLOOKUP($A25,'Return Data'!$B$7:$R$2292,8,0)</f>
        <v>3.7115</v>
      </c>
      <c r="K25" s="66">
        <f t="shared" si="3"/>
        <v>27</v>
      </c>
      <c r="L25" s="65">
        <f>VLOOKUP($A25,'Return Data'!$B$7:$R$2292,9,0)</f>
        <v>3.4270999999999998</v>
      </c>
      <c r="M25" s="66">
        <f t="shared" si="4"/>
        <v>21</v>
      </c>
      <c r="N25" s="65">
        <f>VLOOKUP($A25,'Return Data'!$B$7:$R$2292,10,0)</f>
        <v>3.4817999999999998</v>
      </c>
      <c r="O25" s="66">
        <f t="shared" si="5"/>
        <v>10</v>
      </c>
      <c r="P25" s="65">
        <f>VLOOKUP($A25,'Return Data'!$B$7:$R$2292,11,0)</f>
        <v>3.3816999999999999</v>
      </c>
      <c r="Q25" s="66">
        <f t="shared" si="6"/>
        <v>5</v>
      </c>
      <c r="R25" s="65">
        <f>VLOOKUP($A25,'Return Data'!$B$7:$R$2292,12,0)</f>
        <v>3.3845000000000001</v>
      </c>
      <c r="S25" s="66">
        <f t="shared" si="7"/>
        <v>5</v>
      </c>
      <c r="T25" s="65">
        <f>VLOOKUP($A25,'Return Data'!$B$7:$R$2292,13,0)</f>
        <v>3.3683999999999998</v>
      </c>
      <c r="U25" s="66">
        <f t="shared" si="8"/>
        <v>5</v>
      </c>
      <c r="V25" s="65">
        <f>VLOOKUP($A25,'Return Data'!$B$7:$R$2292,17,0)</f>
        <v>3.5301999999999998</v>
      </c>
      <c r="W25" s="66">
        <f t="shared" si="9"/>
        <v>25</v>
      </c>
      <c r="X25" s="65">
        <f>VLOOKUP($A25,'Return Data'!$B$7:$R$2292,14,0)</f>
        <v>4.4473000000000003</v>
      </c>
      <c r="Y25" s="66">
        <f t="shared" ref="Y25:Y43" si="12">RANK(X25,X$8:X$43,0)</f>
        <v>21</v>
      </c>
      <c r="Z25" s="65">
        <f>VLOOKUP($A25,'Return Data'!$B$7:$R$2292,16,0)</f>
        <v>7.5157999999999996</v>
      </c>
      <c r="AA25" s="67">
        <f t="shared" si="11"/>
        <v>2</v>
      </c>
    </row>
    <row r="26" spans="1:27" x14ac:dyDescent="0.3">
      <c r="A26" s="63" t="s">
        <v>246</v>
      </c>
      <c r="B26" s="64">
        <f>VLOOKUP($A26,'Return Data'!$B$7:$R$2292,3,0)</f>
        <v>44609</v>
      </c>
      <c r="C26" s="65">
        <f>VLOOKUP($A26,'Return Data'!$B$7:$R$2292,4,0)</f>
        <v>4261.4948999999997</v>
      </c>
      <c r="D26" s="65">
        <f>VLOOKUP($A26,'Return Data'!$B$7:$R$2292,5,0)</f>
        <v>3.8393000000000002</v>
      </c>
      <c r="E26" s="66">
        <f t="shared" si="0"/>
        <v>9</v>
      </c>
      <c r="F26" s="65">
        <f>VLOOKUP($A26,'Return Data'!$B$7:$R$2292,6,0)</f>
        <v>4.1315</v>
      </c>
      <c r="G26" s="66">
        <f t="shared" si="1"/>
        <v>6</v>
      </c>
      <c r="H26" s="65">
        <f>VLOOKUP($A26,'Return Data'!$B$7:$R$2292,7,0)</f>
        <v>3.8913000000000002</v>
      </c>
      <c r="I26" s="66">
        <f t="shared" si="2"/>
        <v>8</v>
      </c>
      <c r="J26" s="65">
        <f>VLOOKUP($A26,'Return Data'!$B$7:$R$2292,8,0)</f>
        <v>3.8767</v>
      </c>
      <c r="K26" s="66">
        <f t="shared" si="3"/>
        <v>15</v>
      </c>
      <c r="L26" s="65">
        <f>VLOOKUP($A26,'Return Data'!$B$7:$R$2292,9,0)</f>
        <v>3.3559000000000001</v>
      </c>
      <c r="M26" s="66">
        <f t="shared" si="4"/>
        <v>29</v>
      </c>
      <c r="N26" s="65">
        <f>VLOOKUP($A26,'Return Data'!$B$7:$R$2292,10,0)</f>
        <v>3.4213</v>
      </c>
      <c r="O26" s="66">
        <f t="shared" si="5"/>
        <v>22</v>
      </c>
      <c r="P26" s="65">
        <f>VLOOKUP($A26,'Return Data'!$B$7:$R$2292,11,0)</f>
        <v>3.3062</v>
      </c>
      <c r="Q26" s="66">
        <f t="shared" si="6"/>
        <v>25</v>
      </c>
      <c r="R26" s="65">
        <f>VLOOKUP($A26,'Return Data'!$B$7:$R$2292,12,0)</f>
        <v>3.3203</v>
      </c>
      <c r="S26" s="66">
        <f t="shared" si="7"/>
        <v>24</v>
      </c>
      <c r="T26" s="65">
        <f>VLOOKUP($A26,'Return Data'!$B$7:$R$2292,13,0)</f>
        <v>3.2976000000000001</v>
      </c>
      <c r="U26" s="66">
        <f t="shared" si="8"/>
        <v>21</v>
      </c>
      <c r="V26" s="65">
        <f>VLOOKUP($A26,'Return Data'!$B$7:$R$2292,17,0)</f>
        <v>3.5589</v>
      </c>
      <c r="W26" s="66">
        <f t="shared" si="9"/>
        <v>21</v>
      </c>
      <c r="X26" s="65">
        <f>VLOOKUP($A26,'Return Data'!$B$7:$R$2292,14,0)</f>
        <v>4.4290000000000003</v>
      </c>
      <c r="Y26" s="66">
        <f t="shared" si="12"/>
        <v>23</v>
      </c>
      <c r="Z26" s="65">
        <f>VLOOKUP($A26,'Return Data'!$B$7:$R$2292,16,0)</f>
        <v>6.9412000000000003</v>
      </c>
      <c r="AA26" s="67">
        <f t="shared" si="11"/>
        <v>18</v>
      </c>
    </row>
    <row r="27" spans="1:27" x14ac:dyDescent="0.3">
      <c r="A27" s="63" t="s">
        <v>2025</v>
      </c>
      <c r="B27" s="64">
        <f>VLOOKUP($A27,'Return Data'!$B$7:$R$2292,3,0)</f>
        <v>44609</v>
      </c>
      <c r="C27" s="65">
        <f>VLOOKUP($A27,'Return Data'!$B$7:$R$2292,4,0)</f>
        <v>2888.2424999999998</v>
      </c>
      <c r="D27" s="65">
        <f>VLOOKUP($A27,'Return Data'!$B$7:$R$2292,5,0)</f>
        <v>3.6133999999999999</v>
      </c>
      <c r="E27" s="66">
        <f t="shared" si="0"/>
        <v>16</v>
      </c>
      <c r="F27" s="65">
        <f>VLOOKUP($A27,'Return Data'!$B$7:$R$2292,6,0)</f>
        <v>3.9390999999999998</v>
      </c>
      <c r="G27" s="66">
        <f t="shared" si="1"/>
        <v>12</v>
      </c>
      <c r="H27" s="65">
        <f>VLOOKUP($A27,'Return Data'!$B$7:$R$2292,7,0)</f>
        <v>3.9133</v>
      </c>
      <c r="I27" s="66">
        <f t="shared" si="2"/>
        <v>7</v>
      </c>
      <c r="J27" s="65">
        <f>VLOOKUP($A27,'Return Data'!$B$7:$R$2292,8,0)</f>
        <v>3.9186999999999999</v>
      </c>
      <c r="K27" s="66">
        <f t="shared" si="3"/>
        <v>10</v>
      </c>
      <c r="L27" s="65">
        <f>VLOOKUP($A27,'Return Data'!$B$7:$R$2292,9,0)</f>
        <v>3.4460000000000002</v>
      </c>
      <c r="M27" s="66">
        <f t="shared" si="4"/>
        <v>14</v>
      </c>
      <c r="N27" s="65">
        <f>VLOOKUP($A27,'Return Data'!$B$7:$R$2292,10,0)</f>
        <v>3.4409000000000001</v>
      </c>
      <c r="O27" s="66">
        <f t="shared" si="5"/>
        <v>17</v>
      </c>
      <c r="P27" s="65">
        <f>VLOOKUP($A27,'Return Data'!$B$7:$R$2292,11,0)</f>
        <v>3.3296000000000001</v>
      </c>
      <c r="Q27" s="66">
        <f t="shared" si="6"/>
        <v>18</v>
      </c>
      <c r="R27" s="65">
        <f>VLOOKUP($A27,'Return Data'!$B$7:$R$2292,12,0)</f>
        <v>3.3302</v>
      </c>
      <c r="S27" s="66">
        <f t="shared" si="7"/>
        <v>21</v>
      </c>
      <c r="T27" s="65">
        <f>VLOOKUP($A27,'Return Data'!$B$7:$R$2292,13,0)</f>
        <v>3.2974000000000001</v>
      </c>
      <c r="U27" s="66">
        <f t="shared" si="8"/>
        <v>22</v>
      </c>
      <c r="V27" s="65">
        <f>VLOOKUP($A27,'Return Data'!$B$7:$R$2292,17,0)</f>
        <v>3.6084999999999998</v>
      </c>
      <c r="W27" s="66">
        <f t="shared" si="9"/>
        <v>15</v>
      </c>
      <c r="X27" s="65">
        <f>VLOOKUP($A27,'Return Data'!$B$7:$R$2292,14,0)</f>
        <v>4.4825999999999997</v>
      </c>
      <c r="Y27" s="66">
        <f t="shared" si="12"/>
        <v>16</v>
      </c>
      <c r="Z27" s="65">
        <f>VLOOKUP($A27,'Return Data'!$B$7:$R$2292,16,0)</f>
        <v>7.1365999999999996</v>
      </c>
      <c r="AA27" s="67">
        <f t="shared" si="11"/>
        <v>9</v>
      </c>
    </row>
    <row r="28" spans="1:27" x14ac:dyDescent="0.3">
      <c r="A28" s="63" t="s">
        <v>1979</v>
      </c>
      <c r="B28" s="64">
        <f>VLOOKUP($A28,'Return Data'!$B$7:$R$2292,3,0)</f>
        <v>44609</v>
      </c>
      <c r="C28" s="65">
        <f>VLOOKUP($A28,'Return Data'!$B$7:$R$2292,4,0)</f>
        <v>3810.8220000000001</v>
      </c>
      <c r="D28" s="65">
        <f>VLOOKUP($A28,'Return Data'!$B$7:$R$2292,5,0)</f>
        <v>3.4521999999999999</v>
      </c>
      <c r="E28" s="66">
        <f t="shared" si="0"/>
        <v>26</v>
      </c>
      <c r="F28" s="65">
        <f>VLOOKUP($A28,'Return Data'!$B$7:$R$2292,6,0)</f>
        <v>3.6240999999999999</v>
      </c>
      <c r="G28" s="66">
        <f t="shared" si="1"/>
        <v>29</v>
      </c>
      <c r="H28" s="65">
        <f>VLOOKUP($A28,'Return Data'!$B$7:$R$2292,7,0)</f>
        <v>3.5882999999999998</v>
      </c>
      <c r="I28" s="66">
        <f t="shared" si="2"/>
        <v>31</v>
      </c>
      <c r="J28" s="65">
        <f>VLOOKUP($A28,'Return Data'!$B$7:$R$2292,8,0)</f>
        <v>3.6732999999999998</v>
      </c>
      <c r="K28" s="66">
        <f t="shared" si="3"/>
        <v>28</v>
      </c>
      <c r="L28" s="65">
        <f>VLOOKUP($A28,'Return Data'!$B$7:$R$2292,9,0)</f>
        <v>3.4415</v>
      </c>
      <c r="M28" s="66">
        <f t="shared" si="4"/>
        <v>16</v>
      </c>
      <c r="N28" s="65">
        <f>VLOOKUP($A28,'Return Data'!$B$7:$R$2292,10,0)</f>
        <v>3.4007999999999998</v>
      </c>
      <c r="O28" s="66">
        <f t="shared" si="5"/>
        <v>26</v>
      </c>
      <c r="P28" s="65">
        <f>VLOOKUP($A28,'Return Data'!$B$7:$R$2292,11,0)</f>
        <v>3.3094000000000001</v>
      </c>
      <c r="Q28" s="66">
        <f t="shared" si="6"/>
        <v>24</v>
      </c>
      <c r="R28" s="65">
        <f>VLOOKUP($A28,'Return Data'!$B$7:$R$2292,12,0)</f>
        <v>3.3151999999999999</v>
      </c>
      <c r="S28" s="66">
        <f t="shared" si="7"/>
        <v>25</v>
      </c>
      <c r="T28" s="65">
        <f>VLOOKUP($A28,'Return Data'!$B$7:$R$2292,13,0)</f>
        <v>3.2991999999999999</v>
      </c>
      <c r="U28" s="66">
        <f t="shared" si="8"/>
        <v>20</v>
      </c>
      <c r="V28" s="65">
        <f>VLOOKUP($A28,'Return Data'!$B$7:$R$2292,17,0)</f>
        <v>3.6381999999999999</v>
      </c>
      <c r="W28" s="66">
        <f t="shared" si="9"/>
        <v>8</v>
      </c>
      <c r="X28" s="65">
        <f>VLOOKUP($A28,'Return Data'!$B$7:$R$2292,14,0)</f>
        <v>4.5008999999999997</v>
      </c>
      <c r="Y28" s="66">
        <f t="shared" si="12"/>
        <v>14</v>
      </c>
      <c r="Z28" s="65">
        <f>VLOOKUP($A28,'Return Data'!$B$7:$R$2292,16,0)</f>
        <v>6.9367000000000001</v>
      </c>
      <c r="AA28" s="67">
        <f t="shared" si="11"/>
        <v>19</v>
      </c>
    </row>
    <row r="29" spans="1:27" x14ac:dyDescent="0.3">
      <c r="A29" s="63" t="s">
        <v>437</v>
      </c>
      <c r="B29" s="64">
        <f>VLOOKUP($A29,'Return Data'!$B$7:$R$2292,3,0)</f>
        <v>44609</v>
      </c>
      <c r="C29" s="65">
        <f>VLOOKUP($A29,'Return Data'!$B$7:$R$2292,4,0)</f>
        <v>1368.7646</v>
      </c>
      <c r="D29" s="65">
        <f>VLOOKUP($A29,'Return Data'!$B$7:$R$2292,5,0)</f>
        <v>3.6269999999999998</v>
      </c>
      <c r="E29" s="66">
        <f t="shared" si="0"/>
        <v>15</v>
      </c>
      <c r="F29" s="65">
        <f>VLOOKUP($A29,'Return Data'!$B$7:$R$2292,6,0)</f>
        <v>3.5636999999999999</v>
      </c>
      <c r="G29" s="66">
        <f t="shared" si="1"/>
        <v>30</v>
      </c>
      <c r="H29" s="65">
        <f>VLOOKUP($A29,'Return Data'!$B$7:$R$2292,7,0)</f>
        <v>3.5929000000000002</v>
      </c>
      <c r="I29" s="66">
        <f t="shared" si="2"/>
        <v>30</v>
      </c>
      <c r="J29" s="65">
        <f>VLOOKUP($A29,'Return Data'!$B$7:$R$2292,8,0)</f>
        <v>3.6198000000000001</v>
      </c>
      <c r="K29" s="66">
        <f t="shared" si="3"/>
        <v>30</v>
      </c>
      <c r="L29" s="65">
        <f>VLOOKUP($A29,'Return Data'!$B$7:$R$2292,9,0)</f>
        <v>3.4538000000000002</v>
      </c>
      <c r="M29" s="66">
        <f t="shared" si="4"/>
        <v>12</v>
      </c>
      <c r="N29" s="65">
        <f>VLOOKUP($A29,'Return Data'!$B$7:$R$2292,10,0)</f>
        <v>3.4906000000000001</v>
      </c>
      <c r="O29" s="66">
        <f t="shared" si="5"/>
        <v>8</v>
      </c>
      <c r="P29" s="65">
        <f>VLOOKUP($A29,'Return Data'!$B$7:$R$2292,11,0)</f>
        <v>3.3504999999999998</v>
      </c>
      <c r="Q29" s="66">
        <f t="shared" si="6"/>
        <v>10</v>
      </c>
      <c r="R29" s="65">
        <f>VLOOKUP($A29,'Return Data'!$B$7:$R$2292,12,0)</f>
        <v>3.3767</v>
      </c>
      <c r="S29" s="66">
        <f t="shared" si="7"/>
        <v>8</v>
      </c>
      <c r="T29" s="65">
        <f>VLOOKUP($A29,'Return Data'!$B$7:$R$2292,13,0)</f>
        <v>3.3635999999999999</v>
      </c>
      <c r="U29" s="66">
        <f t="shared" si="8"/>
        <v>6</v>
      </c>
      <c r="V29" s="65">
        <f>VLOOKUP($A29,'Return Data'!$B$7:$R$2292,17,0)</f>
        <v>3.6686999999999999</v>
      </c>
      <c r="W29" s="66">
        <f t="shared" si="9"/>
        <v>4</v>
      </c>
      <c r="X29" s="65">
        <f>VLOOKUP($A29,'Return Data'!$B$7:$R$2292,14,0)</f>
        <v>4.5862999999999996</v>
      </c>
      <c r="Y29" s="66">
        <f t="shared" si="12"/>
        <v>3</v>
      </c>
      <c r="Z29" s="65">
        <f>VLOOKUP($A29,'Return Data'!$B$7:$R$2292,16,0)</f>
        <v>5.7336999999999998</v>
      </c>
      <c r="AA29" s="67">
        <f t="shared" si="11"/>
        <v>30</v>
      </c>
    </row>
    <row r="30" spans="1:27" x14ac:dyDescent="0.3">
      <c r="A30" s="63" t="s">
        <v>250</v>
      </c>
      <c r="B30" s="64">
        <f>VLOOKUP($A30,'Return Data'!$B$7:$R$2292,3,0)</f>
        <v>44609</v>
      </c>
      <c r="C30" s="65">
        <f>VLOOKUP($A30,'Return Data'!$B$7:$R$2292,4,0)</f>
        <v>2207.1626000000001</v>
      </c>
      <c r="D30" s="65">
        <f>VLOOKUP($A30,'Return Data'!$B$7:$R$2292,5,0)</f>
        <v>3.5310000000000001</v>
      </c>
      <c r="E30" s="66">
        <f t="shared" si="0"/>
        <v>21</v>
      </c>
      <c r="F30" s="65">
        <f>VLOOKUP($A30,'Return Data'!$B$7:$R$2292,6,0)</f>
        <v>3.9316</v>
      </c>
      <c r="G30" s="66">
        <f t="shared" si="1"/>
        <v>13</v>
      </c>
      <c r="H30" s="65">
        <f>VLOOKUP($A30,'Return Data'!$B$7:$R$2292,7,0)</f>
        <v>3.8096000000000001</v>
      </c>
      <c r="I30" s="66">
        <f t="shared" si="2"/>
        <v>16</v>
      </c>
      <c r="J30" s="65">
        <f>VLOOKUP($A30,'Return Data'!$B$7:$R$2292,8,0)</f>
        <v>3.7181999999999999</v>
      </c>
      <c r="K30" s="66">
        <f t="shared" si="3"/>
        <v>26</v>
      </c>
      <c r="L30" s="65">
        <f>VLOOKUP($A30,'Return Data'!$B$7:$R$2292,9,0)</f>
        <v>3.4447999999999999</v>
      </c>
      <c r="M30" s="66">
        <f t="shared" si="4"/>
        <v>15</v>
      </c>
      <c r="N30" s="65">
        <f>VLOOKUP($A30,'Return Data'!$B$7:$R$2292,10,0)</f>
        <v>3.4298999999999999</v>
      </c>
      <c r="O30" s="66">
        <f t="shared" si="5"/>
        <v>20</v>
      </c>
      <c r="P30" s="65">
        <f>VLOOKUP($A30,'Return Data'!$B$7:$R$2292,11,0)</f>
        <v>3.3226</v>
      </c>
      <c r="Q30" s="66">
        <f t="shared" si="6"/>
        <v>21</v>
      </c>
      <c r="R30" s="65">
        <f>VLOOKUP($A30,'Return Data'!$B$7:$R$2292,12,0)</f>
        <v>3.3511000000000002</v>
      </c>
      <c r="S30" s="66">
        <f t="shared" si="7"/>
        <v>15</v>
      </c>
      <c r="T30" s="65">
        <f>VLOOKUP($A30,'Return Data'!$B$7:$R$2292,13,0)</f>
        <v>3.3414999999999999</v>
      </c>
      <c r="U30" s="66">
        <f t="shared" si="8"/>
        <v>10</v>
      </c>
      <c r="V30" s="65">
        <f>VLOOKUP($A30,'Return Data'!$B$7:$R$2292,17,0)</f>
        <v>3.6223999999999998</v>
      </c>
      <c r="W30" s="66">
        <f t="shared" si="9"/>
        <v>10</v>
      </c>
      <c r="X30" s="65">
        <f>VLOOKUP($A30,'Return Data'!$B$7:$R$2292,14,0)</f>
        <v>4.5084</v>
      </c>
      <c r="Y30" s="66">
        <f t="shared" si="12"/>
        <v>13</v>
      </c>
      <c r="Z30" s="65">
        <f>VLOOKUP($A30,'Return Data'!$B$7:$R$2292,16,0)</f>
        <v>6.2266000000000004</v>
      </c>
      <c r="AA30" s="67">
        <f t="shared" si="11"/>
        <v>28</v>
      </c>
    </row>
    <row r="31" spans="1:27" x14ac:dyDescent="0.3">
      <c r="A31" s="63" t="s">
        <v>251</v>
      </c>
      <c r="B31" s="64">
        <f>VLOOKUP($A31,'Return Data'!$B$7:$R$2292,3,0)</f>
        <v>44609</v>
      </c>
      <c r="C31" s="65">
        <f>VLOOKUP($A31,'Return Data'!$B$7:$R$2292,4,0)</f>
        <v>11.2912</v>
      </c>
      <c r="D31" s="65">
        <f>VLOOKUP($A31,'Return Data'!$B$7:$R$2292,5,0)</f>
        <v>1.2930999999999999</v>
      </c>
      <c r="E31" s="66">
        <f t="shared" si="0"/>
        <v>36</v>
      </c>
      <c r="F31" s="65">
        <f>VLOOKUP($A31,'Return Data'!$B$7:$R$2292,6,0)</f>
        <v>3.3412999999999999</v>
      </c>
      <c r="G31" s="66">
        <f t="shared" si="1"/>
        <v>35</v>
      </c>
      <c r="H31" s="65">
        <f>VLOOKUP($A31,'Return Data'!$B$7:$R$2292,7,0)</f>
        <v>3.5121000000000002</v>
      </c>
      <c r="I31" s="66">
        <f t="shared" si="2"/>
        <v>33</v>
      </c>
      <c r="J31" s="65">
        <f>VLOOKUP($A31,'Return Data'!$B$7:$R$2292,8,0)</f>
        <v>3.8386</v>
      </c>
      <c r="K31" s="66">
        <f t="shared" si="3"/>
        <v>18</v>
      </c>
      <c r="L31" s="65">
        <f>VLOOKUP($A31,'Return Data'!$B$7:$R$2292,9,0)</f>
        <v>3.2309999999999999</v>
      </c>
      <c r="M31" s="66">
        <f t="shared" si="4"/>
        <v>35</v>
      </c>
      <c r="N31" s="65">
        <f>VLOOKUP($A31,'Return Data'!$B$7:$R$2292,10,0)</f>
        <v>3.1305999999999998</v>
      </c>
      <c r="O31" s="66">
        <f t="shared" si="5"/>
        <v>35</v>
      </c>
      <c r="P31" s="65">
        <f>VLOOKUP($A31,'Return Data'!$B$7:$R$2292,11,0)</f>
        <v>3.0287000000000002</v>
      </c>
      <c r="Q31" s="66">
        <f t="shared" si="6"/>
        <v>35</v>
      </c>
      <c r="R31" s="65">
        <f>VLOOKUP($A31,'Return Data'!$B$7:$R$2292,12,0)</f>
        <v>3.0348000000000002</v>
      </c>
      <c r="S31" s="66">
        <f t="shared" si="7"/>
        <v>35</v>
      </c>
      <c r="T31" s="65">
        <f>VLOOKUP($A31,'Return Data'!$B$7:$R$2292,13,0)</f>
        <v>2.9870999999999999</v>
      </c>
      <c r="U31" s="66">
        <f t="shared" si="8"/>
        <v>35</v>
      </c>
      <c r="V31" s="65">
        <f>VLOOKUP($A31,'Return Data'!$B$7:$R$2292,17,0)</f>
        <v>3.0545</v>
      </c>
      <c r="W31" s="66">
        <f t="shared" si="9"/>
        <v>35</v>
      </c>
      <c r="X31" s="65">
        <f>VLOOKUP($A31,'Return Data'!$B$7:$R$2292,14,0)</f>
        <v>3.7860999999999998</v>
      </c>
      <c r="Y31" s="66">
        <f t="shared" si="12"/>
        <v>35</v>
      </c>
      <c r="Z31" s="65">
        <f>VLOOKUP($A31,'Return Data'!$B$7:$R$2292,16,0)</f>
        <v>3.9087999999999998</v>
      </c>
      <c r="AA31" s="67">
        <f t="shared" si="11"/>
        <v>35</v>
      </c>
    </row>
    <row r="32" spans="1:27" x14ac:dyDescent="0.3">
      <c r="A32" s="63" t="s">
        <v>1968</v>
      </c>
      <c r="B32" s="64">
        <f>VLOOKUP($A32,'Return Data'!$B$7:$R$2292,3,0)</f>
        <v>44609</v>
      </c>
      <c r="C32" s="65">
        <f>VLOOKUP($A32,'Return Data'!$B$7:$R$2292,4,0)</f>
        <v>2303.8863999999999</v>
      </c>
      <c r="D32" s="65">
        <f>VLOOKUP($A32,'Return Data'!$B$7:$R$2292,5,0)</f>
        <v>4.7408000000000001</v>
      </c>
      <c r="E32" s="66">
        <f t="shared" si="0"/>
        <v>1</v>
      </c>
      <c r="F32" s="65">
        <f>VLOOKUP($A32,'Return Data'!$B$7:$R$2292,6,0)</f>
        <v>4.6368</v>
      </c>
      <c r="G32" s="66">
        <f t="shared" si="1"/>
        <v>1</v>
      </c>
      <c r="H32" s="65">
        <f>VLOOKUP($A32,'Return Data'!$B$7:$R$2292,7,0)</f>
        <v>4.6662999999999997</v>
      </c>
      <c r="I32" s="66">
        <f t="shared" si="2"/>
        <v>1</v>
      </c>
      <c r="J32" s="65">
        <f>VLOOKUP($A32,'Return Data'!$B$7:$R$2292,8,0)</f>
        <v>4.7614999999999998</v>
      </c>
      <c r="K32" s="66">
        <f t="shared" si="3"/>
        <v>1</v>
      </c>
      <c r="L32" s="65">
        <f>VLOOKUP($A32,'Return Data'!$B$7:$R$2292,9,0)</f>
        <v>4.0923999999999996</v>
      </c>
      <c r="M32" s="66">
        <f t="shared" si="4"/>
        <v>1</v>
      </c>
      <c r="N32" s="65">
        <f>VLOOKUP($A32,'Return Data'!$B$7:$R$2292,10,0)</f>
        <v>4.0065999999999997</v>
      </c>
      <c r="O32" s="66">
        <f t="shared" si="5"/>
        <v>1</v>
      </c>
      <c r="P32" s="65">
        <f>VLOOKUP($A32,'Return Data'!$B$7:$R$2292,11,0)</f>
        <v>3.8449</v>
      </c>
      <c r="Q32" s="66">
        <f t="shared" si="6"/>
        <v>1</v>
      </c>
      <c r="R32" s="65">
        <f>VLOOKUP($A32,'Return Data'!$B$7:$R$2292,12,0)</f>
        <v>3.6431</v>
      </c>
      <c r="S32" s="66">
        <f t="shared" si="7"/>
        <v>2</v>
      </c>
      <c r="T32" s="65">
        <f>VLOOKUP($A32,'Return Data'!$B$7:$R$2292,13,0)</f>
        <v>3.5565000000000002</v>
      </c>
      <c r="U32" s="66">
        <f t="shared" si="8"/>
        <v>2</v>
      </c>
      <c r="V32" s="65">
        <f>VLOOKUP($A32,'Return Data'!$B$7:$R$2292,17,0)</f>
        <v>3.4735</v>
      </c>
      <c r="W32" s="66">
        <f t="shared" si="9"/>
        <v>27</v>
      </c>
      <c r="X32" s="65">
        <f>VLOOKUP($A32,'Return Data'!$B$7:$R$2292,14,0)</f>
        <v>4.2698999999999998</v>
      </c>
      <c r="Y32" s="66">
        <f t="shared" si="12"/>
        <v>28</v>
      </c>
      <c r="Z32" s="65">
        <f>VLOOKUP($A32,'Return Data'!$B$7:$R$2292,16,0)</f>
        <v>7.2008000000000001</v>
      </c>
      <c r="AA32" s="67">
        <f t="shared" si="11"/>
        <v>7</v>
      </c>
    </row>
    <row r="33" spans="1:27" x14ac:dyDescent="0.3">
      <c r="A33" s="63" t="s">
        <v>252</v>
      </c>
      <c r="B33" s="64">
        <f>VLOOKUP($A33,'Return Data'!$B$7:$R$2292,3,0)</f>
        <v>44609</v>
      </c>
      <c r="C33" s="65">
        <f>VLOOKUP($A33,'Return Data'!$B$7:$R$2292,4,0)</f>
        <v>5143.0962</v>
      </c>
      <c r="D33" s="65">
        <f>VLOOKUP($A33,'Return Data'!$B$7:$R$2292,5,0)</f>
        <v>3.3933</v>
      </c>
      <c r="E33" s="66">
        <f t="shared" si="0"/>
        <v>30</v>
      </c>
      <c r="F33" s="65">
        <f>VLOOKUP($A33,'Return Data'!$B$7:$R$2292,6,0)</f>
        <v>3.9544999999999999</v>
      </c>
      <c r="G33" s="66">
        <f t="shared" si="1"/>
        <v>11</v>
      </c>
      <c r="H33" s="65">
        <f>VLOOKUP($A33,'Return Data'!$B$7:$R$2292,7,0)</f>
        <v>3.8635000000000002</v>
      </c>
      <c r="I33" s="66">
        <f t="shared" si="2"/>
        <v>11</v>
      </c>
      <c r="J33" s="65">
        <f>VLOOKUP($A33,'Return Data'!$B$7:$R$2292,8,0)</f>
        <v>3.9339</v>
      </c>
      <c r="K33" s="66">
        <f t="shared" si="3"/>
        <v>8</v>
      </c>
      <c r="L33" s="65">
        <f>VLOOKUP($A33,'Return Data'!$B$7:$R$2292,9,0)</f>
        <v>3.4762</v>
      </c>
      <c r="M33" s="66">
        <f t="shared" si="4"/>
        <v>8</v>
      </c>
      <c r="N33" s="65">
        <f>VLOOKUP($A33,'Return Data'!$B$7:$R$2292,10,0)</f>
        <v>3.4630999999999998</v>
      </c>
      <c r="O33" s="66">
        <f t="shared" si="5"/>
        <v>15</v>
      </c>
      <c r="P33" s="65">
        <f>VLOOKUP($A33,'Return Data'!$B$7:$R$2292,11,0)</f>
        <v>3.3209</v>
      </c>
      <c r="Q33" s="66">
        <f t="shared" si="6"/>
        <v>22</v>
      </c>
      <c r="R33" s="65">
        <f>VLOOKUP($A33,'Return Data'!$B$7:$R$2292,12,0)</f>
        <v>3.3254000000000001</v>
      </c>
      <c r="S33" s="66">
        <f t="shared" si="7"/>
        <v>22</v>
      </c>
      <c r="T33" s="65">
        <f>VLOOKUP($A33,'Return Data'!$B$7:$R$2292,13,0)</f>
        <v>3.2921999999999998</v>
      </c>
      <c r="U33" s="66">
        <f t="shared" si="8"/>
        <v>24</v>
      </c>
      <c r="V33" s="65">
        <f>VLOOKUP($A33,'Return Data'!$B$7:$R$2292,17,0)</f>
        <v>3.6221000000000001</v>
      </c>
      <c r="W33" s="66">
        <f t="shared" si="9"/>
        <v>11</v>
      </c>
      <c r="X33" s="65">
        <f>VLOOKUP($A33,'Return Data'!$B$7:$R$2292,14,0)</f>
        <v>4.5479000000000003</v>
      </c>
      <c r="Y33" s="66">
        <f t="shared" si="12"/>
        <v>6</v>
      </c>
      <c r="Z33" s="65">
        <f>VLOOKUP($A33,'Return Data'!$B$7:$R$2292,16,0)</f>
        <v>6.9230999999999998</v>
      </c>
      <c r="AA33" s="67">
        <f t="shared" si="11"/>
        <v>20</v>
      </c>
    </row>
    <row r="34" spans="1:27" x14ac:dyDescent="0.3">
      <c r="A34" s="63" t="s">
        <v>253</v>
      </c>
      <c r="B34" s="64">
        <f>VLOOKUP($A34,'Return Data'!$B$7:$R$2292,3,0)</f>
        <v>44609</v>
      </c>
      <c r="C34" s="65">
        <f>VLOOKUP($A34,'Return Data'!$B$7:$R$2292,4,0)</f>
        <v>1182.0461</v>
      </c>
      <c r="D34" s="65">
        <f>VLOOKUP($A34,'Return Data'!$B$7:$R$2292,5,0)</f>
        <v>2.7237</v>
      </c>
      <c r="E34" s="66">
        <f t="shared" si="0"/>
        <v>35</v>
      </c>
      <c r="F34" s="65">
        <f>VLOOKUP($A34,'Return Data'!$B$7:$R$2292,6,0)</f>
        <v>3.4933999999999998</v>
      </c>
      <c r="G34" s="66">
        <f t="shared" si="1"/>
        <v>32</v>
      </c>
      <c r="H34" s="65">
        <f>VLOOKUP($A34,'Return Data'!$B$7:$R$2292,7,0)</f>
        <v>3.5348999999999999</v>
      </c>
      <c r="I34" s="66">
        <f t="shared" si="2"/>
        <v>32</v>
      </c>
      <c r="J34" s="65">
        <f>VLOOKUP($A34,'Return Data'!$B$7:$R$2292,8,0)</f>
        <v>3.8757000000000001</v>
      </c>
      <c r="K34" s="66">
        <f t="shared" si="3"/>
        <v>17</v>
      </c>
      <c r="L34" s="65">
        <f>VLOOKUP($A34,'Return Data'!$B$7:$R$2292,9,0)</f>
        <v>3.3767999999999998</v>
      </c>
      <c r="M34" s="66">
        <f t="shared" si="4"/>
        <v>26</v>
      </c>
      <c r="N34" s="65">
        <f>VLOOKUP($A34,'Return Data'!$B$7:$R$2292,10,0)</f>
        <v>3.3334999999999999</v>
      </c>
      <c r="O34" s="66">
        <f t="shared" si="5"/>
        <v>29</v>
      </c>
      <c r="P34" s="65">
        <f>VLOOKUP($A34,'Return Data'!$B$7:$R$2292,11,0)</f>
        <v>3.2094999999999998</v>
      </c>
      <c r="Q34" s="66">
        <f t="shared" si="6"/>
        <v>31</v>
      </c>
      <c r="R34" s="65">
        <f>VLOOKUP($A34,'Return Data'!$B$7:$R$2292,12,0)</f>
        <v>3.2124999999999999</v>
      </c>
      <c r="S34" s="66">
        <f t="shared" si="7"/>
        <v>30</v>
      </c>
      <c r="T34" s="65">
        <f>VLOOKUP($A34,'Return Data'!$B$7:$R$2292,13,0)</f>
        <v>3.1718999999999999</v>
      </c>
      <c r="U34" s="66">
        <f t="shared" si="8"/>
        <v>30</v>
      </c>
      <c r="V34" s="65">
        <f>VLOOKUP($A34,'Return Data'!$B$7:$R$2292,17,0)</f>
        <v>3.274</v>
      </c>
      <c r="W34" s="66">
        <f t="shared" si="9"/>
        <v>31</v>
      </c>
      <c r="X34" s="65">
        <f>VLOOKUP($A34,'Return Data'!$B$7:$R$2292,14,0)</f>
        <v>4.0479000000000003</v>
      </c>
      <c r="Y34" s="66">
        <f t="shared" si="12"/>
        <v>33</v>
      </c>
      <c r="Z34" s="65">
        <f>VLOOKUP($A34,'Return Data'!$B$7:$R$2292,16,0)</f>
        <v>4.5296000000000003</v>
      </c>
      <c r="AA34" s="67">
        <f t="shared" si="11"/>
        <v>32</v>
      </c>
    </row>
    <row r="35" spans="1:27" x14ac:dyDescent="0.3">
      <c r="A35" s="63" t="s">
        <v>2035</v>
      </c>
      <c r="B35" s="64">
        <f>VLOOKUP($A35,'Return Data'!$B$7:$R$2292,3,0)</f>
        <v>44609</v>
      </c>
      <c r="C35" s="65">
        <f>VLOOKUP($A35,'Return Data'!$B$7:$R$2292,4,0)</f>
        <v>274.1207</v>
      </c>
      <c r="D35" s="65">
        <f>VLOOKUP($A35,'Return Data'!$B$7:$R$2292,5,0)</f>
        <v>3.742</v>
      </c>
      <c r="E35" s="66">
        <f t="shared" si="0"/>
        <v>11</v>
      </c>
      <c r="F35" s="65">
        <f>VLOOKUP($A35,'Return Data'!$B$7:$R$2292,6,0)</f>
        <v>3.8271000000000002</v>
      </c>
      <c r="G35" s="66">
        <f t="shared" si="1"/>
        <v>21</v>
      </c>
      <c r="H35" s="65">
        <f>VLOOKUP($A35,'Return Data'!$B$7:$R$2292,7,0)</f>
        <v>4.1463000000000001</v>
      </c>
      <c r="I35" s="66">
        <f t="shared" si="2"/>
        <v>4</v>
      </c>
      <c r="J35" s="65">
        <f>VLOOKUP($A35,'Return Data'!$B$7:$R$2292,8,0)</f>
        <v>4.0103</v>
      </c>
      <c r="K35" s="66">
        <f t="shared" si="3"/>
        <v>6</v>
      </c>
      <c r="L35" s="65">
        <f>VLOOKUP($A35,'Return Data'!$B$7:$R$2292,9,0)</f>
        <v>3.5314000000000001</v>
      </c>
      <c r="M35" s="66">
        <f t="shared" si="4"/>
        <v>5</v>
      </c>
      <c r="N35" s="65">
        <f>VLOOKUP($A35,'Return Data'!$B$7:$R$2292,10,0)</f>
        <v>3.4449999999999998</v>
      </c>
      <c r="O35" s="66">
        <f t="shared" si="5"/>
        <v>16</v>
      </c>
      <c r="P35" s="65">
        <f>VLOOKUP($A35,'Return Data'!$B$7:$R$2292,11,0)</f>
        <v>3.3433000000000002</v>
      </c>
      <c r="Q35" s="66">
        <f t="shared" si="6"/>
        <v>12</v>
      </c>
      <c r="R35" s="65">
        <f>VLOOKUP($A35,'Return Data'!$B$7:$R$2292,12,0)</f>
        <v>3.3515000000000001</v>
      </c>
      <c r="S35" s="66">
        <f t="shared" si="7"/>
        <v>14</v>
      </c>
      <c r="T35" s="65">
        <f>VLOOKUP($A35,'Return Data'!$B$7:$R$2292,13,0)</f>
        <v>3.3334000000000001</v>
      </c>
      <c r="U35" s="66">
        <f t="shared" si="8"/>
        <v>13</v>
      </c>
      <c r="V35" s="65">
        <f>VLOOKUP($A35,'Return Data'!$B$7:$R$2292,17,0)</f>
        <v>3.6046</v>
      </c>
      <c r="W35" s="66">
        <f t="shared" si="9"/>
        <v>17</v>
      </c>
      <c r="X35" s="65">
        <f>VLOOKUP($A35,'Return Data'!$B$7:$R$2292,14,0)</f>
        <v>4.5358000000000001</v>
      </c>
      <c r="Y35" s="66">
        <f t="shared" si="12"/>
        <v>7</v>
      </c>
      <c r="Z35" s="65">
        <f>VLOOKUP($A35,'Return Data'!$B$7:$R$2292,16,0)</f>
        <v>7.2196999999999996</v>
      </c>
      <c r="AA35" s="67">
        <f t="shared" si="11"/>
        <v>5</v>
      </c>
    </row>
    <row r="36" spans="1:27" x14ac:dyDescent="0.3">
      <c r="A36" s="63" t="s">
        <v>256</v>
      </c>
      <c r="B36" s="64">
        <f>VLOOKUP($A36,'Return Data'!$B$7:$R$2292,3,0)</f>
        <v>44609</v>
      </c>
      <c r="C36" s="65">
        <f>VLOOKUP($A36,'Return Data'!$B$7:$R$2292,4,0)</f>
        <v>33.554000000000002</v>
      </c>
      <c r="D36" s="65">
        <f>VLOOKUP($A36,'Return Data'!$B$7:$R$2292,5,0)</f>
        <v>4.0252999999999997</v>
      </c>
      <c r="E36" s="66">
        <f t="shared" si="0"/>
        <v>3</v>
      </c>
      <c r="F36" s="65">
        <f>VLOOKUP($A36,'Return Data'!$B$7:$R$2292,6,0)</f>
        <v>4.4253</v>
      </c>
      <c r="G36" s="66">
        <f t="shared" si="1"/>
        <v>2</v>
      </c>
      <c r="H36" s="65">
        <f>VLOOKUP($A36,'Return Data'!$B$7:$R$2292,7,0)</f>
        <v>4.2146999999999997</v>
      </c>
      <c r="I36" s="66">
        <f t="shared" si="2"/>
        <v>2</v>
      </c>
      <c r="J36" s="65">
        <f>VLOOKUP($A36,'Return Data'!$B$7:$R$2292,8,0)</f>
        <v>4.1323999999999996</v>
      </c>
      <c r="K36" s="66">
        <f t="shared" si="3"/>
        <v>2</v>
      </c>
      <c r="L36" s="65">
        <f>VLOOKUP($A36,'Return Data'!$B$7:$R$2292,9,0)</f>
        <v>3.8513999999999999</v>
      </c>
      <c r="M36" s="66">
        <f t="shared" si="4"/>
        <v>2</v>
      </c>
      <c r="N36" s="65">
        <f>VLOOKUP($A36,'Return Data'!$B$7:$R$2292,10,0)</f>
        <v>3.9611000000000001</v>
      </c>
      <c r="O36" s="66">
        <f t="shared" si="5"/>
        <v>2</v>
      </c>
      <c r="P36" s="65">
        <f>VLOOKUP($A36,'Return Data'!$B$7:$R$2292,11,0)</f>
        <v>3.8313999999999999</v>
      </c>
      <c r="Q36" s="66">
        <f t="shared" si="6"/>
        <v>2</v>
      </c>
      <c r="R36" s="65">
        <f>VLOOKUP($A36,'Return Data'!$B$7:$R$2292,12,0)</f>
        <v>3.7782</v>
      </c>
      <c r="S36" s="66">
        <f t="shared" si="7"/>
        <v>1</v>
      </c>
      <c r="T36" s="65">
        <f>VLOOKUP($A36,'Return Data'!$B$7:$R$2292,13,0)</f>
        <v>3.9380000000000002</v>
      </c>
      <c r="U36" s="66">
        <f t="shared" si="8"/>
        <v>1</v>
      </c>
      <c r="V36" s="65">
        <f>VLOOKUP($A36,'Return Data'!$B$7:$R$2292,17,0)</f>
        <v>4.3067000000000002</v>
      </c>
      <c r="W36" s="66">
        <f t="shared" si="9"/>
        <v>1</v>
      </c>
      <c r="X36" s="65">
        <f>VLOOKUP($A36,'Return Data'!$B$7:$R$2292,14,0)</f>
        <v>5.1539999999999999</v>
      </c>
      <c r="Y36" s="66">
        <f t="shared" si="12"/>
        <v>1</v>
      </c>
      <c r="Z36" s="65">
        <f>VLOOKUP($A36,'Return Data'!$B$7:$R$2292,16,0)</f>
        <v>7.6620999999999997</v>
      </c>
      <c r="AA36" s="67">
        <f t="shared" si="11"/>
        <v>1</v>
      </c>
    </row>
    <row r="37" spans="1:27" x14ac:dyDescent="0.3">
      <c r="A37" s="63" t="s">
        <v>257</v>
      </c>
      <c r="B37" s="64">
        <f>VLOOKUP($A37,'Return Data'!$B$7:$R$2292,3,0)</f>
        <v>44609</v>
      </c>
      <c r="C37" s="65">
        <f>VLOOKUP($A37,'Return Data'!$B$7:$R$2292,4,0)</f>
        <v>28.486599999999999</v>
      </c>
      <c r="D37" s="65">
        <f>VLOOKUP($A37,'Return Data'!$B$7:$R$2292,5,0)</f>
        <v>3.8443000000000001</v>
      </c>
      <c r="E37" s="66">
        <f t="shared" si="0"/>
        <v>7</v>
      </c>
      <c r="F37" s="65">
        <f>VLOOKUP($A37,'Return Data'!$B$7:$R$2292,6,0)</f>
        <v>3.5459999999999998</v>
      </c>
      <c r="G37" s="66">
        <f t="shared" si="1"/>
        <v>31</v>
      </c>
      <c r="H37" s="65">
        <f>VLOOKUP($A37,'Return Data'!$B$7:$R$2292,7,0)</f>
        <v>3.6267999999999998</v>
      </c>
      <c r="I37" s="66">
        <f t="shared" si="2"/>
        <v>29</v>
      </c>
      <c r="J37" s="65">
        <f>VLOOKUP($A37,'Return Data'!$B$7:$R$2292,8,0)</f>
        <v>3.8771</v>
      </c>
      <c r="K37" s="66">
        <f t="shared" si="3"/>
        <v>14</v>
      </c>
      <c r="L37" s="65">
        <f>VLOOKUP($A37,'Return Data'!$B$7:$R$2292,9,0)</f>
        <v>3.3033999999999999</v>
      </c>
      <c r="M37" s="66">
        <f t="shared" si="4"/>
        <v>32</v>
      </c>
      <c r="N37" s="65">
        <f>VLOOKUP($A37,'Return Data'!$B$7:$R$2292,10,0)</f>
        <v>3.286</v>
      </c>
      <c r="O37" s="66">
        <f t="shared" si="5"/>
        <v>32</v>
      </c>
      <c r="P37" s="65">
        <f>VLOOKUP($A37,'Return Data'!$B$7:$R$2292,11,0)</f>
        <v>3.1897000000000002</v>
      </c>
      <c r="Q37" s="66">
        <f t="shared" si="6"/>
        <v>32</v>
      </c>
      <c r="R37" s="65">
        <f>VLOOKUP($A37,'Return Data'!$B$7:$R$2292,12,0)</f>
        <v>3.1956000000000002</v>
      </c>
      <c r="S37" s="66">
        <f t="shared" si="7"/>
        <v>31</v>
      </c>
      <c r="T37" s="65">
        <f>VLOOKUP($A37,'Return Data'!$B$7:$R$2292,13,0)</f>
        <v>3.1507000000000001</v>
      </c>
      <c r="U37" s="66">
        <f t="shared" si="8"/>
        <v>31</v>
      </c>
      <c r="V37" s="65">
        <f>VLOOKUP($A37,'Return Data'!$B$7:$R$2292,17,0)</f>
        <v>3.2353999999999998</v>
      </c>
      <c r="W37" s="66">
        <f t="shared" si="9"/>
        <v>32</v>
      </c>
      <c r="X37" s="65">
        <f>VLOOKUP($A37,'Return Data'!$B$7:$R$2292,14,0)</f>
        <v>4.08</v>
      </c>
      <c r="Y37" s="66">
        <f t="shared" si="12"/>
        <v>32</v>
      </c>
      <c r="Z37" s="65">
        <f>VLOOKUP($A37,'Return Data'!$B$7:$R$2292,16,0)</f>
        <v>6.7789000000000001</v>
      </c>
      <c r="AA37" s="67">
        <f t="shared" si="11"/>
        <v>24</v>
      </c>
    </row>
    <row r="38" spans="1:27" x14ac:dyDescent="0.3">
      <c r="A38" s="63" t="s">
        <v>2042</v>
      </c>
      <c r="B38" s="64">
        <f>VLOOKUP($A38,'Return Data'!$B$7:$R$2292,3,0)</f>
        <v>44609</v>
      </c>
      <c r="C38" s="65">
        <f>VLOOKUP($A38,'Return Data'!$B$7:$R$2292,4,0)</f>
        <v>3297.2579999999998</v>
      </c>
      <c r="D38" s="65">
        <f>VLOOKUP($A38,'Return Data'!$B$7:$R$2292,5,0)</f>
        <v>3.4497</v>
      </c>
      <c r="E38" s="66">
        <f t="shared" si="0"/>
        <v>27</v>
      </c>
      <c r="F38" s="65">
        <f>VLOOKUP($A38,'Return Data'!$B$7:$R$2292,6,0)</f>
        <v>3.8054999999999999</v>
      </c>
      <c r="G38" s="66">
        <f t="shared" si="1"/>
        <v>22</v>
      </c>
      <c r="H38" s="65">
        <f>VLOOKUP($A38,'Return Data'!$B$7:$R$2292,7,0)</f>
        <v>3.8092000000000001</v>
      </c>
      <c r="I38" s="66">
        <f t="shared" si="2"/>
        <v>17</v>
      </c>
      <c r="J38" s="65">
        <f>VLOOKUP($A38,'Return Data'!$B$7:$R$2292,8,0)</f>
        <v>3.8976000000000002</v>
      </c>
      <c r="K38" s="66">
        <f t="shared" si="3"/>
        <v>12</v>
      </c>
      <c r="L38" s="65">
        <f>VLOOKUP($A38,'Return Data'!$B$7:$R$2292,9,0)</f>
        <v>3.3576999999999999</v>
      </c>
      <c r="M38" s="66">
        <f t="shared" si="4"/>
        <v>28</v>
      </c>
      <c r="N38" s="65">
        <f>VLOOKUP($A38,'Return Data'!$B$7:$R$2292,10,0)</f>
        <v>3.4338000000000002</v>
      </c>
      <c r="O38" s="66">
        <f t="shared" si="5"/>
        <v>19</v>
      </c>
      <c r="P38" s="65">
        <f>VLOOKUP($A38,'Return Data'!$B$7:$R$2292,11,0)</f>
        <v>3.3372000000000002</v>
      </c>
      <c r="Q38" s="66">
        <f t="shared" si="6"/>
        <v>16</v>
      </c>
      <c r="R38" s="65">
        <f>VLOOKUP($A38,'Return Data'!$B$7:$R$2292,12,0)</f>
        <v>3.3538000000000001</v>
      </c>
      <c r="S38" s="66">
        <f t="shared" si="7"/>
        <v>12</v>
      </c>
      <c r="T38" s="65">
        <f>VLOOKUP($A38,'Return Data'!$B$7:$R$2292,13,0)</f>
        <v>3.3249</v>
      </c>
      <c r="U38" s="66">
        <f t="shared" si="8"/>
        <v>14</v>
      </c>
      <c r="V38" s="65">
        <f>VLOOKUP($A38,'Return Data'!$B$7:$R$2292,17,0)</f>
        <v>3.6091000000000002</v>
      </c>
      <c r="W38" s="66">
        <f t="shared" si="9"/>
        <v>14</v>
      </c>
      <c r="X38" s="65">
        <f>VLOOKUP($A38,'Return Data'!$B$7:$R$2292,14,0)</f>
        <v>4.4748999999999999</v>
      </c>
      <c r="Y38" s="66">
        <f t="shared" si="12"/>
        <v>17</v>
      </c>
      <c r="Z38" s="65">
        <f>VLOOKUP($A38,'Return Data'!$B$7:$R$2292,16,0)</f>
        <v>6.7554999999999996</v>
      </c>
      <c r="AA38" s="67">
        <f t="shared" si="11"/>
        <v>25</v>
      </c>
    </row>
    <row r="39" spans="1:27" x14ac:dyDescent="0.3">
      <c r="A39" s="63" t="s">
        <v>2008</v>
      </c>
      <c r="B39" s="64">
        <f>VLOOKUP($A39,'Return Data'!$B$7:$R$2292,3,0)</f>
        <v>44609</v>
      </c>
      <c r="C39" s="65">
        <f>VLOOKUP($A39,'Return Data'!$B$7:$R$2292,4,0)</f>
        <v>2973.3700800000001</v>
      </c>
      <c r="D39" s="65">
        <f>VLOOKUP($A39,'Return Data'!$B$7:$R$2292,5,0)</f>
        <v>3.4925000000000002</v>
      </c>
      <c r="E39" s="66">
        <f t="shared" si="0"/>
        <v>23</v>
      </c>
      <c r="F39" s="65">
        <f>VLOOKUP($A39,'Return Data'!$B$7:$R$2292,6,0)</f>
        <v>4.0186000000000002</v>
      </c>
      <c r="G39" s="66">
        <f t="shared" si="1"/>
        <v>7</v>
      </c>
      <c r="H39" s="65">
        <f>VLOOKUP($A39,'Return Data'!$B$7:$R$2292,7,0)</f>
        <v>3.8651</v>
      </c>
      <c r="I39" s="66">
        <f t="shared" si="2"/>
        <v>10</v>
      </c>
      <c r="J39" s="65">
        <f>VLOOKUP($A39,'Return Data'!$B$7:$R$2292,8,0)</f>
        <v>3.7915999999999999</v>
      </c>
      <c r="K39" s="66">
        <f t="shared" si="3"/>
        <v>21</v>
      </c>
      <c r="L39" s="65">
        <f>VLOOKUP($A39,'Return Data'!$B$7:$R$2292,9,0)</f>
        <v>3.4276</v>
      </c>
      <c r="M39" s="66">
        <f t="shared" si="4"/>
        <v>20</v>
      </c>
      <c r="N39" s="65">
        <f>VLOOKUP($A39,'Return Data'!$B$7:$R$2292,10,0)</f>
        <v>3.3521000000000001</v>
      </c>
      <c r="O39" s="66">
        <f t="shared" si="5"/>
        <v>28</v>
      </c>
      <c r="P39" s="65">
        <f>VLOOKUP($A39,'Return Data'!$B$7:$R$2292,11,0)</f>
        <v>3.2608000000000001</v>
      </c>
      <c r="Q39" s="66">
        <f t="shared" si="6"/>
        <v>28</v>
      </c>
      <c r="R39" s="65">
        <f>VLOOKUP($A39,'Return Data'!$B$7:$R$2292,12,0)</f>
        <v>3.2595999999999998</v>
      </c>
      <c r="S39" s="66">
        <f t="shared" si="7"/>
        <v>29</v>
      </c>
      <c r="T39" s="65">
        <f>VLOOKUP($A39,'Return Data'!$B$7:$R$2292,13,0)</f>
        <v>3.2355</v>
      </c>
      <c r="U39" s="66">
        <f t="shared" si="8"/>
        <v>29</v>
      </c>
      <c r="V39" s="65">
        <f>VLOOKUP($A39,'Return Data'!$B$7:$R$2292,17,0)</f>
        <v>3.3622999999999998</v>
      </c>
      <c r="W39" s="66">
        <f t="shared" si="9"/>
        <v>29</v>
      </c>
      <c r="X39" s="65">
        <f>VLOOKUP($A39,'Return Data'!$B$7:$R$2292,14,0)</f>
        <v>4.2102000000000004</v>
      </c>
      <c r="Y39" s="66">
        <f t="shared" si="12"/>
        <v>31</v>
      </c>
      <c r="Z39" s="65">
        <f>VLOOKUP($A39,'Return Data'!$B$7:$R$2292,16,0)</f>
        <v>6.4325999999999999</v>
      </c>
      <c r="AA39" s="67">
        <f t="shared" si="11"/>
        <v>27</v>
      </c>
    </row>
    <row r="40" spans="1:27" x14ac:dyDescent="0.3">
      <c r="A40" s="63" t="s">
        <v>262</v>
      </c>
      <c r="B40" s="64">
        <f>VLOOKUP($A40,'Return Data'!$B$7:$R$2292,3,0)</f>
        <v>44609</v>
      </c>
      <c r="C40" s="65">
        <f>VLOOKUP($A40,'Return Data'!$B$7:$R$2292,4,0)</f>
        <v>3319.1127999999999</v>
      </c>
      <c r="D40" s="65">
        <f>VLOOKUP($A40,'Return Data'!$B$7:$R$2292,5,0)</f>
        <v>3.8723999999999998</v>
      </c>
      <c r="E40" s="66">
        <f t="shared" si="0"/>
        <v>5</v>
      </c>
      <c r="F40" s="65">
        <f>VLOOKUP($A40,'Return Data'!$B$7:$R$2292,6,0)</f>
        <v>4.1703999999999999</v>
      </c>
      <c r="G40" s="66">
        <f t="shared" si="1"/>
        <v>5</v>
      </c>
      <c r="H40" s="65">
        <f>VLOOKUP($A40,'Return Data'!$B$7:$R$2292,7,0)</f>
        <v>4.0461999999999998</v>
      </c>
      <c r="I40" s="66">
        <f t="shared" si="2"/>
        <v>5</v>
      </c>
      <c r="J40" s="65">
        <f>VLOOKUP($A40,'Return Data'!$B$7:$R$2292,8,0)</f>
        <v>4.0246000000000004</v>
      </c>
      <c r="K40" s="66">
        <f t="shared" si="3"/>
        <v>5</v>
      </c>
      <c r="L40" s="65">
        <f>VLOOKUP($A40,'Return Data'!$B$7:$R$2292,9,0)</f>
        <v>3.4470999999999998</v>
      </c>
      <c r="M40" s="66">
        <f t="shared" si="4"/>
        <v>13</v>
      </c>
      <c r="N40" s="65">
        <f>VLOOKUP($A40,'Return Data'!$B$7:$R$2292,10,0)</f>
        <v>3.4939</v>
      </c>
      <c r="O40" s="66">
        <f t="shared" si="5"/>
        <v>6</v>
      </c>
      <c r="P40" s="65">
        <f>VLOOKUP($A40,'Return Data'!$B$7:$R$2292,11,0)</f>
        <v>3.3252999999999999</v>
      </c>
      <c r="Q40" s="66">
        <f t="shared" si="6"/>
        <v>20</v>
      </c>
      <c r="R40" s="65">
        <f>VLOOKUP($A40,'Return Data'!$B$7:$R$2292,12,0)</f>
        <v>3.3313000000000001</v>
      </c>
      <c r="S40" s="66">
        <f t="shared" si="7"/>
        <v>20</v>
      </c>
      <c r="T40" s="65">
        <f>VLOOKUP($A40,'Return Data'!$B$7:$R$2292,13,0)</f>
        <v>3.2970999999999999</v>
      </c>
      <c r="U40" s="66">
        <f t="shared" si="8"/>
        <v>23</v>
      </c>
      <c r="V40" s="65">
        <f>VLOOKUP($A40,'Return Data'!$B$7:$R$2292,17,0)</f>
        <v>3.6516000000000002</v>
      </c>
      <c r="W40" s="66">
        <f t="shared" si="9"/>
        <v>7</v>
      </c>
      <c r="X40" s="65">
        <f>VLOOKUP($A40,'Return Data'!$B$7:$R$2292,14,0)</f>
        <v>4.5209000000000001</v>
      </c>
      <c r="Y40" s="66">
        <f t="shared" si="12"/>
        <v>9</v>
      </c>
      <c r="Z40" s="65">
        <f>VLOOKUP($A40,'Return Data'!$B$7:$R$2292,16,0)</f>
        <v>7.1067999999999998</v>
      </c>
      <c r="AA40" s="67">
        <f t="shared" si="11"/>
        <v>11</v>
      </c>
    </row>
    <row r="41" spans="1:27" x14ac:dyDescent="0.3">
      <c r="A41" s="63" t="s">
        <v>263</v>
      </c>
      <c r="B41" s="64">
        <f>VLOOKUP($A41,'Return Data'!$B$7:$R$2292,3,0)</f>
        <v>44609</v>
      </c>
      <c r="C41" s="65">
        <f>VLOOKUP($A41,'Return Data'!$B$7:$R$2292,4,0)</f>
        <v>2024.1805999999999</v>
      </c>
      <c r="D41" s="65">
        <f>VLOOKUP($A41,'Return Data'!$B$7:$R$2292,5,0)</f>
        <v>3.5670999999999999</v>
      </c>
      <c r="E41" s="66">
        <f t="shared" si="0"/>
        <v>19</v>
      </c>
      <c r="F41" s="65">
        <f>VLOOKUP($A41,'Return Data'!$B$7:$R$2292,6,0)</f>
        <v>3.7374000000000001</v>
      </c>
      <c r="G41" s="66">
        <f t="shared" si="1"/>
        <v>27</v>
      </c>
      <c r="H41" s="65">
        <f>VLOOKUP($A41,'Return Data'!$B$7:$R$2292,7,0)</f>
        <v>3.6617999999999999</v>
      </c>
      <c r="I41" s="66">
        <f t="shared" si="2"/>
        <v>26</v>
      </c>
      <c r="J41" s="65">
        <f>VLOOKUP($A41,'Return Data'!$B$7:$R$2292,8,0)</f>
        <v>3.5838000000000001</v>
      </c>
      <c r="K41" s="66">
        <f t="shared" si="3"/>
        <v>32</v>
      </c>
      <c r="L41" s="65">
        <f>VLOOKUP($A41,'Return Data'!$B$7:$R$2292,9,0)</f>
        <v>3.5219</v>
      </c>
      <c r="M41" s="66">
        <f t="shared" si="4"/>
        <v>6</v>
      </c>
      <c r="N41" s="65">
        <f>VLOOKUP($A41,'Return Data'!$B$7:$R$2292,10,0)</f>
        <v>3.4382000000000001</v>
      </c>
      <c r="O41" s="66">
        <f t="shared" si="5"/>
        <v>18</v>
      </c>
      <c r="P41" s="65">
        <f>VLOOKUP($A41,'Return Data'!$B$7:$R$2292,11,0)</f>
        <v>3.3399000000000001</v>
      </c>
      <c r="Q41" s="66">
        <f t="shared" si="6"/>
        <v>14</v>
      </c>
      <c r="R41" s="65">
        <f>VLOOKUP($A41,'Return Data'!$B$7:$R$2292,12,0)</f>
        <v>3.3531</v>
      </c>
      <c r="S41" s="66">
        <f t="shared" si="7"/>
        <v>13</v>
      </c>
      <c r="T41" s="65">
        <f>VLOOKUP($A41,'Return Data'!$B$7:$R$2292,13,0)</f>
        <v>3.3422000000000001</v>
      </c>
      <c r="U41" s="66">
        <f t="shared" si="8"/>
        <v>9</v>
      </c>
      <c r="V41" s="65">
        <f>VLOOKUP($A41,'Return Data'!$B$7:$R$2292,17,0)</f>
        <v>3.6823999999999999</v>
      </c>
      <c r="W41" s="66">
        <f t="shared" si="9"/>
        <v>3</v>
      </c>
      <c r="X41" s="65">
        <f>VLOOKUP($A41,'Return Data'!$B$7:$R$2292,14,0)</f>
        <v>4.4992000000000001</v>
      </c>
      <c r="Y41" s="66">
        <f t="shared" si="12"/>
        <v>15</v>
      </c>
      <c r="Z41" s="65">
        <f>VLOOKUP($A41,'Return Data'!$B$7:$R$2292,16,0)</f>
        <v>6.8205</v>
      </c>
      <c r="AA41" s="67">
        <f t="shared" si="11"/>
        <v>23</v>
      </c>
    </row>
    <row r="42" spans="1:27" x14ac:dyDescent="0.3">
      <c r="A42" s="63" t="s">
        <v>264</v>
      </c>
      <c r="B42" s="64">
        <f>VLOOKUP($A42,'Return Data'!$B$7:$R$2292,3,0)</f>
        <v>44609</v>
      </c>
      <c r="C42" s="65">
        <f>VLOOKUP($A42,'Return Data'!$B$7:$R$2292,4,0)</f>
        <v>3452.3380999999999</v>
      </c>
      <c r="D42" s="65">
        <f>VLOOKUP($A42,'Return Data'!$B$7:$R$2292,5,0)</f>
        <v>3.4967000000000001</v>
      </c>
      <c r="E42" s="66">
        <f t="shared" si="0"/>
        <v>22</v>
      </c>
      <c r="F42" s="65">
        <f>VLOOKUP($A42,'Return Data'!$B$7:$R$2292,6,0)</f>
        <v>3.8532000000000002</v>
      </c>
      <c r="G42" s="66">
        <f t="shared" si="1"/>
        <v>19</v>
      </c>
      <c r="H42" s="65">
        <f>VLOOKUP($A42,'Return Data'!$B$7:$R$2292,7,0)</f>
        <v>3.7782</v>
      </c>
      <c r="I42" s="66">
        <f t="shared" si="2"/>
        <v>18</v>
      </c>
      <c r="J42" s="65">
        <f>VLOOKUP($A42,'Return Data'!$B$7:$R$2292,8,0)</f>
        <v>3.7572000000000001</v>
      </c>
      <c r="K42" s="66">
        <f t="shared" si="3"/>
        <v>23</v>
      </c>
      <c r="L42" s="65">
        <f>VLOOKUP($A42,'Return Data'!$B$7:$R$2292,9,0)</f>
        <v>3.4095</v>
      </c>
      <c r="M42" s="66">
        <f t="shared" si="4"/>
        <v>23</v>
      </c>
      <c r="N42" s="65">
        <f>VLOOKUP($A42,'Return Data'!$B$7:$R$2292,10,0)</f>
        <v>3.4807000000000001</v>
      </c>
      <c r="O42" s="66">
        <f t="shared" si="5"/>
        <v>11</v>
      </c>
      <c r="P42" s="65">
        <f>VLOOKUP($A42,'Return Data'!$B$7:$R$2292,11,0)</f>
        <v>3.3586999999999998</v>
      </c>
      <c r="Q42" s="66">
        <f t="shared" si="6"/>
        <v>9</v>
      </c>
      <c r="R42" s="65">
        <f>VLOOKUP($A42,'Return Data'!$B$7:$R$2292,12,0)</f>
        <v>3.3702000000000001</v>
      </c>
      <c r="S42" s="66">
        <f t="shared" si="7"/>
        <v>9</v>
      </c>
      <c r="T42" s="65">
        <f>VLOOKUP($A42,'Return Data'!$B$7:$R$2292,13,0)</f>
        <v>3.3393000000000002</v>
      </c>
      <c r="U42" s="66">
        <f t="shared" si="8"/>
        <v>11</v>
      </c>
      <c r="V42" s="65">
        <f>VLOOKUP($A42,'Return Data'!$B$7:$R$2292,17,0)</f>
        <v>3.6208</v>
      </c>
      <c r="W42" s="66">
        <f t="shared" si="9"/>
        <v>12</v>
      </c>
      <c r="X42" s="65">
        <f>VLOOKUP($A42,'Return Data'!$B$7:$R$2292,14,0)</f>
        <v>4.5175999999999998</v>
      </c>
      <c r="Y42" s="66">
        <f t="shared" si="12"/>
        <v>11</v>
      </c>
      <c r="Z42" s="65">
        <f>VLOOKUP($A42,'Return Data'!$B$7:$R$2292,16,0)</f>
        <v>6.9138000000000002</v>
      </c>
      <c r="AA42" s="67">
        <f t="shared" si="11"/>
        <v>21</v>
      </c>
    </row>
    <row r="43" spans="1:27" x14ac:dyDescent="0.3">
      <c r="A43" s="63" t="s">
        <v>2028</v>
      </c>
      <c r="B43" s="64">
        <f>VLOOKUP($A43,'Return Data'!$B$7:$R$2292,3,0)</f>
        <v>44609</v>
      </c>
      <c r="C43" s="65">
        <f>VLOOKUP($A43,'Return Data'!$B$7:$R$2292,4,0)</f>
        <v>1138.9526000000001</v>
      </c>
      <c r="D43" s="65">
        <f>VLOOKUP($A43,'Return Data'!$B$7:$R$2292,5,0)</f>
        <v>3.6120999999999999</v>
      </c>
      <c r="E43" s="66">
        <f t="shared" si="0"/>
        <v>17</v>
      </c>
      <c r="F43" s="65">
        <f>VLOOKUP($A43,'Return Data'!$B$7:$R$2292,6,0)</f>
        <v>3.4491999999999998</v>
      </c>
      <c r="G43" s="66">
        <f t="shared" si="1"/>
        <v>33</v>
      </c>
      <c r="H43" s="65">
        <f>VLOOKUP($A43,'Return Data'!$B$7:$R$2292,7,0)</f>
        <v>3.121</v>
      </c>
      <c r="I43" s="66">
        <f t="shared" si="2"/>
        <v>36</v>
      </c>
      <c r="J43" s="65">
        <f>VLOOKUP($A43,'Return Data'!$B$7:$R$2292,8,0)</f>
        <v>2.9950000000000001</v>
      </c>
      <c r="K43" s="66">
        <f t="shared" si="3"/>
        <v>36</v>
      </c>
      <c r="L43" s="65">
        <f>VLOOKUP($A43,'Return Data'!$B$7:$R$2292,9,0)</f>
        <v>3.1360999999999999</v>
      </c>
      <c r="M43" s="66">
        <f t="shared" si="4"/>
        <v>36</v>
      </c>
      <c r="N43" s="65">
        <f>VLOOKUP($A43,'Return Data'!$B$7:$R$2292,10,0)</f>
        <v>3.0173999999999999</v>
      </c>
      <c r="O43" s="66">
        <f t="shared" si="5"/>
        <v>36</v>
      </c>
      <c r="P43" s="65">
        <f>VLOOKUP($A43,'Return Data'!$B$7:$R$2292,11,0)</f>
        <v>2.9361000000000002</v>
      </c>
      <c r="Q43" s="66">
        <f t="shared" si="6"/>
        <v>36</v>
      </c>
      <c r="R43" s="65">
        <f>VLOOKUP($A43,'Return Data'!$B$7:$R$2292,12,0)</f>
        <v>2.9232</v>
      </c>
      <c r="S43" s="66">
        <f t="shared" si="7"/>
        <v>36</v>
      </c>
      <c r="T43" s="65">
        <f>VLOOKUP($A43,'Return Data'!$B$7:$R$2292,13,0)</f>
        <v>2.9357000000000002</v>
      </c>
      <c r="U43" s="66">
        <f t="shared" si="8"/>
        <v>36</v>
      </c>
      <c r="V43" s="65">
        <f>VLOOKUP($A43,'Return Data'!$B$7:$R$2292,17,0)</f>
        <v>3.1227</v>
      </c>
      <c r="W43" s="66">
        <f t="shared" si="9"/>
        <v>33</v>
      </c>
      <c r="X43" s="65">
        <f>VLOOKUP($A43,'Return Data'!$B$7:$R$2292,14,0)</f>
        <v>4.2145999999999999</v>
      </c>
      <c r="Y43" s="66">
        <f t="shared" si="12"/>
        <v>30</v>
      </c>
      <c r="Z43" s="65">
        <f>VLOOKUP($A43,'Return Data'!$B$7:$R$2292,16,0)</f>
        <v>4.2916999999999996</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3.5299111111111112</v>
      </c>
      <c r="E45" s="65"/>
      <c r="F45" s="75">
        <f>AVERAGE(F8:F43)</f>
        <v>3.8497111111111102</v>
      </c>
      <c r="G45" s="65"/>
      <c r="H45" s="75">
        <f>AVERAGE(H8:H43)</f>
        <v>3.7799444444444452</v>
      </c>
      <c r="I45" s="65"/>
      <c r="J45" s="75">
        <f>AVERAGE(J8:J43)</f>
        <v>3.8157916666666671</v>
      </c>
      <c r="K45" s="65"/>
      <c r="L45" s="75">
        <f>AVERAGE(L8:L43)</f>
        <v>3.4425111111111111</v>
      </c>
      <c r="M45" s="65"/>
      <c r="N45" s="75">
        <f>AVERAGE(N8:N43)</f>
        <v>3.4344666666666663</v>
      </c>
      <c r="O45" s="65"/>
      <c r="P45" s="75">
        <f>AVERAGE(P8:P43)</f>
        <v>3.3202583333333329</v>
      </c>
      <c r="Q45" s="65"/>
      <c r="R45" s="75">
        <f>AVERAGE(R8:R43)</f>
        <v>3.3179833333333342</v>
      </c>
      <c r="S45" s="65"/>
      <c r="T45" s="75">
        <f>AVERAGE(T8:T43)</f>
        <v>3.2940083333333332</v>
      </c>
      <c r="U45" s="65"/>
      <c r="V45" s="75">
        <f>AVERAGE(V8:V43)</f>
        <v>3.5277666666666669</v>
      </c>
      <c r="W45" s="65"/>
      <c r="X45" s="75">
        <f>AVERAGE(X8:X43)</f>
        <v>4.4217399999999998</v>
      </c>
      <c r="Y45" s="65"/>
      <c r="Z45" s="75">
        <f>AVERAGE(Z8:Z43)</f>
        <v>6.5026583333333328</v>
      </c>
      <c r="AA45" s="76"/>
    </row>
    <row r="46" spans="1:27" x14ac:dyDescent="0.3">
      <c r="A46" s="73" t="s">
        <v>28</v>
      </c>
      <c r="B46" s="74"/>
      <c r="C46" s="74"/>
      <c r="D46" s="75">
        <f>MIN(D8:D43)</f>
        <v>1.2930999999999999</v>
      </c>
      <c r="E46" s="65"/>
      <c r="F46" s="75">
        <f>MIN(F8:F43)</f>
        <v>3.1654</v>
      </c>
      <c r="G46" s="65"/>
      <c r="H46" s="75">
        <f>MIN(H8:H43)</f>
        <v>3.121</v>
      </c>
      <c r="I46" s="65"/>
      <c r="J46" s="75">
        <f>MIN(J8:J43)</f>
        <v>2.9950000000000001</v>
      </c>
      <c r="K46" s="65"/>
      <c r="L46" s="75">
        <f>MIN(L8:L43)</f>
        <v>3.1360999999999999</v>
      </c>
      <c r="M46" s="65"/>
      <c r="N46" s="75">
        <f>MIN(N8:N43)</f>
        <v>3.0173999999999999</v>
      </c>
      <c r="O46" s="65"/>
      <c r="P46" s="75">
        <f>MIN(P8:P43)</f>
        <v>2.9361000000000002</v>
      </c>
      <c r="Q46" s="65"/>
      <c r="R46" s="75">
        <f>MIN(R8:R43)</f>
        <v>2.9232</v>
      </c>
      <c r="S46" s="65"/>
      <c r="T46" s="75">
        <f>MIN(T8:T43)</f>
        <v>2.9357000000000002</v>
      </c>
      <c r="U46" s="65"/>
      <c r="V46" s="75">
        <f>MIN(V8:V43)</f>
        <v>3.0272999999999999</v>
      </c>
      <c r="W46" s="65"/>
      <c r="X46" s="75">
        <f>MIN(X8:X43)</f>
        <v>3.7860999999999998</v>
      </c>
      <c r="Y46" s="65"/>
      <c r="Z46" s="75">
        <f>MIN(Z8:Z43)</f>
        <v>3.6716000000000002</v>
      </c>
      <c r="AA46" s="76"/>
    </row>
    <row r="47" spans="1:27" ht="15" thickBot="1" x14ac:dyDescent="0.35">
      <c r="A47" s="77" t="s">
        <v>29</v>
      </c>
      <c r="B47" s="78"/>
      <c r="C47" s="78"/>
      <c r="D47" s="79">
        <f>MAX(D8:D43)</f>
        <v>4.7408000000000001</v>
      </c>
      <c r="E47" s="95"/>
      <c r="F47" s="79">
        <f>MAX(F8:F43)</f>
        <v>4.6368</v>
      </c>
      <c r="G47" s="95"/>
      <c r="H47" s="79">
        <f>MAX(H8:H43)</f>
        <v>4.6662999999999997</v>
      </c>
      <c r="I47" s="95"/>
      <c r="J47" s="79">
        <f>MAX(J8:J43)</f>
        <v>4.7614999999999998</v>
      </c>
      <c r="K47" s="95"/>
      <c r="L47" s="79">
        <f>MAX(L8:L43)</f>
        <v>4.0923999999999996</v>
      </c>
      <c r="M47" s="95"/>
      <c r="N47" s="79">
        <f>MAX(N8:N43)</f>
        <v>4.0065999999999997</v>
      </c>
      <c r="O47" s="95"/>
      <c r="P47" s="79">
        <f>MAX(P8:P43)</f>
        <v>3.8449</v>
      </c>
      <c r="Q47" s="95"/>
      <c r="R47" s="79">
        <f>MAX(R8:R43)</f>
        <v>3.7782</v>
      </c>
      <c r="S47" s="95"/>
      <c r="T47" s="79">
        <f>MAX(T8:T43)</f>
        <v>3.9380000000000002</v>
      </c>
      <c r="U47" s="95"/>
      <c r="V47" s="79">
        <f>MAX(V8:V43)</f>
        <v>4.3067000000000002</v>
      </c>
      <c r="W47" s="95"/>
      <c r="X47" s="79">
        <f>MAX(X8:X43)</f>
        <v>5.1539999999999999</v>
      </c>
      <c r="Y47" s="95"/>
      <c r="Z47" s="79">
        <f>MAX(Z8:Z43)</f>
        <v>7.6620999999999997</v>
      </c>
      <c r="AA47" s="80"/>
    </row>
    <row r="48" spans="1:27" x14ac:dyDescent="0.3">
      <c r="A48" s="112" t="s">
        <v>433</v>
      </c>
    </row>
    <row r="49" spans="1:1" x14ac:dyDescent="0.3">
      <c r="A49" s="14" t="s">
        <v>340</v>
      </c>
    </row>
  </sheetData>
  <sheetProtection algorithmName="SHA-512" hashValue="QLqWWNQ1dLLV5MMYvLHe/f6otdZ5EIJVV1VJpN8mSgtsxymBBXX6lSwl/B1X2Z1Fcr1M3Y14AyzmH6NVNeybvA==" saltValue="LYXLjA/CLKsXcn4S7ucYB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7" activePane="bottomRight" state="frozen"/>
      <selection pane="topRight" activeCell="B1" sqref="B1"/>
      <selection pane="bottomLeft" activeCell="A6" sqref="A6"/>
      <selection pane="bottomRight" activeCell="B1870"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1947</v>
      </c>
      <c r="T5" s="125" t="s">
        <v>1948</v>
      </c>
      <c r="U5" s="125" t="s">
        <v>1949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476</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477</v>
      </c>
      <c r="B7" s="177" t="s">
        <v>478</v>
      </c>
      <c r="C7" s="177">
        <v>103155</v>
      </c>
      <c r="D7" s="180">
        <v>44609</v>
      </c>
      <c r="E7" s="181">
        <v>1089.01</v>
      </c>
      <c r="F7" s="181">
        <v>-0.26919999999999999</v>
      </c>
      <c r="G7" s="181">
        <v>1.4269000000000001</v>
      </c>
      <c r="H7" s="181">
        <v>1.9643999999999999</v>
      </c>
      <c r="I7" s="181">
        <v>2.0417999999999998</v>
      </c>
      <c r="J7" s="181">
        <v>-1.0558000000000001</v>
      </c>
      <c r="K7" s="181">
        <v>-1.1976</v>
      </c>
      <c r="L7" s="181">
        <v>5.1989999999999998</v>
      </c>
      <c r="M7" s="181">
        <v>16.970800000000001</v>
      </c>
      <c r="N7" s="181">
        <v>18.229299999999999</v>
      </c>
      <c r="O7" s="181">
        <v>15.540100000000001</v>
      </c>
      <c r="P7" s="181">
        <v>10.5924</v>
      </c>
      <c r="Q7" s="181">
        <v>18.942900000000002</v>
      </c>
      <c r="R7" s="181">
        <v>19.878799999999998</v>
      </c>
      <c r="S7" s="124"/>
      <c r="T7" s="127"/>
      <c r="U7" s="128"/>
      <c r="V7" s="128"/>
      <c r="W7" s="128"/>
      <c r="X7" s="128"/>
      <c r="Y7" s="128"/>
      <c r="Z7" s="128"/>
      <c r="AA7" s="128"/>
      <c r="AB7" s="128"/>
      <c r="AC7" s="128"/>
      <c r="AD7" s="128"/>
      <c r="AE7" s="128"/>
      <c r="AF7" s="128"/>
      <c r="AG7" s="128"/>
      <c r="AH7" s="128"/>
    </row>
    <row r="8" spans="1:34" x14ac:dyDescent="0.3">
      <c r="A8" s="177" t="s">
        <v>477</v>
      </c>
      <c r="B8" s="177" t="s">
        <v>479</v>
      </c>
      <c r="C8" s="177">
        <v>120517</v>
      </c>
      <c r="D8" s="180">
        <v>44609</v>
      </c>
      <c r="E8" s="181">
        <v>1187.5899999999999</v>
      </c>
      <c r="F8" s="181">
        <v>-0.26619999999999999</v>
      </c>
      <c r="G8" s="181">
        <v>1.4340999999999999</v>
      </c>
      <c r="H8" s="181">
        <v>1.9811000000000001</v>
      </c>
      <c r="I8" s="181">
        <v>2.0731000000000002</v>
      </c>
      <c r="J8" s="181">
        <v>-0.98960000000000004</v>
      </c>
      <c r="K8" s="181">
        <v>-1.0036</v>
      </c>
      <c r="L8" s="181">
        <v>5.6218000000000004</v>
      </c>
      <c r="M8" s="181">
        <v>17.692699999999999</v>
      </c>
      <c r="N8" s="181">
        <v>19.1402</v>
      </c>
      <c r="O8" s="181">
        <v>16.43</v>
      </c>
      <c r="P8" s="181">
        <v>11.6335</v>
      </c>
      <c r="Q8" s="181">
        <v>14.3499</v>
      </c>
      <c r="R8" s="181">
        <v>20.817599999999999</v>
      </c>
      <c r="S8" s="124"/>
      <c r="T8" s="127"/>
      <c r="U8" s="128"/>
      <c r="V8" s="128"/>
      <c r="W8" s="128"/>
      <c r="X8" s="128"/>
      <c r="Y8" s="128"/>
      <c r="Z8" s="128"/>
      <c r="AA8" s="128"/>
      <c r="AB8" s="128"/>
      <c r="AC8" s="128"/>
      <c r="AD8" s="128"/>
      <c r="AE8" s="128"/>
      <c r="AF8" s="128"/>
      <c r="AG8" s="128"/>
      <c r="AH8" s="128"/>
    </row>
    <row r="9" spans="1:34" x14ac:dyDescent="0.3">
      <c r="A9" s="177" t="s">
        <v>477</v>
      </c>
      <c r="B9" s="177" t="s">
        <v>480</v>
      </c>
      <c r="C9" s="177">
        <v>144394</v>
      </c>
      <c r="D9" s="180">
        <v>44609</v>
      </c>
      <c r="E9" s="181">
        <v>16.12</v>
      </c>
      <c r="F9" s="181">
        <v>-0.18579999999999999</v>
      </c>
      <c r="G9" s="181">
        <v>1.7677</v>
      </c>
      <c r="H9" s="181">
        <v>-1.7672000000000001</v>
      </c>
      <c r="I9" s="181">
        <v>-2.3029999999999999</v>
      </c>
      <c r="J9" s="181">
        <v>-6.7668999999999997</v>
      </c>
      <c r="K9" s="181">
        <v>-5.8411</v>
      </c>
      <c r="L9" s="181">
        <v>3.4660000000000002</v>
      </c>
      <c r="M9" s="181">
        <v>16.981100000000001</v>
      </c>
      <c r="N9" s="181">
        <v>15.060700000000001</v>
      </c>
      <c r="O9" s="181">
        <v>18.556899999999999</v>
      </c>
      <c r="P9" s="181"/>
      <c r="Q9" s="181">
        <v>14.489100000000001</v>
      </c>
      <c r="R9" s="181">
        <v>17.004000000000001</v>
      </c>
      <c r="S9" s="124"/>
      <c r="T9" s="127"/>
      <c r="U9" s="128"/>
      <c r="V9" s="128"/>
      <c r="W9" s="128"/>
      <c r="X9" s="128"/>
      <c r="Y9" s="128"/>
      <c r="Z9" s="128"/>
      <c r="AA9" s="128"/>
      <c r="AB9" s="128"/>
      <c r="AC9" s="128"/>
      <c r="AD9" s="128"/>
      <c r="AE9" s="128"/>
      <c r="AF9" s="128"/>
      <c r="AG9" s="128"/>
      <c r="AH9" s="128"/>
    </row>
    <row r="10" spans="1:34" x14ac:dyDescent="0.3">
      <c r="A10" s="177" t="s">
        <v>477</v>
      </c>
      <c r="B10" s="177" t="s">
        <v>481</v>
      </c>
      <c r="C10" s="177">
        <v>144393</v>
      </c>
      <c r="D10" s="180">
        <v>44609</v>
      </c>
      <c r="E10" s="181">
        <v>15.3</v>
      </c>
      <c r="F10" s="181">
        <v>-0.19570000000000001</v>
      </c>
      <c r="G10" s="181">
        <v>1.7286999999999999</v>
      </c>
      <c r="H10" s="181">
        <v>-1.7971999999999999</v>
      </c>
      <c r="I10" s="181">
        <v>-2.3612000000000002</v>
      </c>
      <c r="J10" s="181">
        <v>-6.8776999999999999</v>
      </c>
      <c r="K10" s="181">
        <v>-6.1924999999999999</v>
      </c>
      <c r="L10" s="181">
        <v>2.7534999999999998</v>
      </c>
      <c r="M10" s="181">
        <v>15.733700000000001</v>
      </c>
      <c r="N10" s="181">
        <v>13.417299999999999</v>
      </c>
      <c r="O10" s="181">
        <v>16.880199999999999</v>
      </c>
      <c r="P10" s="181"/>
      <c r="Q10" s="181">
        <v>12.807700000000001</v>
      </c>
      <c r="R10" s="181">
        <v>15.3721</v>
      </c>
      <c r="S10" s="124"/>
      <c r="T10" s="127"/>
      <c r="U10" s="128"/>
      <c r="V10" s="128"/>
      <c r="W10" s="128"/>
      <c r="X10" s="128"/>
      <c r="Y10" s="128"/>
      <c r="Z10" s="128"/>
      <c r="AA10" s="128"/>
      <c r="AB10" s="128"/>
      <c r="AC10" s="128"/>
      <c r="AD10" s="128"/>
      <c r="AE10" s="128"/>
      <c r="AF10" s="128"/>
      <c r="AG10" s="128"/>
      <c r="AH10" s="128"/>
    </row>
    <row r="11" spans="1:34" x14ac:dyDescent="0.3">
      <c r="A11" s="177" t="s">
        <v>477</v>
      </c>
      <c r="B11" s="177" t="s">
        <v>482</v>
      </c>
      <c r="C11" s="177">
        <v>101912</v>
      </c>
      <c r="D11" s="180">
        <v>44609</v>
      </c>
      <c r="E11" s="181">
        <v>82.71</v>
      </c>
      <c r="F11" s="181">
        <v>-0.44540000000000002</v>
      </c>
      <c r="G11" s="181">
        <v>1.5593999999999999</v>
      </c>
      <c r="H11" s="181">
        <v>-2.4645999999999999</v>
      </c>
      <c r="I11" s="181">
        <v>-2.3610000000000002</v>
      </c>
      <c r="J11" s="181">
        <v>-5.1382000000000003</v>
      </c>
      <c r="K11" s="181">
        <v>-3.6463000000000001</v>
      </c>
      <c r="L11" s="181">
        <v>6.0248999999999997</v>
      </c>
      <c r="M11" s="181">
        <v>18.393899999999999</v>
      </c>
      <c r="N11" s="181">
        <v>19.058599999999998</v>
      </c>
      <c r="O11" s="181">
        <v>16.193100000000001</v>
      </c>
      <c r="P11" s="181">
        <v>11.4765</v>
      </c>
      <c r="Q11" s="181">
        <v>12.135</v>
      </c>
      <c r="R11" s="181">
        <v>20.207999999999998</v>
      </c>
      <c r="S11" s="124"/>
      <c r="T11" s="127"/>
      <c r="U11" s="128"/>
      <c r="V11" s="128"/>
      <c r="W11" s="128"/>
      <c r="X11" s="128"/>
      <c r="Y11" s="128"/>
      <c r="Z11" s="128"/>
      <c r="AA11" s="128"/>
      <c r="AB11" s="128"/>
      <c r="AC11" s="128"/>
      <c r="AD11" s="128"/>
      <c r="AE11" s="128"/>
      <c r="AF11" s="128"/>
      <c r="AG11" s="128"/>
      <c r="AH11" s="128"/>
    </row>
    <row r="12" spans="1:34" x14ac:dyDescent="0.3">
      <c r="A12" s="177" t="s">
        <v>477</v>
      </c>
      <c r="B12" s="177" t="s">
        <v>483</v>
      </c>
      <c r="C12" s="177">
        <v>119326</v>
      </c>
      <c r="D12" s="180">
        <v>44609</v>
      </c>
      <c r="E12" s="181">
        <v>90.81</v>
      </c>
      <c r="F12" s="181">
        <v>-0.4385</v>
      </c>
      <c r="G12" s="181">
        <v>1.5771999999999999</v>
      </c>
      <c r="H12" s="181">
        <v>-2.4491999999999998</v>
      </c>
      <c r="I12" s="181">
        <v>-2.3338000000000001</v>
      </c>
      <c r="J12" s="181">
        <v>-5.07</v>
      </c>
      <c r="K12" s="181">
        <v>-3.4655</v>
      </c>
      <c r="L12" s="181">
        <v>6.4345999999999997</v>
      </c>
      <c r="M12" s="181">
        <v>19.032599999999999</v>
      </c>
      <c r="N12" s="181">
        <v>19.896999999999998</v>
      </c>
      <c r="O12" s="181">
        <v>17.010999999999999</v>
      </c>
      <c r="P12" s="181">
        <v>12.6105</v>
      </c>
      <c r="Q12" s="181">
        <v>12.805099999999999</v>
      </c>
      <c r="R12" s="181">
        <v>21.0215</v>
      </c>
      <c r="S12" s="124"/>
      <c r="T12" s="127"/>
      <c r="U12" s="128"/>
      <c r="V12" s="128"/>
      <c r="W12" s="128"/>
      <c r="X12" s="128"/>
      <c r="Y12" s="128"/>
      <c r="Z12" s="128"/>
      <c r="AA12" s="128"/>
      <c r="AB12" s="128"/>
      <c r="AC12" s="128"/>
      <c r="AD12" s="128"/>
      <c r="AE12" s="128"/>
      <c r="AF12" s="128"/>
      <c r="AG12" s="128"/>
      <c r="AH12" s="128"/>
    </row>
    <row r="13" spans="1:34" x14ac:dyDescent="0.3">
      <c r="A13" s="177" t="s">
        <v>477</v>
      </c>
      <c r="B13" s="177" t="s">
        <v>1728</v>
      </c>
      <c r="C13" s="177">
        <v>141006</v>
      </c>
      <c r="D13" s="180">
        <v>44609</v>
      </c>
      <c r="E13" s="181">
        <v>19.6859</v>
      </c>
      <c r="F13" s="181">
        <v>-0.1527</v>
      </c>
      <c r="G13" s="181">
        <v>1.6267</v>
      </c>
      <c r="H13" s="181">
        <v>-2.2698</v>
      </c>
      <c r="I13" s="181">
        <v>-2.1516999999999999</v>
      </c>
      <c r="J13" s="181">
        <v>-4.8129999999999997</v>
      </c>
      <c r="K13" s="181">
        <v>-2.7894999999999999</v>
      </c>
      <c r="L13" s="181">
        <v>3.1728999999999998</v>
      </c>
      <c r="M13" s="181">
        <v>12.386200000000001</v>
      </c>
      <c r="N13" s="181">
        <v>13.7217</v>
      </c>
      <c r="O13" s="181">
        <v>20.393699999999999</v>
      </c>
      <c r="P13" s="181"/>
      <c r="Q13" s="181">
        <v>14.926500000000001</v>
      </c>
      <c r="R13" s="181">
        <v>18.285399999999999</v>
      </c>
      <c r="S13" s="124"/>
      <c r="T13" s="127"/>
      <c r="U13" s="128"/>
      <c r="V13" s="128"/>
      <c r="W13" s="128"/>
      <c r="X13" s="128"/>
      <c r="Y13" s="128"/>
      <c r="Z13" s="128"/>
      <c r="AA13" s="128"/>
      <c r="AB13" s="128"/>
      <c r="AC13" s="128"/>
      <c r="AD13" s="128"/>
      <c r="AE13" s="128"/>
      <c r="AF13" s="128"/>
      <c r="AG13" s="128"/>
      <c r="AH13" s="128"/>
    </row>
    <row r="14" spans="1:34" x14ac:dyDescent="0.3">
      <c r="A14" s="177" t="s">
        <v>477</v>
      </c>
      <c r="B14" s="177" t="s">
        <v>1729</v>
      </c>
      <c r="C14" s="177">
        <v>141004</v>
      </c>
      <c r="D14" s="180">
        <v>44609</v>
      </c>
      <c r="E14" s="181">
        <v>18.2119</v>
      </c>
      <c r="F14" s="181">
        <v>-0.15790000000000001</v>
      </c>
      <c r="G14" s="181">
        <v>1.6125</v>
      </c>
      <c r="H14" s="181">
        <v>-2.3018999999999998</v>
      </c>
      <c r="I14" s="181">
        <v>-2.2159</v>
      </c>
      <c r="J14" s="181">
        <v>-4.9508000000000001</v>
      </c>
      <c r="K14" s="181">
        <v>-3.2039</v>
      </c>
      <c r="L14" s="181">
        <v>2.2858999999999998</v>
      </c>
      <c r="M14" s="181">
        <v>10.9298</v>
      </c>
      <c r="N14" s="181">
        <v>11.759600000000001</v>
      </c>
      <c r="O14" s="181">
        <v>18.4588</v>
      </c>
      <c r="P14" s="181"/>
      <c r="Q14" s="181">
        <v>13.103899999999999</v>
      </c>
      <c r="R14" s="181">
        <v>16.317299999999999</v>
      </c>
      <c r="S14" s="124"/>
      <c r="T14" s="127"/>
      <c r="U14" s="128"/>
      <c r="V14" s="128"/>
      <c r="W14" s="128"/>
      <c r="X14" s="128"/>
      <c r="Y14" s="128"/>
      <c r="Z14" s="128"/>
      <c r="AA14" s="128"/>
      <c r="AB14" s="128"/>
      <c r="AC14" s="128"/>
      <c r="AD14" s="128"/>
      <c r="AE14" s="128"/>
      <c r="AF14" s="128"/>
      <c r="AG14" s="128"/>
      <c r="AH14" s="128"/>
    </row>
    <row r="15" spans="1:34" x14ac:dyDescent="0.3">
      <c r="A15" s="177" t="s">
        <v>477</v>
      </c>
      <c r="B15" s="177" t="s">
        <v>484</v>
      </c>
      <c r="C15" s="177">
        <v>139527</v>
      </c>
      <c r="D15" s="180">
        <v>44609</v>
      </c>
      <c r="E15" s="181">
        <v>23.77</v>
      </c>
      <c r="F15" s="181">
        <v>-0.25180000000000002</v>
      </c>
      <c r="G15" s="181">
        <v>1.4944</v>
      </c>
      <c r="H15" s="181">
        <v>-3.57</v>
      </c>
      <c r="I15" s="181">
        <v>-5.4494999999999996</v>
      </c>
      <c r="J15" s="181">
        <v>-9.6197999999999997</v>
      </c>
      <c r="K15" s="181">
        <v>-4.3460999999999999</v>
      </c>
      <c r="L15" s="181">
        <v>5.5038</v>
      </c>
      <c r="M15" s="181">
        <v>23.995799999999999</v>
      </c>
      <c r="N15" s="181">
        <v>38.681399999999996</v>
      </c>
      <c r="O15" s="181">
        <v>25.164400000000001</v>
      </c>
      <c r="P15" s="181">
        <v>16.907599999999999</v>
      </c>
      <c r="Q15" s="181">
        <v>16.773900000000001</v>
      </c>
      <c r="R15" s="181">
        <v>33.1845</v>
      </c>
      <c r="S15" s="124"/>
      <c r="T15" s="127"/>
      <c r="U15" s="128"/>
      <c r="V15" s="128"/>
      <c r="W15" s="128"/>
      <c r="X15" s="128"/>
      <c r="Y15" s="128"/>
      <c r="Z15" s="128"/>
      <c r="AA15" s="128"/>
      <c r="AB15" s="128"/>
      <c r="AC15" s="128"/>
      <c r="AD15" s="128"/>
      <c r="AE15" s="128"/>
      <c r="AF15" s="128"/>
      <c r="AG15" s="128"/>
      <c r="AH15" s="128"/>
    </row>
    <row r="16" spans="1:34" x14ac:dyDescent="0.3">
      <c r="A16" s="177" t="s">
        <v>477</v>
      </c>
      <c r="B16" s="177" t="s">
        <v>485</v>
      </c>
      <c r="C16" s="177">
        <v>139529</v>
      </c>
      <c r="D16" s="180">
        <v>44609</v>
      </c>
      <c r="E16" s="181">
        <v>22.65</v>
      </c>
      <c r="F16" s="181">
        <v>-0.26419999999999999</v>
      </c>
      <c r="G16" s="181">
        <v>1.4784999999999999</v>
      </c>
      <c r="H16" s="181">
        <v>-3.5760000000000001</v>
      </c>
      <c r="I16" s="181">
        <v>-5.4673999999999996</v>
      </c>
      <c r="J16" s="181">
        <v>-9.6890000000000001</v>
      </c>
      <c r="K16" s="181">
        <v>-4.5914000000000001</v>
      </c>
      <c r="L16" s="181">
        <v>5.0556999999999999</v>
      </c>
      <c r="M16" s="181">
        <v>23.2318</v>
      </c>
      <c r="N16" s="181">
        <v>37.439300000000003</v>
      </c>
      <c r="O16" s="181">
        <v>24.099799999999998</v>
      </c>
      <c r="P16" s="181">
        <v>15.9132</v>
      </c>
      <c r="Q16" s="181">
        <v>15.768800000000001</v>
      </c>
      <c r="R16" s="181">
        <v>32.047899999999998</v>
      </c>
      <c r="S16" s="124"/>
      <c r="T16" s="127"/>
      <c r="U16" s="128"/>
      <c r="V16" s="128"/>
      <c r="W16" s="128"/>
      <c r="X16" s="128"/>
      <c r="Y16" s="128"/>
      <c r="Z16" s="128"/>
      <c r="AA16" s="128"/>
      <c r="AB16" s="128"/>
      <c r="AC16" s="128"/>
      <c r="AD16" s="128"/>
      <c r="AE16" s="128"/>
      <c r="AF16" s="128"/>
      <c r="AG16" s="128"/>
      <c r="AH16" s="128"/>
    </row>
    <row r="17" spans="1:34" x14ac:dyDescent="0.3">
      <c r="A17" s="177" t="s">
        <v>477</v>
      </c>
      <c r="B17" s="177" t="s">
        <v>486</v>
      </c>
      <c r="C17" s="177">
        <v>118272</v>
      </c>
      <c r="D17" s="180">
        <v>44609</v>
      </c>
      <c r="E17" s="181">
        <v>265.27999999999997</v>
      </c>
      <c r="F17" s="181">
        <v>-0.22570000000000001</v>
      </c>
      <c r="G17" s="181">
        <v>1.7373000000000001</v>
      </c>
      <c r="H17" s="181">
        <v>-1.8027</v>
      </c>
      <c r="I17" s="181">
        <v>-1.5512999999999999</v>
      </c>
      <c r="J17" s="181">
        <v>-4.7058</v>
      </c>
      <c r="K17" s="181">
        <v>-2.2801999999999998</v>
      </c>
      <c r="L17" s="181">
        <v>3.274</v>
      </c>
      <c r="M17" s="181">
        <v>14.8896</v>
      </c>
      <c r="N17" s="181">
        <v>14.581899999999999</v>
      </c>
      <c r="O17" s="181">
        <v>19.241700000000002</v>
      </c>
      <c r="P17" s="181">
        <v>15.462400000000001</v>
      </c>
      <c r="Q17" s="181">
        <v>15.4048</v>
      </c>
      <c r="R17" s="181">
        <v>19.5503</v>
      </c>
      <c r="S17" s="124"/>
      <c r="T17" s="127"/>
      <c r="U17" s="128"/>
      <c r="V17" s="128"/>
      <c r="W17" s="128"/>
      <c r="X17" s="128"/>
      <c r="Y17" s="128"/>
      <c r="Z17" s="128"/>
      <c r="AA17" s="128"/>
      <c r="AB17" s="128"/>
      <c r="AC17" s="128"/>
      <c r="AD17" s="128"/>
      <c r="AE17" s="128"/>
      <c r="AF17" s="128"/>
      <c r="AG17" s="128"/>
      <c r="AH17" s="128"/>
    </row>
    <row r="18" spans="1:34" x14ac:dyDescent="0.3">
      <c r="A18" s="177" t="s">
        <v>477</v>
      </c>
      <c r="B18" s="177" t="s">
        <v>487</v>
      </c>
      <c r="C18" s="177">
        <v>106166</v>
      </c>
      <c r="D18" s="180">
        <v>44609</v>
      </c>
      <c r="E18" s="181">
        <v>243.96</v>
      </c>
      <c r="F18" s="181">
        <v>-0.22900000000000001</v>
      </c>
      <c r="G18" s="181">
        <v>1.7262999999999999</v>
      </c>
      <c r="H18" s="181">
        <v>-1.823</v>
      </c>
      <c r="I18" s="181">
        <v>-1.5972999999999999</v>
      </c>
      <c r="J18" s="181">
        <v>-4.8071999999999999</v>
      </c>
      <c r="K18" s="181">
        <v>-2.5874000000000001</v>
      </c>
      <c r="L18" s="181">
        <v>2.6335999999999999</v>
      </c>
      <c r="M18" s="181">
        <v>13.8139</v>
      </c>
      <c r="N18" s="181">
        <v>13.185499999999999</v>
      </c>
      <c r="O18" s="181">
        <v>17.860099999999999</v>
      </c>
      <c r="P18" s="181">
        <v>14.054</v>
      </c>
      <c r="Q18" s="181">
        <v>11.6182</v>
      </c>
      <c r="R18" s="181">
        <v>18.1479</v>
      </c>
      <c r="S18" s="124"/>
      <c r="T18" s="127"/>
      <c r="U18" s="128"/>
      <c r="V18" s="128"/>
      <c r="W18" s="128"/>
      <c r="X18" s="128"/>
      <c r="Y18" s="128"/>
      <c r="Z18" s="128"/>
      <c r="AA18" s="128"/>
      <c r="AB18" s="128"/>
      <c r="AC18" s="128"/>
      <c r="AD18" s="128"/>
      <c r="AE18" s="128"/>
      <c r="AF18" s="128"/>
      <c r="AG18" s="128"/>
      <c r="AH18" s="128"/>
    </row>
    <row r="19" spans="1:34" x14ac:dyDescent="0.3">
      <c r="A19" s="177" t="s">
        <v>477</v>
      </c>
      <c r="B19" s="177" t="s">
        <v>488</v>
      </c>
      <c r="C19" s="177">
        <v>119019</v>
      </c>
      <c r="D19" s="180">
        <v>44609</v>
      </c>
      <c r="E19" s="181">
        <v>249.39500000000001</v>
      </c>
      <c r="F19" s="181">
        <v>-0.45860000000000001</v>
      </c>
      <c r="G19" s="181">
        <v>1.1937</v>
      </c>
      <c r="H19" s="181">
        <v>-2.4291</v>
      </c>
      <c r="I19" s="181">
        <v>-2.7450000000000001</v>
      </c>
      <c r="J19" s="181">
        <v>-5.8452999999999999</v>
      </c>
      <c r="K19" s="181">
        <v>-5.1426999999999996</v>
      </c>
      <c r="L19" s="181">
        <v>0.37190000000000001</v>
      </c>
      <c r="M19" s="181">
        <v>11.571199999999999</v>
      </c>
      <c r="N19" s="181">
        <v>12.9747</v>
      </c>
      <c r="O19" s="181">
        <v>19.478300000000001</v>
      </c>
      <c r="P19" s="181">
        <v>13.694599999999999</v>
      </c>
      <c r="Q19" s="181">
        <v>14.5192</v>
      </c>
      <c r="R19" s="181">
        <v>16.659500000000001</v>
      </c>
      <c r="S19" s="124"/>
      <c r="T19" s="127"/>
      <c r="U19" s="128"/>
      <c r="V19" s="128"/>
      <c r="W19" s="128"/>
      <c r="X19" s="128"/>
      <c r="Y19" s="128"/>
      <c r="Z19" s="128"/>
      <c r="AA19" s="128"/>
      <c r="AB19" s="128"/>
      <c r="AC19" s="128"/>
      <c r="AD19" s="128"/>
      <c r="AE19" s="128"/>
      <c r="AF19" s="128"/>
      <c r="AG19" s="128"/>
      <c r="AH19" s="128"/>
    </row>
    <row r="20" spans="1:34" x14ac:dyDescent="0.3">
      <c r="A20" s="177" t="s">
        <v>477</v>
      </c>
      <c r="B20" s="177" t="s">
        <v>489</v>
      </c>
      <c r="C20" s="177">
        <v>100081</v>
      </c>
      <c r="D20" s="180">
        <v>44609</v>
      </c>
      <c r="E20" s="181">
        <v>229.839</v>
      </c>
      <c r="F20" s="181">
        <v>-0.4612</v>
      </c>
      <c r="G20" s="181">
        <v>1.1856</v>
      </c>
      <c r="H20" s="181">
        <v>-2.4481000000000002</v>
      </c>
      <c r="I20" s="181">
        <v>-2.7827999999999999</v>
      </c>
      <c r="J20" s="181">
        <v>-5.9267000000000003</v>
      </c>
      <c r="K20" s="181">
        <v>-5.3841000000000001</v>
      </c>
      <c r="L20" s="181">
        <v>-0.13730000000000001</v>
      </c>
      <c r="M20" s="181">
        <v>10.721</v>
      </c>
      <c r="N20" s="181">
        <v>11.835100000000001</v>
      </c>
      <c r="O20" s="181">
        <v>18.293199999999999</v>
      </c>
      <c r="P20" s="181">
        <v>12.5122</v>
      </c>
      <c r="Q20" s="181">
        <v>14.777100000000001</v>
      </c>
      <c r="R20" s="181">
        <v>15.4979</v>
      </c>
      <c r="S20" s="124"/>
      <c r="T20" s="127"/>
      <c r="U20" s="128"/>
      <c r="V20" s="128"/>
      <c r="W20" s="128"/>
      <c r="X20" s="128"/>
      <c r="Y20" s="128"/>
      <c r="Z20" s="128"/>
      <c r="AA20" s="128"/>
      <c r="AB20" s="128"/>
      <c r="AC20" s="128"/>
      <c r="AD20" s="128"/>
      <c r="AE20" s="128"/>
      <c r="AF20" s="128"/>
      <c r="AG20" s="128"/>
      <c r="AH20" s="128"/>
    </row>
    <row r="21" spans="1:34" x14ac:dyDescent="0.3">
      <c r="A21" s="177" t="s">
        <v>477</v>
      </c>
      <c r="B21" s="177" t="s">
        <v>490</v>
      </c>
      <c r="C21" s="177">
        <v>118624</v>
      </c>
      <c r="D21" s="180">
        <v>44609</v>
      </c>
      <c r="E21" s="181">
        <v>41.49</v>
      </c>
      <c r="F21" s="181">
        <v>-0.2404</v>
      </c>
      <c r="G21" s="181">
        <v>1.6912</v>
      </c>
      <c r="H21" s="181">
        <v>-1.8916999999999999</v>
      </c>
      <c r="I21" s="181">
        <v>-1.7058</v>
      </c>
      <c r="J21" s="181">
        <v>-4.1580000000000004</v>
      </c>
      <c r="K21" s="181">
        <v>-0.62280000000000002</v>
      </c>
      <c r="L21" s="181">
        <v>6.5212000000000003</v>
      </c>
      <c r="M21" s="181">
        <v>18.576699999999999</v>
      </c>
      <c r="N21" s="181">
        <v>19.121400000000001</v>
      </c>
      <c r="O21" s="181">
        <v>18.609400000000001</v>
      </c>
      <c r="P21" s="181">
        <v>14.2887</v>
      </c>
      <c r="Q21" s="181">
        <v>13.698600000000001</v>
      </c>
      <c r="R21" s="181">
        <v>20.372299999999999</v>
      </c>
      <c r="S21" s="124"/>
      <c r="T21" s="127"/>
      <c r="U21" s="128"/>
      <c r="V21" s="128"/>
      <c r="W21" s="128"/>
      <c r="X21" s="128"/>
      <c r="Y21" s="128"/>
      <c r="Z21" s="128"/>
      <c r="AA21" s="128"/>
      <c r="AB21" s="128"/>
      <c r="AC21" s="128"/>
      <c r="AD21" s="128"/>
      <c r="AE21" s="128"/>
      <c r="AF21" s="128"/>
      <c r="AG21" s="128"/>
      <c r="AH21" s="128"/>
    </row>
    <row r="22" spans="1:34" x14ac:dyDescent="0.3">
      <c r="A22" s="177" t="s">
        <v>477</v>
      </c>
      <c r="B22" s="177" t="s">
        <v>491</v>
      </c>
      <c r="C22" s="177">
        <v>112108</v>
      </c>
      <c r="D22" s="180">
        <v>44609</v>
      </c>
      <c r="E22" s="181">
        <v>38.270000000000003</v>
      </c>
      <c r="F22" s="181">
        <v>-0.2606</v>
      </c>
      <c r="G22" s="181">
        <v>1.6467000000000001</v>
      </c>
      <c r="H22" s="181">
        <v>-1.9472</v>
      </c>
      <c r="I22" s="181">
        <v>-1.7963</v>
      </c>
      <c r="J22" s="181">
        <v>-4.3250000000000002</v>
      </c>
      <c r="K22" s="181">
        <v>-1.1111</v>
      </c>
      <c r="L22" s="181">
        <v>5.4851000000000001</v>
      </c>
      <c r="M22" s="181">
        <v>16.926400000000001</v>
      </c>
      <c r="N22" s="181">
        <v>16.926400000000001</v>
      </c>
      <c r="O22" s="181">
        <v>16.633700000000001</v>
      </c>
      <c r="P22" s="181">
        <v>12.799300000000001</v>
      </c>
      <c r="Q22" s="181">
        <v>11.306800000000001</v>
      </c>
      <c r="R22" s="181">
        <v>18.306699999999999</v>
      </c>
      <c r="S22" s="124"/>
      <c r="T22" s="127"/>
      <c r="U22" s="128"/>
      <c r="V22" s="128"/>
      <c r="W22" s="128"/>
      <c r="X22" s="128"/>
      <c r="Y22" s="128"/>
      <c r="Z22" s="128"/>
      <c r="AA22" s="128"/>
      <c r="AB22" s="128"/>
      <c r="AC22" s="128"/>
      <c r="AD22" s="128"/>
      <c r="AE22" s="128"/>
      <c r="AF22" s="128"/>
      <c r="AG22" s="128"/>
      <c r="AH22" s="128"/>
    </row>
    <row r="23" spans="1:34" x14ac:dyDescent="0.3">
      <c r="A23" s="177" t="s">
        <v>477</v>
      </c>
      <c r="B23" s="177" t="s">
        <v>492</v>
      </c>
      <c r="C23" s="177">
        <v>100550</v>
      </c>
      <c r="D23" s="180">
        <v>44609</v>
      </c>
      <c r="E23" s="181">
        <v>173.73599999999999</v>
      </c>
      <c r="F23" s="181">
        <v>-0.35260000000000002</v>
      </c>
      <c r="G23" s="181">
        <v>1.4419999999999999</v>
      </c>
      <c r="H23" s="181">
        <v>-2.0518000000000001</v>
      </c>
      <c r="I23" s="181">
        <v>-2.3527</v>
      </c>
      <c r="J23" s="181">
        <v>-4.2956000000000003</v>
      </c>
      <c r="K23" s="181">
        <v>-3.2907999999999999</v>
      </c>
      <c r="L23" s="181">
        <v>1.1099000000000001</v>
      </c>
      <c r="M23" s="181">
        <v>11.103899999999999</v>
      </c>
      <c r="N23" s="181">
        <v>11.5076</v>
      </c>
      <c r="O23" s="181">
        <v>15.671900000000001</v>
      </c>
      <c r="P23" s="181">
        <v>11.1378</v>
      </c>
      <c r="Q23" s="181">
        <v>13.7201</v>
      </c>
      <c r="R23" s="181">
        <v>17.506</v>
      </c>
      <c r="S23" s="124"/>
      <c r="T23" s="127"/>
      <c r="U23" s="128"/>
      <c r="V23" s="128"/>
      <c r="W23" s="128"/>
      <c r="X23" s="128"/>
      <c r="Y23" s="128"/>
      <c r="Z23" s="128"/>
      <c r="AA23" s="128"/>
      <c r="AB23" s="128"/>
      <c r="AC23" s="128"/>
      <c r="AD23" s="128"/>
      <c r="AE23" s="128"/>
      <c r="AF23" s="128"/>
      <c r="AG23" s="128"/>
      <c r="AH23" s="128"/>
    </row>
    <row r="24" spans="1:34" x14ac:dyDescent="0.3">
      <c r="A24" s="177" t="s">
        <v>477</v>
      </c>
      <c r="B24" s="177" t="s">
        <v>493</v>
      </c>
      <c r="C24" s="177">
        <v>118546</v>
      </c>
      <c r="D24" s="180">
        <v>44609</v>
      </c>
      <c r="E24" s="181">
        <v>191.54730000000001</v>
      </c>
      <c r="F24" s="181">
        <v>-0.34989999999999999</v>
      </c>
      <c r="G24" s="181">
        <v>1.4501999999999999</v>
      </c>
      <c r="H24" s="181">
        <v>-2.0331999999999999</v>
      </c>
      <c r="I24" s="181">
        <v>-2.3155999999999999</v>
      </c>
      <c r="J24" s="181">
        <v>-4.2156000000000002</v>
      </c>
      <c r="K24" s="181">
        <v>-3.0489999999999999</v>
      </c>
      <c r="L24" s="181">
        <v>1.6236999999999999</v>
      </c>
      <c r="M24" s="181">
        <v>11.9518</v>
      </c>
      <c r="N24" s="181">
        <v>12.6326</v>
      </c>
      <c r="O24" s="181">
        <v>16.862400000000001</v>
      </c>
      <c r="P24" s="181">
        <v>12.418900000000001</v>
      </c>
      <c r="Q24" s="181">
        <v>14.6028</v>
      </c>
      <c r="R24" s="181">
        <v>18.686299999999999</v>
      </c>
      <c r="S24" s="124"/>
      <c r="T24" s="127"/>
      <c r="U24" s="128"/>
      <c r="V24" s="128"/>
      <c r="W24" s="128"/>
      <c r="X24" s="128"/>
      <c r="Y24" s="128"/>
      <c r="Z24" s="128"/>
      <c r="AA24" s="128"/>
      <c r="AB24" s="128"/>
      <c r="AC24" s="128"/>
      <c r="AD24" s="128"/>
      <c r="AE24" s="128"/>
      <c r="AF24" s="128"/>
      <c r="AG24" s="128"/>
      <c r="AH24" s="128"/>
    </row>
    <row r="25" spans="1:34" x14ac:dyDescent="0.3">
      <c r="A25" s="177" t="s">
        <v>477</v>
      </c>
      <c r="B25" s="177" t="s">
        <v>494</v>
      </c>
      <c r="C25" s="177">
        <v>102948</v>
      </c>
      <c r="D25" s="180">
        <v>44609</v>
      </c>
      <c r="E25" s="181">
        <v>79.084999999999994</v>
      </c>
      <c r="F25" s="181">
        <v>-0.30630000000000002</v>
      </c>
      <c r="G25" s="181">
        <v>1.4260999999999999</v>
      </c>
      <c r="H25" s="181">
        <v>-2.1539999999999999</v>
      </c>
      <c r="I25" s="181">
        <v>-1.9308000000000001</v>
      </c>
      <c r="J25" s="181">
        <v>-3.6124999999999998</v>
      </c>
      <c r="K25" s="181">
        <v>-2.1092</v>
      </c>
      <c r="L25" s="181">
        <v>4.4854000000000003</v>
      </c>
      <c r="M25" s="181">
        <v>13.7865</v>
      </c>
      <c r="N25" s="181">
        <v>13.8553</v>
      </c>
      <c r="O25" s="181">
        <v>16.3948</v>
      </c>
      <c r="P25" s="181">
        <v>11.1404</v>
      </c>
      <c r="Q25" s="181">
        <v>13.033300000000001</v>
      </c>
      <c r="R25" s="181">
        <v>19.844999999999999</v>
      </c>
      <c r="S25" s="124"/>
      <c r="T25" s="127"/>
      <c r="U25" s="128"/>
      <c r="V25" s="128"/>
      <c r="W25" s="128"/>
      <c r="X25" s="128"/>
      <c r="Y25" s="128"/>
      <c r="Z25" s="128"/>
      <c r="AA25" s="128"/>
      <c r="AB25" s="128"/>
      <c r="AC25" s="128"/>
      <c r="AD25" s="128"/>
      <c r="AE25" s="128"/>
      <c r="AF25" s="128"/>
      <c r="AG25" s="128"/>
      <c r="AH25" s="128"/>
    </row>
    <row r="26" spans="1:34" x14ac:dyDescent="0.3">
      <c r="A26" s="177" t="s">
        <v>477</v>
      </c>
      <c r="B26" s="177" t="s">
        <v>1782</v>
      </c>
      <c r="C26" s="177"/>
      <c r="D26" s="180">
        <v>44609</v>
      </c>
      <c r="E26" s="181">
        <v>79.084999999999994</v>
      </c>
      <c r="F26" s="181">
        <v>-0.30630000000000002</v>
      </c>
      <c r="G26" s="181">
        <v>1.4260999999999999</v>
      </c>
      <c r="H26" s="181">
        <v>-2.1539999999999999</v>
      </c>
      <c r="I26" s="181">
        <v>-1.9308000000000001</v>
      </c>
      <c r="J26" s="181">
        <v>-3.6124999999999998</v>
      </c>
      <c r="K26" s="181">
        <v>-2.1092</v>
      </c>
      <c r="L26" s="181">
        <v>4.4854000000000003</v>
      </c>
      <c r="M26" s="181">
        <v>13.7865</v>
      </c>
      <c r="N26" s="181">
        <v>13.8553</v>
      </c>
      <c r="O26" s="181">
        <v>16.3948</v>
      </c>
      <c r="P26" s="181">
        <v>12.4506</v>
      </c>
      <c r="Q26" s="181">
        <v>15.668900000000001</v>
      </c>
      <c r="R26" s="181">
        <v>19.844999999999999</v>
      </c>
      <c r="S26" s="124"/>
      <c r="T26" s="127"/>
      <c r="U26" s="128"/>
      <c r="V26" s="128"/>
      <c r="W26" s="128"/>
      <c r="X26" s="128"/>
      <c r="Y26" s="128"/>
      <c r="Z26" s="128"/>
      <c r="AA26" s="128"/>
      <c r="AB26" s="128"/>
      <c r="AC26" s="128"/>
      <c r="AD26" s="128"/>
      <c r="AE26" s="128"/>
      <c r="AF26" s="128"/>
      <c r="AG26" s="128"/>
      <c r="AH26" s="128"/>
    </row>
    <row r="27" spans="1:34" x14ac:dyDescent="0.3">
      <c r="A27" s="177" t="s">
        <v>477</v>
      </c>
      <c r="B27" s="177" t="s">
        <v>1783</v>
      </c>
      <c r="C27" s="177">
        <v>119062</v>
      </c>
      <c r="D27" s="180">
        <v>44609</v>
      </c>
      <c r="E27" s="181">
        <v>83.866</v>
      </c>
      <c r="F27" s="181">
        <v>-0.30549999999999999</v>
      </c>
      <c r="G27" s="181">
        <v>1.4308000000000001</v>
      </c>
      <c r="H27" s="181">
        <v>-2.1423000000000001</v>
      </c>
      <c r="I27" s="181">
        <v>-1.9077</v>
      </c>
      <c r="J27" s="181">
        <v>-3.5590999999999999</v>
      </c>
      <c r="K27" s="181">
        <v>-1.9500999999999999</v>
      </c>
      <c r="L27" s="181">
        <v>4.8232999999999997</v>
      </c>
      <c r="M27" s="181">
        <v>14.3367</v>
      </c>
      <c r="N27" s="181">
        <v>14.582000000000001</v>
      </c>
      <c r="O27" s="181">
        <v>17.128900000000002</v>
      </c>
      <c r="P27" s="181">
        <v>11.916</v>
      </c>
      <c r="Q27" s="181">
        <v>12.4869</v>
      </c>
      <c r="R27" s="181">
        <v>20.599599999999999</v>
      </c>
      <c r="S27" s="124"/>
      <c r="T27" s="127"/>
      <c r="U27" s="128"/>
      <c r="V27" s="128"/>
      <c r="W27" s="128"/>
      <c r="X27" s="128"/>
      <c r="Y27" s="128"/>
      <c r="Z27" s="128"/>
      <c r="AA27" s="128"/>
      <c r="AB27" s="128"/>
      <c r="AC27" s="128"/>
      <c r="AD27" s="128"/>
      <c r="AE27" s="128"/>
      <c r="AF27" s="128"/>
      <c r="AG27" s="128"/>
      <c r="AH27" s="128"/>
    </row>
    <row r="28" spans="1:34" x14ac:dyDescent="0.3">
      <c r="A28" s="177" t="s">
        <v>477</v>
      </c>
      <c r="B28" s="177" t="s">
        <v>495</v>
      </c>
      <c r="C28" s="177"/>
      <c r="D28" s="180">
        <v>44609</v>
      </c>
      <c r="E28" s="181">
        <v>83.866</v>
      </c>
      <c r="F28" s="181">
        <v>-0.30549999999999999</v>
      </c>
      <c r="G28" s="181">
        <v>1.4308000000000001</v>
      </c>
      <c r="H28" s="181">
        <v>-2.1423000000000001</v>
      </c>
      <c r="I28" s="181">
        <v>-1.9077</v>
      </c>
      <c r="J28" s="181">
        <v>-3.5590999999999999</v>
      </c>
      <c r="K28" s="181">
        <v>-1.9500999999999999</v>
      </c>
      <c r="L28" s="181">
        <v>4.8232999999999997</v>
      </c>
      <c r="M28" s="181">
        <v>14.3367</v>
      </c>
      <c r="N28" s="181">
        <v>14.582000000000001</v>
      </c>
      <c r="O28" s="181">
        <v>17.128900000000002</v>
      </c>
      <c r="P28" s="181">
        <v>13.391999999999999</v>
      </c>
      <c r="Q28" s="181">
        <v>15.7461</v>
      </c>
      <c r="R28" s="181">
        <v>20.599599999999999</v>
      </c>
      <c r="S28" s="124"/>
      <c r="T28" s="127"/>
      <c r="U28" s="128"/>
      <c r="V28" s="128"/>
      <c r="W28" s="128"/>
      <c r="X28" s="128"/>
      <c r="Y28" s="128"/>
      <c r="Z28" s="128"/>
      <c r="AA28" s="128"/>
      <c r="AB28" s="128"/>
      <c r="AC28" s="128"/>
      <c r="AD28" s="128"/>
      <c r="AE28" s="128"/>
      <c r="AF28" s="128"/>
      <c r="AG28" s="128"/>
      <c r="AH28" s="128"/>
    </row>
    <row r="29" spans="1:34" x14ac:dyDescent="0.3">
      <c r="A29" s="177" t="s">
        <v>477</v>
      </c>
      <c r="B29" s="177" t="s">
        <v>496</v>
      </c>
      <c r="C29" s="177">
        <v>145228</v>
      </c>
      <c r="D29" s="180">
        <v>44609</v>
      </c>
      <c r="E29" s="181">
        <v>16.428100000000001</v>
      </c>
      <c r="F29" s="181">
        <v>-0.1968</v>
      </c>
      <c r="G29" s="181">
        <v>1.4393</v>
      </c>
      <c r="H29" s="181">
        <v>-2.3056000000000001</v>
      </c>
      <c r="I29" s="181">
        <v>-2.2503000000000002</v>
      </c>
      <c r="J29" s="181">
        <v>-5.3963999999999999</v>
      </c>
      <c r="K29" s="181">
        <v>-2.8014999999999999</v>
      </c>
      <c r="L29" s="181">
        <v>3.5337000000000001</v>
      </c>
      <c r="M29" s="181">
        <v>13.714499999999999</v>
      </c>
      <c r="N29" s="181">
        <v>12.2705</v>
      </c>
      <c r="O29" s="181">
        <v>17.385200000000001</v>
      </c>
      <c r="P29" s="181"/>
      <c r="Q29" s="181">
        <v>16.096299999999999</v>
      </c>
      <c r="R29" s="181">
        <v>17.475200000000001</v>
      </c>
      <c r="S29" s="124"/>
      <c r="T29" s="127"/>
      <c r="U29" s="128"/>
      <c r="V29" s="128"/>
      <c r="W29" s="128"/>
      <c r="X29" s="128"/>
      <c r="Y29" s="128"/>
      <c r="Z29" s="128"/>
      <c r="AA29" s="128"/>
      <c r="AB29" s="128"/>
      <c r="AC29" s="128"/>
      <c r="AD29" s="128"/>
      <c r="AE29" s="128"/>
      <c r="AF29" s="128"/>
      <c r="AG29" s="128"/>
      <c r="AH29" s="128"/>
    </row>
    <row r="30" spans="1:34" x14ac:dyDescent="0.3">
      <c r="A30" s="177" t="s">
        <v>477</v>
      </c>
      <c r="B30" s="177" t="s">
        <v>497</v>
      </c>
      <c r="C30" s="177">
        <v>145227</v>
      </c>
      <c r="D30" s="180">
        <v>44609</v>
      </c>
      <c r="E30" s="181">
        <v>15.664400000000001</v>
      </c>
      <c r="F30" s="181">
        <v>-0.20130000000000001</v>
      </c>
      <c r="G30" s="181">
        <v>1.4258</v>
      </c>
      <c r="H30" s="181">
        <v>-2.3336999999999999</v>
      </c>
      <c r="I30" s="181">
        <v>-2.3069000000000002</v>
      </c>
      <c r="J30" s="181">
        <v>-5.5166000000000004</v>
      </c>
      <c r="K30" s="181">
        <v>-3.1675</v>
      </c>
      <c r="L30" s="181">
        <v>2.7625000000000002</v>
      </c>
      <c r="M30" s="181">
        <v>12.4476</v>
      </c>
      <c r="N30" s="181">
        <v>10.6173</v>
      </c>
      <c r="O30" s="181">
        <v>15.6976</v>
      </c>
      <c r="P30" s="181"/>
      <c r="Q30" s="181">
        <v>14.4465</v>
      </c>
      <c r="R30" s="181">
        <v>15.751799999999999</v>
      </c>
      <c r="S30" s="124"/>
      <c r="T30" s="127"/>
      <c r="U30" s="128"/>
      <c r="V30" s="128"/>
      <c r="W30" s="128"/>
      <c r="X30" s="128"/>
      <c r="Y30" s="128"/>
      <c r="Z30" s="128"/>
      <c r="AA30" s="128"/>
      <c r="AB30" s="128"/>
      <c r="AC30" s="128"/>
      <c r="AD30" s="128"/>
      <c r="AE30" s="128"/>
      <c r="AF30" s="128"/>
      <c r="AG30" s="128"/>
      <c r="AH30" s="128"/>
    </row>
    <row r="31" spans="1:34" x14ac:dyDescent="0.3">
      <c r="A31" s="177" t="s">
        <v>477</v>
      </c>
      <c r="B31" s="177" t="s">
        <v>498</v>
      </c>
      <c r="C31" s="177">
        <v>100356</v>
      </c>
      <c r="D31" s="180">
        <v>44609</v>
      </c>
      <c r="E31" s="181">
        <v>223.96</v>
      </c>
      <c r="F31" s="181">
        <v>-0.1293</v>
      </c>
      <c r="G31" s="181">
        <v>1.4771000000000001</v>
      </c>
      <c r="H31" s="181">
        <v>-1.7202</v>
      </c>
      <c r="I31" s="181">
        <v>-1.0078</v>
      </c>
      <c r="J31" s="181">
        <v>-1.4651000000000001</v>
      </c>
      <c r="K31" s="181">
        <v>0.61550000000000005</v>
      </c>
      <c r="L31" s="181">
        <v>13.1225</v>
      </c>
      <c r="M31" s="181">
        <v>24.022600000000001</v>
      </c>
      <c r="N31" s="181">
        <v>30.894200000000001</v>
      </c>
      <c r="O31" s="181">
        <v>22.296199999999999</v>
      </c>
      <c r="P31" s="181">
        <v>14.968</v>
      </c>
      <c r="Q31" s="181">
        <v>14.954800000000001</v>
      </c>
      <c r="R31" s="181">
        <v>27.424600000000002</v>
      </c>
      <c r="S31" s="124"/>
      <c r="T31" s="127"/>
      <c r="U31" s="128"/>
      <c r="V31" s="128"/>
      <c r="W31" s="128"/>
      <c r="X31" s="128"/>
      <c r="Y31" s="128"/>
      <c r="Z31" s="128"/>
      <c r="AA31" s="128"/>
      <c r="AB31" s="128"/>
      <c r="AC31" s="128"/>
      <c r="AD31" s="128"/>
      <c r="AE31" s="128"/>
      <c r="AF31" s="128"/>
      <c r="AG31" s="128"/>
      <c r="AH31" s="128"/>
    </row>
    <row r="32" spans="1:34" x14ac:dyDescent="0.3">
      <c r="A32" s="177" t="s">
        <v>477</v>
      </c>
      <c r="B32" s="177" t="s">
        <v>499</v>
      </c>
      <c r="C32" s="177">
        <v>120251</v>
      </c>
      <c r="D32" s="180">
        <v>44609</v>
      </c>
      <c r="E32" s="181">
        <v>243.61</v>
      </c>
      <c r="F32" s="181">
        <v>-0.13120000000000001</v>
      </c>
      <c r="G32" s="181">
        <v>1.4787999999999999</v>
      </c>
      <c r="H32" s="181">
        <v>-1.7107000000000001</v>
      </c>
      <c r="I32" s="181">
        <v>-0.98760000000000003</v>
      </c>
      <c r="J32" s="181">
        <v>-1.4204000000000001</v>
      </c>
      <c r="K32" s="181">
        <v>0.75270000000000004</v>
      </c>
      <c r="L32" s="181">
        <v>13.4178</v>
      </c>
      <c r="M32" s="181">
        <v>24.4941</v>
      </c>
      <c r="N32" s="181">
        <v>31.538900000000002</v>
      </c>
      <c r="O32" s="181">
        <v>22.9498</v>
      </c>
      <c r="P32" s="181">
        <v>15.927899999999999</v>
      </c>
      <c r="Q32" s="181">
        <v>17.424399999999999</v>
      </c>
      <c r="R32" s="181">
        <v>28.067699999999999</v>
      </c>
      <c r="S32" s="124"/>
      <c r="T32" s="127"/>
      <c r="U32" s="128"/>
      <c r="V32" s="128"/>
      <c r="W32" s="128"/>
      <c r="X32" s="128"/>
      <c r="Y32" s="128"/>
      <c r="Z32" s="128"/>
      <c r="AA32" s="128"/>
      <c r="AB32" s="128"/>
      <c r="AC32" s="128"/>
      <c r="AD32" s="128"/>
      <c r="AE32" s="128"/>
      <c r="AF32" s="128"/>
      <c r="AG32" s="128"/>
      <c r="AH32" s="128"/>
    </row>
    <row r="33" spans="1:34" x14ac:dyDescent="0.3">
      <c r="A33" s="177" t="s">
        <v>477</v>
      </c>
      <c r="B33" s="177" t="s">
        <v>500</v>
      </c>
      <c r="C33" s="177">
        <v>139969</v>
      </c>
      <c r="D33" s="180">
        <v>44609</v>
      </c>
      <c r="E33" s="181">
        <v>15.895899999999999</v>
      </c>
      <c r="F33" s="181">
        <v>-1.95E-2</v>
      </c>
      <c r="G33" s="181">
        <v>1.9517</v>
      </c>
      <c r="H33" s="181">
        <v>-1.466</v>
      </c>
      <c r="I33" s="181">
        <v>-1.4097999999999999</v>
      </c>
      <c r="J33" s="181">
        <v>-5.0831999999999997</v>
      </c>
      <c r="K33" s="181">
        <v>-3.5775999999999999</v>
      </c>
      <c r="L33" s="181">
        <v>5.2889999999999997</v>
      </c>
      <c r="M33" s="181">
        <v>13.4125</v>
      </c>
      <c r="N33" s="181">
        <v>13.284000000000001</v>
      </c>
      <c r="O33" s="181">
        <v>13.423299999999999</v>
      </c>
      <c r="P33" s="181">
        <v>8.3480000000000008</v>
      </c>
      <c r="Q33" s="181">
        <v>9.1016999999999992</v>
      </c>
      <c r="R33" s="181">
        <v>16.278300000000002</v>
      </c>
      <c r="S33" s="124"/>
      <c r="T33" s="127"/>
      <c r="U33" s="128"/>
      <c r="V33" s="128"/>
      <c r="W33" s="128"/>
      <c r="X33" s="128"/>
      <c r="Y33" s="128"/>
      <c r="Z33" s="128"/>
      <c r="AA33" s="128"/>
      <c r="AB33" s="128"/>
      <c r="AC33" s="128"/>
      <c r="AD33" s="128"/>
      <c r="AE33" s="128"/>
      <c r="AF33" s="128"/>
      <c r="AG33" s="128"/>
      <c r="AH33" s="128"/>
    </row>
    <row r="34" spans="1:34" x14ac:dyDescent="0.3">
      <c r="A34" s="177" t="s">
        <v>477</v>
      </c>
      <c r="B34" s="177" t="s">
        <v>501</v>
      </c>
      <c r="C34" s="177">
        <v>139971</v>
      </c>
      <c r="D34" s="180">
        <v>44609</v>
      </c>
      <c r="E34" s="181">
        <v>17.111000000000001</v>
      </c>
      <c r="F34" s="181">
        <v>-1.6899999999999998E-2</v>
      </c>
      <c r="G34" s="181">
        <v>1.9592000000000001</v>
      </c>
      <c r="H34" s="181">
        <v>-1.4484999999999999</v>
      </c>
      <c r="I34" s="181">
        <v>-1.3764000000000001</v>
      </c>
      <c r="J34" s="181">
        <v>-5.0111999999999997</v>
      </c>
      <c r="K34" s="181">
        <v>-3.3599000000000001</v>
      </c>
      <c r="L34" s="181">
        <v>5.7676999999999996</v>
      </c>
      <c r="M34" s="181">
        <v>14.1875</v>
      </c>
      <c r="N34" s="181">
        <v>14.2531</v>
      </c>
      <c r="O34" s="181">
        <v>14.5198</v>
      </c>
      <c r="P34" s="181">
        <v>9.8531999999999993</v>
      </c>
      <c r="Q34" s="181">
        <v>10.6227</v>
      </c>
      <c r="R34" s="181">
        <v>17.248799999999999</v>
      </c>
      <c r="S34" s="124"/>
      <c r="T34" s="127"/>
      <c r="U34" s="128"/>
      <c r="V34" s="128"/>
      <c r="W34" s="128"/>
      <c r="X34" s="128"/>
      <c r="Y34" s="128"/>
      <c r="Z34" s="128"/>
      <c r="AA34" s="128"/>
      <c r="AB34" s="128"/>
      <c r="AC34" s="128"/>
      <c r="AD34" s="128"/>
      <c r="AE34" s="128"/>
      <c r="AF34" s="128"/>
      <c r="AG34" s="128"/>
      <c r="AH34" s="128"/>
    </row>
    <row r="35" spans="1:34" x14ac:dyDescent="0.3">
      <c r="A35" s="177" t="s">
        <v>477</v>
      </c>
      <c r="B35" s="177" t="s">
        <v>502</v>
      </c>
      <c r="C35" s="177">
        <v>140382</v>
      </c>
      <c r="D35" s="180">
        <v>44609</v>
      </c>
      <c r="E35" s="181">
        <v>18.149999999999999</v>
      </c>
      <c r="F35" s="181">
        <v>-0.43880000000000002</v>
      </c>
      <c r="G35" s="181">
        <v>1.6807000000000001</v>
      </c>
      <c r="H35" s="181">
        <v>-2.0507</v>
      </c>
      <c r="I35" s="181">
        <v>-2.5764999999999998</v>
      </c>
      <c r="J35" s="181">
        <v>-6.25</v>
      </c>
      <c r="K35" s="181">
        <v>-3.3546</v>
      </c>
      <c r="L35" s="181">
        <v>1.4533</v>
      </c>
      <c r="M35" s="181">
        <v>16.122800000000002</v>
      </c>
      <c r="N35" s="181">
        <v>17.933700000000002</v>
      </c>
      <c r="O35" s="181">
        <v>17.6523</v>
      </c>
      <c r="P35" s="181">
        <v>12.022399999999999</v>
      </c>
      <c r="Q35" s="181">
        <v>12.303900000000001</v>
      </c>
      <c r="R35" s="181">
        <v>20.228300000000001</v>
      </c>
      <c r="S35" s="124"/>
      <c r="T35" s="127"/>
      <c r="U35" s="128"/>
      <c r="V35" s="128"/>
      <c r="W35" s="128"/>
      <c r="X35" s="128"/>
      <c r="Y35" s="128"/>
      <c r="Z35" s="128"/>
      <c r="AA35" s="128"/>
      <c r="AB35" s="128"/>
      <c r="AC35" s="128"/>
      <c r="AD35" s="128"/>
      <c r="AE35" s="128"/>
      <c r="AF35" s="128"/>
      <c r="AG35" s="128"/>
      <c r="AH35" s="128"/>
    </row>
    <row r="36" spans="1:34" x14ac:dyDescent="0.3">
      <c r="A36" s="177" t="s">
        <v>477</v>
      </c>
      <c r="B36" s="177" t="s">
        <v>503</v>
      </c>
      <c r="C36" s="177">
        <v>140381</v>
      </c>
      <c r="D36" s="180">
        <v>44609</v>
      </c>
      <c r="E36" s="181">
        <v>16.8</v>
      </c>
      <c r="F36" s="181">
        <v>-0.41489999999999999</v>
      </c>
      <c r="G36" s="181">
        <v>1.6949000000000001</v>
      </c>
      <c r="H36" s="181">
        <v>-2.0407999999999999</v>
      </c>
      <c r="I36" s="181">
        <v>-2.5522</v>
      </c>
      <c r="J36" s="181">
        <v>-6.3022999999999998</v>
      </c>
      <c r="K36" s="181">
        <v>-3.6145</v>
      </c>
      <c r="L36" s="181">
        <v>0.84030000000000005</v>
      </c>
      <c r="M36" s="181">
        <v>15.0685</v>
      </c>
      <c r="N36" s="181">
        <v>16.504899999999999</v>
      </c>
      <c r="O36" s="181">
        <v>16.143599999999999</v>
      </c>
      <c r="P36" s="181">
        <v>10.3584</v>
      </c>
      <c r="Q36" s="181">
        <v>10.626799999999999</v>
      </c>
      <c r="R36" s="181">
        <v>18.739899999999999</v>
      </c>
      <c r="S36" s="124"/>
      <c r="T36" s="127"/>
      <c r="U36" s="128"/>
      <c r="V36" s="128"/>
      <c r="W36" s="128"/>
      <c r="X36" s="128"/>
      <c r="Y36" s="128"/>
      <c r="Z36" s="128"/>
      <c r="AA36" s="128"/>
      <c r="AB36" s="128"/>
      <c r="AC36" s="128"/>
      <c r="AD36" s="128"/>
      <c r="AE36" s="128"/>
      <c r="AF36" s="128"/>
      <c r="AG36" s="128"/>
      <c r="AH36" s="128"/>
    </row>
    <row r="37" spans="1:34" x14ac:dyDescent="0.3">
      <c r="A37" s="177" t="s">
        <v>477</v>
      </c>
      <c r="B37" s="177" t="s">
        <v>504</v>
      </c>
      <c r="C37" s="177">
        <v>145599</v>
      </c>
      <c r="D37" s="180">
        <v>44609</v>
      </c>
      <c r="E37" s="181">
        <v>15.5078</v>
      </c>
      <c r="F37" s="181">
        <v>-0.3342</v>
      </c>
      <c r="G37" s="181">
        <v>2.0230000000000001</v>
      </c>
      <c r="H37" s="181">
        <v>-1.6738999999999999</v>
      </c>
      <c r="I37" s="181">
        <v>-2.1972</v>
      </c>
      <c r="J37" s="181">
        <v>-4.5597000000000003</v>
      </c>
      <c r="K37" s="181">
        <v>-3.3961999999999999</v>
      </c>
      <c r="L37" s="181">
        <v>5.0372000000000003</v>
      </c>
      <c r="M37" s="181">
        <v>13.488</v>
      </c>
      <c r="N37" s="181">
        <v>13.0479</v>
      </c>
      <c r="O37" s="181">
        <v>15.7438</v>
      </c>
      <c r="P37" s="181"/>
      <c r="Q37" s="181">
        <v>14.776899999999999</v>
      </c>
      <c r="R37" s="181">
        <v>16.451799999999999</v>
      </c>
      <c r="S37" s="124"/>
      <c r="T37" s="127"/>
      <c r="U37" s="128"/>
      <c r="V37" s="128"/>
      <c r="W37" s="128"/>
      <c r="X37" s="128"/>
      <c r="Y37" s="128"/>
      <c r="Z37" s="128"/>
      <c r="AA37" s="128"/>
      <c r="AB37" s="128"/>
      <c r="AC37" s="128"/>
      <c r="AD37" s="128"/>
      <c r="AE37" s="128"/>
      <c r="AF37" s="128"/>
      <c r="AG37" s="128"/>
      <c r="AH37" s="128"/>
    </row>
    <row r="38" spans="1:34" x14ac:dyDescent="0.3">
      <c r="A38" s="177" t="s">
        <v>477</v>
      </c>
      <c r="B38" s="177" t="s">
        <v>505</v>
      </c>
      <c r="C38" s="177">
        <v>145605</v>
      </c>
      <c r="D38" s="180">
        <v>44609</v>
      </c>
      <c r="E38" s="181">
        <v>14.5441</v>
      </c>
      <c r="F38" s="181">
        <v>-0.3392</v>
      </c>
      <c r="G38" s="181">
        <v>2.0087000000000002</v>
      </c>
      <c r="H38" s="181">
        <v>-1.7084999999999999</v>
      </c>
      <c r="I38" s="181">
        <v>-2.2686000000000002</v>
      </c>
      <c r="J38" s="181">
        <v>-4.7145000000000001</v>
      </c>
      <c r="K38" s="181">
        <v>-3.8723999999999998</v>
      </c>
      <c r="L38" s="181">
        <v>4.0038</v>
      </c>
      <c r="M38" s="181">
        <v>11.8192</v>
      </c>
      <c r="N38" s="181">
        <v>10.8477</v>
      </c>
      <c r="O38" s="181">
        <v>13.4367</v>
      </c>
      <c r="P38" s="181"/>
      <c r="Q38" s="181">
        <v>12.487</v>
      </c>
      <c r="R38" s="181">
        <v>14.156000000000001</v>
      </c>
      <c r="S38" s="124"/>
      <c r="T38" s="127"/>
      <c r="U38" s="128"/>
      <c r="V38" s="128"/>
      <c r="W38" s="128"/>
      <c r="X38" s="128"/>
      <c r="Y38" s="128"/>
      <c r="Z38" s="128"/>
      <c r="AA38" s="128"/>
      <c r="AB38" s="128"/>
      <c r="AC38" s="128"/>
      <c r="AD38" s="128"/>
      <c r="AE38" s="128"/>
      <c r="AF38" s="128"/>
      <c r="AG38" s="128"/>
      <c r="AH38" s="128"/>
    </row>
    <row r="39" spans="1:34" x14ac:dyDescent="0.3">
      <c r="A39" s="177" t="s">
        <v>477</v>
      </c>
      <c r="B39" s="177" t="s">
        <v>506</v>
      </c>
      <c r="C39" s="177">
        <v>143537</v>
      </c>
      <c r="D39" s="180">
        <v>44609</v>
      </c>
      <c r="E39" s="181">
        <v>15.0305</v>
      </c>
      <c r="F39" s="181">
        <v>-0.37909999999999999</v>
      </c>
      <c r="G39" s="181">
        <v>1.2094</v>
      </c>
      <c r="H39" s="181">
        <v>-2.1229</v>
      </c>
      <c r="I39" s="181">
        <v>-2.1535000000000002</v>
      </c>
      <c r="J39" s="181">
        <v>-5.7417999999999996</v>
      </c>
      <c r="K39" s="181">
        <v>-3.3656999999999999</v>
      </c>
      <c r="L39" s="181">
        <v>2.3388</v>
      </c>
      <c r="M39" s="181">
        <v>13.221500000000001</v>
      </c>
      <c r="N39" s="181">
        <v>11.7576</v>
      </c>
      <c r="O39" s="181">
        <v>14.779199999999999</v>
      </c>
      <c r="P39" s="181"/>
      <c r="Q39" s="181">
        <v>11.8513</v>
      </c>
      <c r="R39" s="181">
        <v>13.882199999999999</v>
      </c>
      <c r="S39" s="124"/>
      <c r="T39" s="127"/>
      <c r="U39" s="128"/>
      <c r="V39" s="128"/>
      <c r="W39" s="128"/>
      <c r="X39" s="128"/>
      <c r="Y39" s="128"/>
      <c r="Z39" s="128"/>
      <c r="AA39" s="128"/>
      <c r="AB39" s="128"/>
      <c r="AC39" s="128"/>
      <c r="AD39" s="128"/>
      <c r="AE39" s="128"/>
      <c r="AF39" s="128"/>
      <c r="AG39" s="128"/>
      <c r="AH39" s="128"/>
    </row>
    <row r="40" spans="1:34" x14ac:dyDescent="0.3">
      <c r="A40" s="177" t="s">
        <v>477</v>
      </c>
      <c r="B40" s="177" t="s">
        <v>507</v>
      </c>
      <c r="C40" s="177">
        <v>143536</v>
      </c>
      <c r="D40" s="180">
        <v>44609</v>
      </c>
      <c r="E40" s="181">
        <v>14.2127</v>
      </c>
      <c r="F40" s="181">
        <v>-0.3841</v>
      </c>
      <c r="G40" s="181">
        <v>1.1955</v>
      </c>
      <c r="H40" s="181">
        <v>-2.1520999999999999</v>
      </c>
      <c r="I40" s="181">
        <v>-2.2126999999999999</v>
      </c>
      <c r="J40" s="181">
        <v>-5.8699000000000003</v>
      </c>
      <c r="K40" s="181">
        <v>-3.7627999999999999</v>
      </c>
      <c r="L40" s="181">
        <v>1.5077</v>
      </c>
      <c r="M40" s="181">
        <v>11.849399999999999</v>
      </c>
      <c r="N40" s="181">
        <v>9.9406999999999996</v>
      </c>
      <c r="O40" s="181">
        <v>13.0479</v>
      </c>
      <c r="P40" s="181"/>
      <c r="Q40" s="181">
        <v>10.144600000000001</v>
      </c>
      <c r="R40" s="181">
        <v>12.0794</v>
      </c>
      <c r="S40" s="124"/>
      <c r="T40" s="127"/>
      <c r="U40" s="128"/>
      <c r="V40" s="128"/>
      <c r="W40" s="128"/>
      <c r="X40" s="128"/>
      <c r="Y40" s="128"/>
      <c r="Z40" s="128"/>
      <c r="AA40" s="128"/>
      <c r="AB40" s="128"/>
      <c r="AC40" s="128"/>
      <c r="AD40" s="128"/>
      <c r="AE40" s="128"/>
      <c r="AF40" s="128"/>
      <c r="AG40" s="128"/>
      <c r="AH40" s="128"/>
    </row>
    <row r="41" spans="1:34" x14ac:dyDescent="0.3">
      <c r="A41" s="177" t="s">
        <v>477</v>
      </c>
      <c r="B41" s="177" t="s">
        <v>508</v>
      </c>
      <c r="C41" s="177">
        <v>100221</v>
      </c>
      <c r="D41" s="180">
        <v>44609</v>
      </c>
      <c r="E41" s="181">
        <v>199.38561197228699</v>
      </c>
      <c r="F41" s="181">
        <v>-0.45229999999999998</v>
      </c>
      <c r="G41" s="181">
        <v>1.4076</v>
      </c>
      <c r="H41" s="181">
        <v>-1.7611000000000001</v>
      </c>
      <c r="I41" s="181">
        <v>-1.9535</v>
      </c>
      <c r="J41" s="181">
        <v>-5.0057</v>
      </c>
      <c r="K41" s="181">
        <v>-4.3821000000000003</v>
      </c>
      <c r="L41" s="181">
        <v>2.0857000000000001</v>
      </c>
      <c r="M41" s="181">
        <v>10.4504</v>
      </c>
      <c r="N41" s="181">
        <v>12.7652</v>
      </c>
      <c r="O41" s="181">
        <v>13.748100000000001</v>
      </c>
      <c r="P41" s="181">
        <v>10.8178</v>
      </c>
      <c r="Q41" s="181">
        <v>11.7669</v>
      </c>
      <c r="R41" s="181">
        <v>25.4148</v>
      </c>
      <c r="S41" s="124"/>
      <c r="T41" s="127"/>
      <c r="U41" s="128"/>
      <c r="V41" s="128"/>
      <c r="W41" s="128"/>
      <c r="X41" s="128"/>
      <c r="Y41" s="128"/>
      <c r="Z41" s="128"/>
      <c r="AA41" s="128"/>
      <c r="AB41" s="128"/>
      <c r="AC41" s="128"/>
      <c r="AD41" s="128"/>
      <c r="AE41" s="128"/>
      <c r="AF41" s="128"/>
      <c r="AG41" s="128"/>
      <c r="AH41" s="128"/>
    </row>
    <row r="42" spans="1:34" x14ac:dyDescent="0.3">
      <c r="A42" s="177" t="s">
        <v>477</v>
      </c>
      <c r="B42" s="177" t="s">
        <v>509</v>
      </c>
      <c r="C42" s="177">
        <v>120484</v>
      </c>
      <c r="D42" s="180">
        <v>44609</v>
      </c>
      <c r="E42" s="181">
        <v>72.973600000000005</v>
      </c>
      <c r="F42" s="181">
        <v>-0.45019999999999999</v>
      </c>
      <c r="G42" s="181">
        <v>1.4137999999999999</v>
      </c>
      <c r="H42" s="181">
        <v>-1.7470000000000001</v>
      </c>
      <c r="I42" s="181">
        <v>-1.9233</v>
      </c>
      <c r="J42" s="181">
        <v>-4.9307999999999996</v>
      </c>
      <c r="K42" s="181">
        <v>-4.1729000000000003</v>
      </c>
      <c r="L42" s="181">
        <v>2.5103</v>
      </c>
      <c r="M42" s="181">
        <v>11.1281</v>
      </c>
      <c r="N42" s="181">
        <v>13.6731</v>
      </c>
      <c r="O42" s="181">
        <v>14.858599999999999</v>
      </c>
      <c r="P42" s="181">
        <v>11.665900000000001</v>
      </c>
      <c r="Q42" s="181">
        <v>12.441700000000001</v>
      </c>
      <c r="R42" s="181">
        <v>26.4099</v>
      </c>
      <c r="S42" s="124"/>
      <c r="T42" s="127"/>
      <c r="U42" s="128"/>
      <c r="V42" s="128"/>
      <c r="W42" s="128"/>
      <c r="X42" s="128"/>
      <c r="Y42" s="128"/>
      <c r="Z42" s="128"/>
      <c r="AA42" s="128"/>
      <c r="AB42" s="128"/>
      <c r="AC42" s="128"/>
      <c r="AD42" s="128"/>
      <c r="AE42" s="128"/>
      <c r="AF42" s="128"/>
      <c r="AG42" s="128"/>
      <c r="AH42" s="128"/>
    </row>
    <row r="43" spans="1:34" x14ac:dyDescent="0.3">
      <c r="A43" s="177" t="s">
        <v>477</v>
      </c>
      <c r="B43" s="177" t="s">
        <v>1784</v>
      </c>
      <c r="C43" s="177">
        <v>133036</v>
      </c>
      <c r="D43" s="180">
        <v>44609</v>
      </c>
      <c r="E43" s="181">
        <v>39.49</v>
      </c>
      <c r="F43" s="181">
        <v>-0.22989999999999999</v>
      </c>
      <c r="G43" s="181">
        <v>1.4827999999999999</v>
      </c>
      <c r="H43" s="181">
        <v>-1.9661</v>
      </c>
      <c r="I43" s="181">
        <v>-2.0099</v>
      </c>
      <c r="J43" s="181">
        <v>-4.6573000000000002</v>
      </c>
      <c r="K43" s="181">
        <v>-2.8416999999999999</v>
      </c>
      <c r="L43" s="181">
        <v>5.3712999999999997</v>
      </c>
      <c r="M43" s="181">
        <v>14.57</v>
      </c>
      <c r="N43" s="181">
        <v>16.551600000000001</v>
      </c>
      <c r="O43" s="181">
        <v>20.4665</v>
      </c>
      <c r="P43" s="181">
        <v>12.7096</v>
      </c>
      <c r="Q43" s="181">
        <v>11.6432</v>
      </c>
      <c r="R43" s="181">
        <v>20.8124</v>
      </c>
      <c r="S43" s="124"/>
      <c r="T43" s="127"/>
      <c r="U43" s="128"/>
      <c r="V43" s="128"/>
      <c r="W43" s="128"/>
      <c r="X43" s="128"/>
      <c r="Y43" s="128"/>
      <c r="Z43" s="128"/>
      <c r="AA43" s="128"/>
      <c r="AB43" s="128"/>
      <c r="AC43" s="128"/>
      <c r="AD43" s="128"/>
      <c r="AE43" s="128"/>
      <c r="AF43" s="128"/>
      <c r="AG43" s="128"/>
      <c r="AH43" s="128"/>
    </row>
    <row r="44" spans="1:34" x14ac:dyDescent="0.3">
      <c r="A44" s="177" t="s">
        <v>477</v>
      </c>
      <c r="B44" s="177" t="s">
        <v>1785</v>
      </c>
      <c r="C44" s="177">
        <v>133035</v>
      </c>
      <c r="D44" s="180">
        <v>44609</v>
      </c>
      <c r="E44" s="181">
        <v>44.271000000000001</v>
      </c>
      <c r="F44" s="181">
        <v>-0.22539999999999999</v>
      </c>
      <c r="G44" s="181">
        <v>1.4923999999999999</v>
      </c>
      <c r="H44" s="181">
        <v>-1.9381999999999999</v>
      </c>
      <c r="I44" s="181">
        <v>-1.9577</v>
      </c>
      <c r="J44" s="181">
        <v>-4.5410000000000004</v>
      </c>
      <c r="K44" s="181">
        <v>-2.4954000000000001</v>
      </c>
      <c r="L44" s="181">
        <v>6.1273</v>
      </c>
      <c r="M44" s="181">
        <v>15.7926</v>
      </c>
      <c r="N44" s="181">
        <v>18.178899999999999</v>
      </c>
      <c r="O44" s="181">
        <v>22.050899999999999</v>
      </c>
      <c r="P44" s="181">
        <v>14.222099999999999</v>
      </c>
      <c r="Q44" s="181">
        <v>13.1852</v>
      </c>
      <c r="R44" s="181">
        <v>22.452999999999999</v>
      </c>
      <c r="S44" s="124"/>
      <c r="T44" s="127"/>
      <c r="U44" s="128"/>
      <c r="V44" s="128"/>
      <c r="W44" s="128"/>
      <c r="X44" s="128"/>
      <c r="Y44" s="128"/>
      <c r="Z44" s="128"/>
      <c r="AA44" s="128"/>
      <c r="AB44" s="128"/>
      <c r="AC44" s="128"/>
      <c r="AD44" s="128"/>
      <c r="AE44" s="128"/>
      <c r="AF44" s="128"/>
      <c r="AG44" s="128"/>
      <c r="AH44" s="128"/>
    </row>
    <row r="45" spans="1:34" x14ac:dyDescent="0.3">
      <c r="A45" s="177" t="s">
        <v>477</v>
      </c>
      <c r="B45" s="177" t="s">
        <v>1923</v>
      </c>
      <c r="C45" s="177">
        <v>100286</v>
      </c>
      <c r="D45" s="180">
        <v>44609</v>
      </c>
      <c r="E45" s="181">
        <v>155.04140300245299</v>
      </c>
      <c r="F45" s="181">
        <v>-0.2321</v>
      </c>
      <c r="G45" s="181">
        <v>1.478</v>
      </c>
      <c r="H45" s="181">
        <v>-1.9684999999999999</v>
      </c>
      <c r="I45" s="181">
        <v>-2.0139999999999998</v>
      </c>
      <c r="J45" s="181">
        <v>-4.6588000000000003</v>
      </c>
      <c r="K45" s="181">
        <v>-2.8426999999999998</v>
      </c>
      <c r="L45" s="181">
        <v>5.3714000000000004</v>
      </c>
      <c r="M45" s="181">
        <v>14.5685</v>
      </c>
      <c r="N45" s="181">
        <v>16.547799999999999</v>
      </c>
      <c r="O45" s="181">
        <v>20.260300000000001</v>
      </c>
      <c r="P45" s="181">
        <v>12.3849</v>
      </c>
      <c r="Q45" s="181">
        <v>13.1127</v>
      </c>
      <c r="R45" s="181">
        <v>20.808800000000002</v>
      </c>
      <c r="S45" s="124"/>
      <c r="T45" s="127"/>
      <c r="U45" s="128"/>
      <c r="V45" s="128"/>
      <c r="W45" s="128"/>
      <c r="X45" s="128"/>
      <c r="Y45" s="128"/>
      <c r="Z45" s="128"/>
      <c r="AA45" s="128"/>
      <c r="AB45" s="128"/>
      <c r="AC45" s="128"/>
      <c r="AD45" s="128"/>
      <c r="AE45" s="128"/>
      <c r="AF45" s="128"/>
      <c r="AG45" s="128"/>
      <c r="AH45" s="128"/>
    </row>
    <row r="46" spans="1:34" x14ac:dyDescent="0.3">
      <c r="A46" s="177" t="s">
        <v>477</v>
      </c>
      <c r="B46" s="177" t="s">
        <v>1924</v>
      </c>
      <c r="C46" s="177">
        <v>119767</v>
      </c>
      <c r="D46" s="180">
        <v>44609</v>
      </c>
      <c r="E46" s="181">
        <v>77.441703471373302</v>
      </c>
      <c r="F46" s="181">
        <v>-0.22789999999999999</v>
      </c>
      <c r="G46" s="181">
        <v>1.4922</v>
      </c>
      <c r="H46" s="181">
        <v>-1.9403999999999999</v>
      </c>
      <c r="I46" s="181">
        <v>-1.9581</v>
      </c>
      <c r="J46" s="181">
        <v>-4.5411000000000001</v>
      </c>
      <c r="K46" s="181">
        <v>-2.4935</v>
      </c>
      <c r="L46" s="181">
        <v>6.1280000000000001</v>
      </c>
      <c r="M46" s="181">
        <v>15.7913</v>
      </c>
      <c r="N46" s="181">
        <v>18.176300000000001</v>
      </c>
      <c r="O46" s="181">
        <v>21.883400000000002</v>
      </c>
      <c r="P46" s="181">
        <v>13.9329</v>
      </c>
      <c r="Q46" s="181">
        <v>13.998799999999999</v>
      </c>
      <c r="R46" s="181">
        <v>22.449100000000001</v>
      </c>
      <c r="S46" s="124"/>
      <c r="T46" s="127"/>
      <c r="U46" s="128"/>
      <c r="V46" s="128"/>
      <c r="W46" s="128"/>
      <c r="X46" s="128"/>
      <c r="Y46" s="128"/>
      <c r="Z46" s="128"/>
      <c r="AA46" s="128"/>
      <c r="AB46" s="128"/>
      <c r="AC46" s="128"/>
      <c r="AD46" s="128"/>
      <c r="AE46" s="128"/>
      <c r="AF46" s="128"/>
      <c r="AG46" s="128"/>
      <c r="AH46" s="128"/>
    </row>
    <row r="47" spans="1:34" x14ac:dyDescent="0.3">
      <c r="A47" s="177" t="s">
        <v>477</v>
      </c>
      <c r="B47" s="177" t="s">
        <v>510</v>
      </c>
      <c r="C47" s="177">
        <v>119347</v>
      </c>
      <c r="D47" s="180">
        <v>44609</v>
      </c>
      <c r="E47" s="181">
        <v>40.170999999999999</v>
      </c>
      <c r="F47" s="181">
        <v>-0.2954</v>
      </c>
      <c r="G47" s="181">
        <v>2.1669</v>
      </c>
      <c r="H47" s="181">
        <v>-1.5779000000000001</v>
      </c>
      <c r="I47" s="181">
        <v>-2.0935999999999999</v>
      </c>
      <c r="J47" s="181">
        <v>-6.7504</v>
      </c>
      <c r="K47" s="181">
        <v>-3.6227999999999998</v>
      </c>
      <c r="L47" s="181">
        <v>2.2917999999999998</v>
      </c>
      <c r="M47" s="181">
        <v>11.735099999999999</v>
      </c>
      <c r="N47" s="181">
        <v>12.171900000000001</v>
      </c>
      <c r="O47" s="181">
        <v>15.637</v>
      </c>
      <c r="P47" s="181">
        <v>11.354100000000001</v>
      </c>
      <c r="Q47" s="181">
        <v>14.635</v>
      </c>
      <c r="R47" s="181">
        <v>16.199400000000001</v>
      </c>
      <c r="S47" s="124"/>
      <c r="T47" s="127"/>
      <c r="U47" s="128"/>
      <c r="V47" s="128"/>
      <c r="W47" s="128"/>
      <c r="X47" s="128"/>
      <c r="Y47" s="128"/>
      <c r="Z47" s="128"/>
      <c r="AA47" s="128"/>
      <c r="AB47" s="128"/>
      <c r="AC47" s="128"/>
      <c r="AD47" s="128"/>
      <c r="AE47" s="128"/>
      <c r="AF47" s="128"/>
      <c r="AG47" s="128"/>
      <c r="AH47" s="128"/>
    </row>
    <row r="48" spans="1:34" x14ac:dyDescent="0.3">
      <c r="A48" s="177" t="s">
        <v>477</v>
      </c>
      <c r="B48" s="177" t="s">
        <v>511</v>
      </c>
      <c r="C48" s="177">
        <v>118191</v>
      </c>
      <c r="D48" s="180">
        <v>44609</v>
      </c>
      <c r="E48" s="181">
        <v>36.625999999999998</v>
      </c>
      <c r="F48" s="181">
        <v>-0.29670000000000002</v>
      </c>
      <c r="G48" s="181">
        <v>2.1589</v>
      </c>
      <c r="H48" s="181">
        <v>-1.5959000000000001</v>
      </c>
      <c r="I48" s="181">
        <v>-2.1297000000000001</v>
      </c>
      <c r="J48" s="181">
        <v>-6.8277999999999999</v>
      </c>
      <c r="K48" s="181">
        <v>-3.8662000000000001</v>
      </c>
      <c r="L48" s="181">
        <v>1.7756000000000001</v>
      </c>
      <c r="M48" s="181">
        <v>10.8871</v>
      </c>
      <c r="N48" s="181">
        <v>11.048500000000001</v>
      </c>
      <c r="O48" s="181">
        <v>14.451499999999999</v>
      </c>
      <c r="P48" s="181">
        <v>10.203200000000001</v>
      </c>
      <c r="Q48" s="181">
        <v>12.4833</v>
      </c>
      <c r="R48" s="181">
        <v>14.9998</v>
      </c>
      <c r="S48" s="124"/>
      <c r="T48" s="127"/>
      <c r="U48" s="128"/>
      <c r="V48" s="128"/>
      <c r="W48" s="128"/>
      <c r="X48" s="128"/>
      <c r="Y48" s="128"/>
      <c r="Z48" s="128"/>
      <c r="AA48" s="128"/>
      <c r="AB48" s="128"/>
      <c r="AC48" s="128"/>
      <c r="AD48" s="128"/>
      <c r="AE48" s="128"/>
      <c r="AF48" s="128"/>
      <c r="AG48" s="128"/>
      <c r="AH48" s="128"/>
    </row>
    <row r="49" spans="1:34" x14ac:dyDescent="0.3">
      <c r="A49" s="177" t="s">
        <v>477</v>
      </c>
      <c r="B49" s="177" t="s">
        <v>512</v>
      </c>
      <c r="C49" s="177">
        <v>100323</v>
      </c>
      <c r="D49" s="180">
        <v>44609</v>
      </c>
      <c r="E49" s="181">
        <v>136.5547</v>
      </c>
      <c r="F49" s="181">
        <v>-0.2873</v>
      </c>
      <c r="G49" s="181">
        <v>1.607</v>
      </c>
      <c r="H49" s="181">
        <v>-1.8644000000000001</v>
      </c>
      <c r="I49" s="181">
        <v>-2.4859</v>
      </c>
      <c r="J49" s="181">
        <v>-5.0917000000000003</v>
      </c>
      <c r="K49" s="181">
        <v>-3.4931000000000001</v>
      </c>
      <c r="L49" s="181">
        <v>1.0226999999999999</v>
      </c>
      <c r="M49" s="181">
        <v>11.7193</v>
      </c>
      <c r="N49" s="181">
        <v>9.8385999999999996</v>
      </c>
      <c r="O49" s="181">
        <v>12.8634</v>
      </c>
      <c r="P49" s="181">
        <v>8.9494000000000007</v>
      </c>
      <c r="Q49" s="181">
        <v>8.7540999999999993</v>
      </c>
      <c r="R49" s="181">
        <v>10.475099999999999</v>
      </c>
      <c r="S49" s="124"/>
      <c r="T49" s="127"/>
      <c r="U49" s="128"/>
      <c r="V49" s="128"/>
      <c r="W49" s="128"/>
      <c r="X49" s="128"/>
      <c r="Y49" s="128"/>
      <c r="Z49" s="128"/>
      <c r="AA49" s="128"/>
      <c r="AB49" s="128"/>
      <c r="AC49" s="128"/>
      <c r="AD49" s="128"/>
      <c r="AE49" s="128"/>
      <c r="AF49" s="128"/>
      <c r="AG49" s="128"/>
      <c r="AH49" s="128"/>
    </row>
    <row r="50" spans="1:34" x14ac:dyDescent="0.3">
      <c r="A50" s="177" t="s">
        <v>477</v>
      </c>
      <c r="B50" s="177" t="s">
        <v>513</v>
      </c>
      <c r="C50" s="177">
        <v>120261</v>
      </c>
      <c r="D50" s="180">
        <v>44609</v>
      </c>
      <c r="E50" s="181">
        <v>149.4117</v>
      </c>
      <c r="F50" s="181">
        <v>-0.28389999999999999</v>
      </c>
      <c r="G50" s="181">
        <v>1.6172</v>
      </c>
      <c r="H50" s="181">
        <v>-1.8413999999999999</v>
      </c>
      <c r="I50" s="181">
        <v>-2.4401000000000002</v>
      </c>
      <c r="J50" s="181">
        <v>-4.9969999999999999</v>
      </c>
      <c r="K50" s="181">
        <v>-3.2012</v>
      </c>
      <c r="L50" s="181">
        <v>1.6418999999999999</v>
      </c>
      <c r="M50" s="181">
        <v>12.7516</v>
      </c>
      <c r="N50" s="181">
        <v>11.184900000000001</v>
      </c>
      <c r="O50" s="181">
        <v>14.125299999999999</v>
      </c>
      <c r="P50" s="181">
        <v>10.301</v>
      </c>
      <c r="Q50" s="181">
        <v>10.527799999999999</v>
      </c>
      <c r="R50" s="181">
        <v>11.8003</v>
      </c>
      <c r="S50" s="124"/>
      <c r="T50" s="127"/>
      <c r="U50" s="128"/>
      <c r="V50" s="128"/>
      <c r="W50" s="128"/>
      <c r="X50" s="128"/>
      <c r="Y50" s="128"/>
      <c r="Z50" s="128"/>
      <c r="AA50" s="128"/>
      <c r="AB50" s="128"/>
      <c r="AC50" s="128"/>
      <c r="AD50" s="128"/>
      <c r="AE50" s="128"/>
      <c r="AF50" s="128"/>
      <c r="AG50" s="128"/>
      <c r="AH50" s="128"/>
    </row>
    <row r="51" spans="1:34" x14ac:dyDescent="0.3">
      <c r="A51" s="177" t="s">
        <v>477</v>
      </c>
      <c r="B51" s="177" t="s">
        <v>514</v>
      </c>
      <c r="C51" s="177">
        <v>147446</v>
      </c>
      <c r="D51" s="180">
        <v>44609</v>
      </c>
      <c r="E51" s="181">
        <v>17.572199999999999</v>
      </c>
      <c r="F51" s="181">
        <v>-0.33460000000000001</v>
      </c>
      <c r="G51" s="181">
        <v>1.5259</v>
      </c>
      <c r="H51" s="181">
        <v>-2.2517999999999998</v>
      </c>
      <c r="I51" s="181">
        <v>-2.3929</v>
      </c>
      <c r="J51" s="181">
        <v>-4.7453000000000003</v>
      </c>
      <c r="K51" s="181">
        <v>-1.6026</v>
      </c>
      <c r="L51" s="181">
        <v>5.3823999999999996</v>
      </c>
      <c r="M51" s="181">
        <v>18.6693</v>
      </c>
      <c r="N51" s="181">
        <v>21.3508</v>
      </c>
      <c r="O51" s="181"/>
      <c r="P51" s="181"/>
      <c r="Q51" s="181">
        <v>24.354800000000001</v>
      </c>
      <c r="R51" s="181">
        <v>24.139500000000002</v>
      </c>
      <c r="S51" s="124"/>
      <c r="T51" s="127"/>
      <c r="U51" s="128"/>
      <c r="V51" s="128"/>
      <c r="W51" s="128"/>
      <c r="X51" s="128"/>
      <c r="Y51" s="128"/>
      <c r="Z51" s="128"/>
      <c r="AA51" s="128"/>
      <c r="AB51" s="128"/>
      <c r="AC51" s="128"/>
      <c r="AD51" s="128"/>
      <c r="AE51" s="128"/>
      <c r="AF51" s="128"/>
      <c r="AG51" s="128"/>
      <c r="AH51" s="128"/>
    </row>
    <row r="52" spans="1:34" x14ac:dyDescent="0.3">
      <c r="A52" s="177" t="s">
        <v>477</v>
      </c>
      <c r="B52" s="177" t="s">
        <v>515</v>
      </c>
      <c r="C52" s="177">
        <v>147447</v>
      </c>
      <c r="D52" s="180">
        <v>44609</v>
      </c>
      <c r="E52" s="181">
        <v>16.741399999999999</v>
      </c>
      <c r="F52" s="181">
        <v>-0.33929999999999999</v>
      </c>
      <c r="G52" s="181">
        <v>1.5116000000000001</v>
      </c>
      <c r="H52" s="181">
        <v>-2.2850999999999999</v>
      </c>
      <c r="I52" s="181">
        <v>-2.4621</v>
      </c>
      <c r="J52" s="181">
        <v>-4.9016000000000002</v>
      </c>
      <c r="K52" s="181">
        <v>-2.0735999999999999</v>
      </c>
      <c r="L52" s="181">
        <v>4.3540000000000001</v>
      </c>
      <c r="M52" s="181">
        <v>16.929600000000001</v>
      </c>
      <c r="N52" s="181">
        <v>19.026299999999999</v>
      </c>
      <c r="O52" s="181"/>
      <c r="P52" s="181"/>
      <c r="Q52" s="181">
        <v>22.047699999999999</v>
      </c>
      <c r="R52" s="181">
        <v>21.831199999999999</v>
      </c>
      <c r="S52" s="124"/>
      <c r="T52" s="127"/>
      <c r="U52" s="128"/>
      <c r="V52" s="128"/>
      <c r="W52" s="128"/>
      <c r="X52" s="128"/>
      <c r="Y52" s="128"/>
      <c r="Z52" s="128"/>
      <c r="AA52" s="128"/>
      <c r="AB52" s="128"/>
      <c r="AC52" s="128"/>
      <c r="AD52" s="128"/>
      <c r="AE52" s="128"/>
      <c r="AF52" s="128"/>
      <c r="AG52" s="128"/>
      <c r="AH52" s="128"/>
    </row>
    <row r="53" spans="1:34" x14ac:dyDescent="0.3">
      <c r="A53" s="177" t="s">
        <v>477</v>
      </c>
      <c r="B53" s="177" t="s">
        <v>1786</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477</v>
      </c>
      <c r="B54" s="177" t="s">
        <v>516</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477</v>
      </c>
      <c r="B55" s="177" t="s">
        <v>1787</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477</v>
      </c>
      <c r="B56" s="177" t="s">
        <v>1788</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477</v>
      </c>
      <c r="B57" s="177" t="s">
        <v>517</v>
      </c>
      <c r="C57" s="177">
        <v>134813</v>
      </c>
      <c r="D57" s="180">
        <v>44609</v>
      </c>
      <c r="E57" s="181">
        <v>24.199000000000002</v>
      </c>
      <c r="F57" s="181">
        <v>-0.2843</v>
      </c>
      <c r="G57" s="181">
        <v>1.4335</v>
      </c>
      <c r="H57" s="181">
        <v>-2.0085000000000002</v>
      </c>
      <c r="I57" s="181">
        <v>-2.1472000000000002</v>
      </c>
      <c r="J57" s="181">
        <v>-4.9043000000000001</v>
      </c>
      <c r="K57" s="181">
        <v>-3.7890000000000001</v>
      </c>
      <c r="L57" s="181">
        <v>2.5121000000000002</v>
      </c>
      <c r="M57" s="181">
        <v>14.205500000000001</v>
      </c>
      <c r="N57" s="181">
        <v>14.551500000000001</v>
      </c>
      <c r="O57" s="181">
        <v>18.317</v>
      </c>
      <c r="P57" s="181">
        <v>15.199</v>
      </c>
      <c r="Q57" s="181">
        <v>14.4171</v>
      </c>
      <c r="R57" s="181">
        <v>19.812999999999999</v>
      </c>
      <c r="S57" s="124"/>
      <c r="T57" s="127"/>
      <c r="U57" s="128"/>
      <c r="V57" s="128"/>
      <c r="W57" s="128"/>
      <c r="X57" s="128"/>
      <c r="Y57" s="128"/>
      <c r="Z57" s="128"/>
      <c r="AA57" s="128"/>
      <c r="AB57" s="128"/>
      <c r="AC57" s="128"/>
      <c r="AD57" s="128"/>
      <c r="AE57" s="128"/>
      <c r="AF57" s="128"/>
      <c r="AG57" s="128"/>
      <c r="AH57" s="128"/>
    </row>
    <row r="58" spans="1:34" x14ac:dyDescent="0.3">
      <c r="A58" s="177" t="s">
        <v>477</v>
      </c>
      <c r="B58" s="177" t="s">
        <v>518</v>
      </c>
      <c r="C58" s="177">
        <v>134815</v>
      </c>
      <c r="D58" s="180">
        <v>44609</v>
      </c>
      <c r="E58" s="181">
        <v>21.721</v>
      </c>
      <c r="F58" s="181">
        <v>-0.28920000000000001</v>
      </c>
      <c r="G58" s="181">
        <v>1.4241999999999999</v>
      </c>
      <c r="H58" s="181">
        <v>-2.0341</v>
      </c>
      <c r="I58" s="181">
        <v>-2.1972999999999998</v>
      </c>
      <c r="J58" s="181">
        <v>-5.0156999999999998</v>
      </c>
      <c r="K58" s="181">
        <v>-4.1353999999999997</v>
      </c>
      <c r="L58" s="181">
        <v>1.7758</v>
      </c>
      <c r="M58" s="181">
        <v>12.971299999999999</v>
      </c>
      <c r="N58" s="181">
        <v>12.9244</v>
      </c>
      <c r="O58" s="181">
        <v>16.528500000000001</v>
      </c>
      <c r="P58" s="181">
        <v>13.3977</v>
      </c>
      <c r="Q58" s="181">
        <v>12.5488</v>
      </c>
      <c r="R58" s="181">
        <v>18.0855</v>
      </c>
      <c r="S58" s="124"/>
      <c r="T58" s="127"/>
      <c r="U58" s="128"/>
      <c r="V58" s="128"/>
      <c r="W58" s="128"/>
      <c r="X58" s="128"/>
      <c r="Y58" s="128"/>
      <c r="Z58" s="128"/>
      <c r="AA58" s="128"/>
      <c r="AB58" s="128"/>
      <c r="AC58" s="128"/>
      <c r="AD58" s="128"/>
      <c r="AE58" s="128"/>
      <c r="AF58" s="128"/>
      <c r="AG58" s="128"/>
      <c r="AH58" s="128"/>
    </row>
    <row r="59" spans="1:34" x14ac:dyDescent="0.3">
      <c r="A59" s="177" t="s">
        <v>477</v>
      </c>
      <c r="B59" s="177" t="s">
        <v>519</v>
      </c>
      <c r="C59" s="177">
        <v>144681</v>
      </c>
      <c r="D59" s="180">
        <v>44609</v>
      </c>
      <c r="E59" s="181">
        <v>15.4162</v>
      </c>
      <c r="F59" s="181">
        <v>-9.8500000000000004E-2</v>
      </c>
      <c r="G59" s="181">
        <v>1.6451</v>
      </c>
      <c r="H59" s="181">
        <v>-1.9319</v>
      </c>
      <c r="I59" s="181">
        <v>-2.6202000000000001</v>
      </c>
      <c r="J59" s="181">
        <v>-6.0491999999999999</v>
      </c>
      <c r="K59" s="181">
        <v>-6.3966000000000003</v>
      </c>
      <c r="L59" s="181">
        <v>-1.232</v>
      </c>
      <c r="M59" s="181">
        <v>7.7241999999999997</v>
      </c>
      <c r="N59" s="181">
        <v>5.1604000000000001</v>
      </c>
      <c r="O59" s="181">
        <v>16.1783</v>
      </c>
      <c r="P59" s="181"/>
      <c r="Q59" s="181">
        <v>13.449299999999999</v>
      </c>
      <c r="R59" s="181">
        <v>12.877700000000001</v>
      </c>
      <c r="S59" s="124"/>
      <c r="T59" s="127"/>
      <c r="U59" s="128"/>
      <c r="V59" s="128"/>
      <c r="W59" s="128"/>
      <c r="X59" s="128"/>
      <c r="Y59" s="128"/>
      <c r="Z59" s="128"/>
      <c r="AA59" s="128"/>
      <c r="AB59" s="128"/>
      <c r="AC59" s="128"/>
      <c r="AD59" s="128"/>
      <c r="AE59" s="128"/>
      <c r="AF59" s="128"/>
      <c r="AG59" s="128"/>
      <c r="AH59" s="128"/>
    </row>
    <row r="60" spans="1:34" x14ac:dyDescent="0.3">
      <c r="A60" s="177" t="s">
        <v>477</v>
      </c>
      <c r="B60" s="177" t="s">
        <v>520</v>
      </c>
      <c r="C60" s="177">
        <v>144730</v>
      </c>
      <c r="D60" s="180">
        <v>44609</v>
      </c>
      <c r="E60" s="181">
        <v>14.5921</v>
      </c>
      <c r="F60" s="181">
        <v>-0.1027</v>
      </c>
      <c r="G60" s="181">
        <v>1.6312</v>
      </c>
      <c r="H60" s="181">
        <v>-1.9618</v>
      </c>
      <c r="I60" s="181">
        <v>-2.6798000000000002</v>
      </c>
      <c r="J60" s="181">
        <v>-6.1764000000000001</v>
      </c>
      <c r="K60" s="181">
        <v>-6.7638999999999996</v>
      </c>
      <c r="L60" s="181">
        <v>-2.0118999999999998</v>
      </c>
      <c r="M60" s="181">
        <v>6.4471999999999996</v>
      </c>
      <c r="N60" s="181">
        <v>3.5127999999999999</v>
      </c>
      <c r="O60" s="181">
        <v>14.3287</v>
      </c>
      <c r="P60" s="181"/>
      <c r="Q60" s="181">
        <v>11.646699999999999</v>
      </c>
      <c r="R60" s="181">
        <v>11.0276</v>
      </c>
      <c r="S60" s="124"/>
      <c r="T60" s="127"/>
      <c r="U60" s="128"/>
      <c r="V60" s="128"/>
      <c r="W60" s="128"/>
      <c r="X60" s="128"/>
      <c r="Y60" s="128"/>
      <c r="Z60" s="128"/>
      <c r="AA60" s="128"/>
      <c r="AB60" s="128"/>
      <c r="AC60" s="128"/>
      <c r="AD60" s="128"/>
      <c r="AE60" s="128"/>
      <c r="AF60" s="128"/>
      <c r="AG60" s="128"/>
      <c r="AH60" s="128"/>
    </row>
    <row r="61" spans="1:34" x14ac:dyDescent="0.3">
      <c r="A61" s="177" t="s">
        <v>477</v>
      </c>
      <c r="B61" s="177" t="s">
        <v>1954</v>
      </c>
      <c r="C61" s="177">
        <v>143163</v>
      </c>
      <c r="D61" s="180">
        <v>44609</v>
      </c>
      <c r="E61" s="181">
        <v>15.1327</v>
      </c>
      <c r="F61" s="181">
        <v>-0.1076</v>
      </c>
      <c r="G61" s="181">
        <v>1.6634</v>
      </c>
      <c r="H61" s="181">
        <v>-1.4792000000000001</v>
      </c>
      <c r="I61" s="181">
        <v>-1.6105</v>
      </c>
      <c r="J61" s="181">
        <v>-4.3868</v>
      </c>
      <c r="K61" s="181">
        <v>-1.7963</v>
      </c>
      <c r="L61" s="181">
        <v>4.6818</v>
      </c>
      <c r="M61" s="181">
        <v>15.5274</v>
      </c>
      <c r="N61" s="181">
        <v>14.8392</v>
      </c>
      <c r="O61" s="181">
        <v>14.935700000000001</v>
      </c>
      <c r="P61" s="181"/>
      <c r="Q61" s="181">
        <v>11.5009</v>
      </c>
      <c r="R61" s="181">
        <v>14.311999999999999</v>
      </c>
      <c r="S61" s="124"/>
      <c r="T61" s="127"/>
      <c r="U61" s="128"/>
      <c r="V61" s="128"/>
      <c r="W61" s="128"/>
      <c r="X61" s="128"/>
      <c r="Y61" s="128"/>
      <c r="Z61" s="128"/>
      <c r="AA61" s="128"/>
      <c r="AB61" s="128"/>
      <c r="AC61" s="128"/>
      <c r="AD61" s="128"/>
      <c r="AE61" s="128"/>
      <c r="AF61" s="128"/>
      <c r="AG61" s="128"/>
      <c r="AH61" s="128"/>
    </row>
    <row r="62" spans="1:34" x14ac:dyDescent="0.3">
      <c r="A62" s="177" t="s">
        <v>477</v>
      </c>
      <c r="B62" s="177" t="s">
        <v>1955</v>
      </c>
      <c r="C62" s="177">
        <v>143162</v>
      </c>
      <c r="D62" s="180">
        <v>44609</v>
      </c>
      <c r="E62" s="181">
        <v>14.152799999999999</v>
      </c>
      <c r="F62" s="181">
        <v>-0.1129</v>
      </c>
      <c r="G62" s="181">
        <v>1.6476</v>
      </c>
      <c r="H62" s="181">
        <v>-1.5156000000000001</v>
      </c>
      <c r="I62" s="181">
        <v>-1.6818</v>
      </c>
      <c r="J62" s="181">
        <v>-4.5412999999999997</v>
      </c>
      <c r="K62" s="181">
        <v>-2.2650999999999999</v>
      </c>
      <c r="L62" s="181">
        <v>3.7086000000000001</v>
      </c>
      <c r="M62" s="181">
        <v>13.911300000000001</v>
      </c>
      <c r="N62" s="181">
        <v>12.709300000000001</v>
      </c>
      <c r="O62" s="181">
        <v>12.8606</v>
      </c>
      <c r="P62" s="181"/>
      <c r="Q62" s="181">
        <v>9.5564999999999998</v>
      </c>
      <c r="R62" s="181">
        <v>12.247400000000001</v>
      </c>
      <c r="S62" s="124"/>
      <c r="T62" s="127"/>
      <c r="U62" s="128"/>
      <c r="V62" s="128"/>
      <c r="W62" s="128"/>
      <c r="X62" s="128"/>
      <c r="Y62" s="128"/>
      <c r="Z62" s="128"/>
      <c r="AA62" s="128"/>
      <c r="AB62" s="128"/>
      <c r="AC62" s="128"/>
      <c r="AD62" s="128"/>
      <c r="AE62" s="128"/>
      <c r="AF62" s="128"/>
      <c r="AG62" s="128"/>
      <c r="AH62" s="128"/>
    </row>
    <row r="63" spans="1:34" x14ac:dyDescent="0.3">
      <c r="A63" s="177" t="s">
        <v>477</v>
      </c>
      <c r="B63" s="177" t="s">
        <v>521</v>
      </c>
      <c r="C63" s="177">
        <v>112936</v>
      </c>
      <c r="D63" s="180">
        <v>44609</v>
      </c>
      <c r="E63" s="181">
        <v>65.954599999999999</v>
      </c>
      <c r="F63" s="181">
        <v>-0.2888</v>
      </c>
      <c r="G63" s="181">
        <v>1.7452000000000001</v>
      </c>
      <c r="H63" s="181">
        <v>-1.97</v>
      </c>
      <c r="I63" s="181">
        <v>-1.7705</v>
      </c>
      <c r="J63" s="181">
        <v>-4.2137000000000002</v>
      </c>
      <c r="K63" s="181">
        <v>-1.6722999999999999</v>
      </c>
      <c r="L63" s="181">
        <v>3.6949999999999998</v>
      </c>
      <c r="M63" s="181">
        <v>13.441599999999999</v>
      </c>
      <c r="N63" s="181">
        <v>16.0015</v>
      </c>
      <c r="O63" s="181">
        <v>9.3045000000000009</v>
      </c>
      <c r="P63" s="181">
        <v>7.3395000000000001</v>
      </c>
      <c r="Q63" s="181">
        <v>11.9573</v>
      </c>
      <c r="R63" s="181">
        <v>11.039099999999999</v>
      </c>
      <c r="S63" s="124"/>
      <c r="T63" s="127"/>
      <c r="U63" s="128"/>
      <c r="V63" s="128"/>
      <c r="W63" s="128"/>
      <c r="X63" s="128"/>
      <c r="Y63" s="128"/>
      <c r="Z63" s="128"/>
      <c r="AA63" s="128"/>
      <c r="AB63" s="128"/>
      <c r="AC63" s="128"/>
      <c r="AD63" s="128"/>
      <c r="AE63" s="128"/>
      <c r="AF63" s="128"/>
      <c r="AG63" s="128"/>
      <c r="AH63" s="128"/>
    </row>
    <row r="64" spans="1:34" x14ac:dyDescent="0.3">
      <c r="A64" s="177" t="s">
        <v>477</v>
      </c>
      <c r="B64" s="177" t="s">
        <v>522</v>
      </c>
      <c r="C64" s="177">
        <v>118794</v>
      </c>
      <c r="D64" s="180">
        <v>44609</v>
      </c>
      <c r="E64" s="181">
        <v>72.342500000000001</v>
      </c>
      <c r="F64" s="181">
        <v>-0.28660000000000002</v>
      </c>
      <c r="G64" s="181">
        <v>1.752</v>
      </c>
      <c r="H64" s="181">
        <v>-1.9549000000000001</v>
      </c>
      <c r="I64" s="181">
        <v>-1.7403</v>
      </c>
      <c r="J64" s="181">
        <v>-4.1497000000000002</v>
      </c>
      <c r="K64" s="181">
        <v>-1.4798</v>
      </c>
      <c r="L64" s="181">
        <v>4.0903999999999998</v>
      </c>
      <c r="M64" s="181">
        <v>14.0885</v>
      </c>
      <c r="N64" s="181">
        <v>16.915299999999998</v>
      </c>
      <c r="O64" s="181">
        <v>10.151300000000001</v>
      </c>
      <c r="P64" s="181">
        <v>8.4384999999999994</v>
      </c>
      <c r="Q64" s="181">
        <v>11.9557</v>
      </c>
      <c r="R64" s="181">
        <v>11.9072</v>
      </c>
      <c r="S64" s="124"/>
      <c r="T64" s="127"/>
      <c r="U64" s="128"/>
      <c r="V64" s="128"/>
      <c r="W64" s="128"/>
      <c r="X64" s="128"/>
      <c r="Y64" s="128"/>
      <c r="Z64" s="128"/>
      <c r="AA64" s="128"/>
      <c r="AB64" s="128"/>
      <c r="AC64" s="128"/>
      <c r="AD64" s="128"/>
      <c r="AE64" s="128"/>
      <c r="AF64" s="128"/>
      <c r="AG64" s="128"/>
      <c r="AH64" s="128"/>
    </row>
    <row r="65" spans="1:34" x14ac:dyDescent="0.3">
      <c r="A65" s="177" t="s">
        <v>477</v>
      </c>
      <c r="B65" s="177" t="s">
        <v>523</v>
      </c>
      <c r="C65" s="177">
        <v>147685</v>
      </c>
      <c r="D65" s="180">
        <v>44609</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477</v>
      </c>
      <c r="B66" s="177" t="s">
        <v>524</v>
      </c>
      <c r="C66" s="177">
        <v>147689</v>
      </c>
      <c r="D66" s="180">
        <v>44609</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477</v>
      </c>
      <c r="B67" s="177" t="s">
        <v>525</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477</v>
      </c>
      <c r="B68" s="177" t="s">
        <v>526</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477</v>
      </c>
      <c r="B69" s="177" t="s">
        <v>527</v>
      </c>
      <c r="C69" s="177">
        <v>138382</v>
      </c>
      <c r="D69" s="180">
        <v>44609</v>
      </c>
      <c r="E69" s="181">
        <v>92.36</v>
      </c>
      <c r="F69" s="181">
        <v>-0.64539999999999997</v>
      </c>
      <c r="G69" s="181">
        <v>1.3942000000000001</v>
      </c>
      <c r="H69" s="181">
        <v>-2.4607000000000001</v>
      </c>
      <c r="I69" s="181">
        <v>-2.9729999999999999</v>
      </c>
      <c r="J69" s="181">
        <v>-6.9420999999999999</v>
      </c>
      <c r="K69" s="181">
        <v>-8.5273000000000003</v>
      </c>
      <c r="L69" s="181">
        <v>-2.1092</v>
      </c>
      <c r="M69" s="181">
        <v>7.9223999999999997</v>
      </c>
      <c r="N69" s="181">
        <v>9.9655000000000005</v>
      </c>
      <c r="O69" s="181">
        <v>12.7636</v>
      </c>
      <c r="P69" s="181">
        <v>8.7847000000000008</v>
      </c>
      <c r="Q69" s="181">
        <v>13.1096</v>
      </c>
      <c r="R69" s="181">
        <v>13.8261</v>
      </c>
      <c r="S69" s="124"/>
      <c r="T69" s="127"/>
      <c r="U69" s="128"/>
      <c r="V69" s="128"/>
      <c r="W69" s="128"/>
      <c r="X69" s="128"/>
      <c r="Y69" s="128"/>
      <c r="Z69" s="128"/>
      <c r="AA69" s="128"/>
      <c r="AB69" s="128"/>
      <c r="AC69" s="128"/>
      <c r="AD69" s="128"/>
      <c r="AE69" s="128"/>
      <c r="AF69" s="128"/>
      <c r="AG69" s="128"/>
      <c r="AH69" s="128"/>
    </row>
    <row r="70" spans="1:34" x14ac:dyDescent="0.3">
      <c r="A70" s="177" t="s">
        <v>477</v>
      </c>
      <c r="B70" s="177" t="s">
        <v>528</v>
      </c>
      <c r="C70" s="177">
        <v>138386</v>
      </c>
      <c r="D70" s="180">
        <v>44609</v>
      </c>
      <c r="E70" s="181">
        <v>104.39</v>
      </c>
      <c r="F70" s="181">
        <v>-0.63770000000000004</v>
      </c>
      <c r="G70" s="181">
        <v>1.4184000000000001</v>
      </c>
      <c r="H70" s="181">
        <v>-2.4300999999999999</v>
      </c>
      <c r="I70" s="181">
        <v>-2.9110999999999998</v>
      </c>
      <c r="J70" s="181">
        <v>-6.8113000000000001</v>
      </c>
      <c r="K70" s="181">
        <v>-8.1721000000000004</v>
      </c>
      <c r="L70" s="181">
        <v>-1.2954000000000001</v>
      </c>
      <c r="M70" s="181">
        <v>9.2974999999999994</v>
      </c>
      <c r="N70" s="181">
        <v>11.826499999999999</v>
      </c>
      <c r="O70" s="181">
        <v>14.6119</v>
      </c>
      <c r="P70" s="181">
        <v>10.4712</v>
      </c>
      <c r="Q70" s="181">
        <v>12.068199999999999</v>
      </c>
      <c r="R70" s="181">
        <v>15.707800000000001</v>
      </c>
      <c r="S70" s="124"/>
      <c r="T70" s="127"/>
      <c r="U70" s="128"/>
      <c r="V70" s="128"/>
      <c r="W70" s="128"/>
      <c r="X70" s="128"/>
      <c r="Y70" s="128"/>
      <c r="Z70" s="128"/>
      <c r="AA70" s="128"/>
      <c r="AB70" s="128"/>
      <c r="AC70" s="128"/>
      <c r="AD70" s="128"/>
      <c r="AE70" s="128"/>
      <c r="AF70" s="128"/>
      <c r="AG70" s="128"/>
      <c r="AH70" s="128"/>
    </row>
    <row r="71" spans="1:34" x14ac:dyDescent="0.3">
      <c r="A71" s="177" t="s">
        <v>477</v>
      </c>
      <c r="B71" s="177" t="s">
        <v>529</v>
      </c>
      <c r="C71" s="177">
        <v>101070</v>
      </c>
      <c r="D71" s="180">
        <v>44609</v>
      </c>
      <c r="E71" s="181">
        <v>273.12139999999999</v>
      </c>
      <c r="F71" s="181">
        <v>-0.28720000000000001</v>
      </c>
      <c r="G71" s="181">
        <v>1.4826999999999999</v>
      </c>
      <c r="H71" s="181">
        <v>-2.734</v>
      </c>
      <c r="I71" s="181">
        <v>-2.6276999999999999</v>
      </c>
      <c r="J71" s="181">
        <v>-5.2516999999999996</v>
      </c>
      <c r="K71" s="181">
        <v>-2.4731999999999998</v>
      </c>
      <c r="L71" s="181">
        <v>5.3951000000000002</v>
      </c>
      <c r="M71" s="181">
        <v>15.616400000000001</v>
      </c>
      <c r="N71" s="181">
        <v>38.076300000000003</v>
      </c>
      <c r="O71" s="181">
        <v>29.874400000000001</v>
      </c>
      <c r="P71" s="181">
        <v>19.698599999999999</v>
      </c>
      <c r="Q71" s="181">
        <v>17.119900000000001</v>
      </c>
      <c r="R71" s="181">
        <v>39.344499999999996</v>
      </c>
      <c r="S71" s="124"/>
      <c r="T71" s="127"/>
      <c r="U71" s="128"/>
      <c r="V71" s="128"/>
      <c r="W71" s="128"/>
      <c r="X71" s="128"/>
      <c r="Y71" s="128"/>
      <c r="Z71" s="128"/>
      <c r="AA71" s="128"/>
      <c r="AB71" s="128"/>
      <c r="AC71" s="128"/>
      <c r="AD71" s="128"/>
      <c r="AE71" s="128"/>
      <c r="AF71" s="128"/>
      <c r="AG71" s="128"/>
      <c r="AH71" s="128"/>
    </row>
    <row r="72" spans="1:34" x14ac:dyDescent="0.3">
      <c r="A72" s="177" t="s">
        <v>477</v>
      </c>
      <c r="B72" s="177" t="s">
        <v>530</v>
      </c>
      <c r="C72" s="177">
        <v>120819</v>
      </c>
      <c r="D72" s="180">
        <v>44609</v>
      </c>
      <c r="E72" s="181">
        <v>283.20490000000001</v>
      </c>
      <c r="F72" s="181">
        <v>-0.28299999999999997</v>
      </c>
      <c r="G72" s="181">
        <v>1.4951000000000001</v>
      </c>
      <c r="H72" s="181">
        <v>-2.7035999999999998</v>
      </c>
      <c r="I72" s="181">
        <v>-2.5695999999999999</v>
      </c>
      <c r="J72" s="181">
        <v>-5.1199000000000003</v>
      </c>
      <c r="K72" s="181">
        <v>-2.2261000000000002</v>
      </c>
      <c r="L72" s="181">
        <v>5.6791</v>
      </c>
      <c r="M72" s="181">
        <v>15.9137</v>
      </c>
      <c r="N72" s="181">
        <v>38.437800000000003</v>
      </c>
      <c r="O72" s="181">
        <v>30.9435</v>
      </c>
      <c r="P72" s="181">
        <v>20.473400000000002</v>
      </c>
      <c r="Q72" s="181">
        <v>17.818899999999999</v>
      </c>
      <c r="R72" s="181">
        <v>40.117400000000004</v>
      </c>
      <c r="S72" s="124"/>
      <c r="T72" s="127"/>
      <c r="U72" s="128"/>
      <c r="V72" s="128"/>
      <c r="W72" s="128"/>
      <c r="X72" s="128"/>
      <c r="Y72" s="128"/>
      <c r="Z72" s="128"/>
      <c r="AA72" s="128"/>
      <c r="AB72" s="128"/>
      <c r="AC72" s="128"/>
      <c r="AD72" s="128"/>
      <c r="AE72" s="128"/>
      <c r="AF72" s="128"/>
      <c r="AG72" s="128"/>
      <c r="AH72" s="128"/>
    </row>
    <row r="73" spans="1:34" x14ac:dyDescent="0.3">
      <c r="A73" s="177" t="s">
        <v>477</v>
      </c>
      <c r="B73" s="177" t="s">
        <v>1789</v>
      </c>
      <c r="C73" s="177">
        <v>119609</v>
      </c>
      <c r="D73" s="180">
        <v>44609</v>
      </c>
      <c r="E73" s="181">
        <v>216.822</v>
      </c>
      <c r="F73" s="181">
        <v>-0.151</v>
      </c>
      <c r="G73" s="181">
        <v>1.6296999999999999</v>
      </c>
      <c r="H73" s="181">
        <v>-1.5501</v>
      </c>
      <c r="I73" s="181">
        <v>-1.0307999999999999</v>
      </c>
      <c r="J73" s="181">
        <v>-3.5253000000000001</v>
      </c>
      <c r="K73" s="181">
        <v>-2.1772</v>
      </c>
      <c r="L73" s="181">
        <v>4.3955000000000002</v>
      </c>
      <c r="M73" s="181">
        <v>14.647500000000001</v>
      </c>
      <c r="N73" s="181">
        <v>15.0707</v>
      </c>
      <c r="O73" s="181">
        <v>17.9681</v>
      </c>
      <c r="P73" s="181">
        <v>14.5153</v>
      </c>
      <c r="Q73" s="181">
        <v>15.812799999999999</v>
      </c>
      <c r="R73" s="181">
        <v>16.5867</v>
      </c>
      <c r="S73" s="124"/>
      <c r="T73" s="127"/>
      <c r="U73" s="128"/>
      <c r="V73" s="128"/>
      <c r="W73" s="128"/>
      <c r="X73" s="128"/>
      <c r="Y73" s="128"/>
      <c r="Z73" s="128"/>
      <c r="AA73" s="128"/>
      <c r="AB73" s="128"/>
      <c r="AC73" s="128"/>
      <c r="AD73" s="128"/>
      <c r="AE73" s="128"/>
      <c r="AF73" s="128"/>
      <c r="AG73" s="128"/>
      <c r="AH73" s="128"/>
    </row>
    <row r="74" spans="1:34" x14ac:dyDescent="0.3">
      <c r="A74" s="177" t="s">
        <v>477</v>
      </c>
      <c r="B74" s="177" t="s">
        <v>1925</v>
      </c>
      <c r="C74" s="177">
        <v>119604</v>
      </c>
      <c r="D74" s="180">
        <v>44609</v>
      </c>
      <c r="E74" s="181">
        <v>96.446776732280398</v>
      </c>
      <c r="F74" s="181">
        <v>-0.15110000000000001</v>
      </c>
      <c r="G74" s="181">
        <v>1.6296999999999999</v>
      </c>
      <c r="H74" s="181">
        <v>-1.55</v>
      </c>
      <c r="I74" s="181">
        <v>-1.0307999999999999</v>
      </c>
      <c r="J74" s="181">
        <v>-3.5253000000000001</v>
      </c>
      <c r="K74" s="181">
        <v>-2.1766999999999999</v>
      </c>
      <c r="L74" s="181">
        <v>4.3956999999999997</v>
      </c>
      <c r="M74" s="181">
        <v>14.6479</v>
      </c>
      <c r="N74" s="181">
        <v>15.071099999999999</v>
      </c>
      <c r="O74" s="181">
        <v>17.835000000000001</v>
      </c>
      <c r="P74" s="181">
        <v>14.347799999999999</v>
      </c>
      <c r="Q74" s="181">
        <v>15.7178</v>
      </c>
      <c r="R74" s="181">
        <v>16.585999999999999</v>
      </c>
      <c r="S74" s="124"/>
      <c r="T74" s="127"/>
      <c r="U74" s="128"/>
      <c r="V74" s="128"/>
      <c r="W74" s="128"/>
      <c r="X74" s="128"/>
      <c r="Y74" s="128"/>
      <c r="Z74" s="128"/>
      <c r="AA74" s="128"/>
      <c r="AB74" s="128"/>
      <c r="AC74" s="128"/>
      <c r="AD74" s="128"/>
      <c r="AE74" s="128"/>
      <c r="AF74" s="128"/>
      <c r="AG74" s="128"/>
      <c r="AH74" s="128"/>
    </row>
    <row r="75" spans="1:34" x14ac:dyDescent="0.3">
      <c r="A75" s="177" t="s">
        <v>477</v>
      </c>
      <c r="B75" s="177" t="s">
        <v>1790</v>
      </c>
      <c r="C75" s="177">
        <v>102885</v>
      </c>
      <c r="D75" s="180">
        <v>44609</v>
      </c>
      <c r="E75" s="181">
        <v>477.20998941932601</v>
      </c>
      <c r="F75" s="181">
        <v>-0.15310000000000001</v>
      </c>
      <c r="G75" s="181">
        <v>1.6234</v>
      </c>
      <c r="H75" s="181">
        <v>-1.5643</v>
      </c>
      <c r="I75" s="181">
        <v>-1.0590999999999999</v>
      </c>
      <c r="J75" s="181">
        <v>-3.5827</v>
      </c>
      <c r="K75" s="181">
        <v>-2.3527999999999998</v>
      </c>
      <c r="L75" s="181">
        <v>4.0198999999999998</v>
      </c>
      <c r="M75" s="181">
        <v>14.032999999999999</v>
      </c>
      <c r="N75" s="181">
        <v>14.252000000000001</v>
      </c>
      <c r="O75" s="181">
        <v>17.180900000000001</v>
      </c>
      <c r="P75" s="181">
        <v>13.603899999999999</v>
      </c>
      <c r="Q75" s="181">
        <v>15.912100000000001</v>
      </c>
      <c r="R75" s="181">
        <v>15.786099999999999</v>
      </c>
      <c r="S75" s="124"/>
      <c r="T75" s="127"/>
      <c r="U75" s="128"/>
      <c r="V75" s="128"/>
      <c r="W75" s="128"/>
      <c r="X75" s="128"/>
      <c r="Y75" s="128"/>
      <c r="Z75" s="128"/>
      <c r="AA75" s="128"/>
      <c r="AB75" s="128"/>
      <c r="AC75" s="128"/>
      <c r="AD75" s="128"/>
      <c r="AE75" s="128"/>
      <c r="AF75" s="128"/>
      <c r="AG75" s="128"/>
      <c r="AH75" s="128"/>
    </row>
    <row r="76" spans="1:34" x14ac:dyDescent="0.3">
      <c r="A76" s="177" t="s">
        <v>477</v>
      </c>
      <c r="B76" s="177" t="s">
        <v>1926</v>
      </c>
      <c r="C76" s="177">
        <v>101551</v>
      </c>
      <c r="D76" s="180">
        <v>44609</v>
      </c>
      <c r="E76" s="181">
        <v>431.26583098637502</v>
      </c>
      <c r="F76" s="181">
        <v>-0.1532</v>
      </c>
      <c r="G76" s="181">
        <v>1.6234</v>
      </c>
      <c r="H76" s="181">
        <v>-1.5643</v>
      </c>
      <c r="I76" s="181">
        <v>-1.0591999999999999</v>
      </c>
      <c r="J76" s="181">
        <v>-3.5830000000000002</v>
      </c>
      <c r="K76" s="181">
        <v>-2.3525999999999998</v>
      </c>
      <c r="L76" s="181">
        <v>4.0205000000000002</v>
      </c>
      <c r="M76" s="181">
        <v>14.034800000000001</v>
      </c>
      <c r="N76" s="181">
        <v>14.254200000000001</v>
      </c>
      <c r="O76" s="181">
        <v>17.048400000000001</v>
      </c>
      <c r="P76" s="181">
        <v>13.438000000000001</v>
      </c>
      <c r="Q76" s="181">
        <v>15.4815</v>
      </c>
      <c r="R76" s="181">
        <v>15.787699999999999</v>
      </c>
      <c r="S76" s="124"/>
      <c r="T76" s="127"/>
      <c r="U76" s="128"/>
      <c r="V76" s="128"/>
      <c r="W76" s="128"/>
      <c r="X76" s="128"/>
      <c r="Y76" s="128"/>
      <c r="Z76" s="128"/>
      <c r="AA76" s="128"/>
      <c r="AB76" s="128"/>
      <c r="AC76" s="128"/>
      <c r="AD76" s="128"/>
      <c r="AE76" s="128"/>
      <c r="AF76" s="128"/>
      <c r="AG76" s="128"/>
      <c r="AH76" s="128"/>
    </row>
    <row r="77" spans="1:34" x14ac:dyDescent="0.3">
      <c r="A77" s="177" t="s">
        <v>477</v>
      </c>
      <c r="B77" s="177" t="s">
        <v>531</v>
      </c>
      <c r="C77" s="177">
        <v>125711</v>
      </c>
      <c r="D77" s="180">
        <v>44609</v>
      </c>
      <c r="E77" s="181">
        <v>24.446999999999999</v>
      </c>
      <c r="F77" s="181">
        <v>-0.1283</v>
      </c>
      <c r="G77" s="181">
        <v>1.8583000000000001</v>
      </c>
      <c r="H77" s="181">
        <v>-1.2354000000000001</v>
      </c>
      <c r="I77" s="181">
        <v>-1.5199</v>
      </c>
      <c r="J77" s="181">
        <v>-4.5296000000000003</v>
      </c>
      <c r="K77" s="181">
        <v>-2.6633</v>
      </c>
      <c r="L77" s="181">
        <v>2.3923999999999999</v>
      </c>
      <c r="M77" s="181">
        <v>11.0677</v>
      </c>
      <c r="N77" s="181">
        <v>10.077999999999999</v>
      </c>
      <c r="O77" s="181">
        <v>14.191599999999999</v>
      </c>
      <c r="P77" s="181">
        <v>11.414099999999999</v>
      </c>
      <c r="Q77" s="181">
        <v>11.5175</v>
      </c>
      <c r="R77" s="181">
        <v>14.86</v>
      </c>
      <c r="S77" s="124"/>
      <c r="T77" s="127"/>
      <c r="U77" s="128"/>
      <c r="V77" s="128"/>
      <c r="W77" s="128"/>
      <c r="X77" s="128"/>
      <c r="Y77" s="128"/>
      <c r="Z77" s="128"/>
      <c r="AA77" s="128"/>
      <c r="AB77" s="128"/>
      <c r="AC77" s="128"/>
      <c r="AD77" s="128"/>
      <c r="AE77" s="128"/>
      <c r="AF77" s="128"/>
      <c r="AG77" s="128"/>
      <c r="AH77" s="128"/>
    </row>
    <row r="78" spans="1:34" x14ac:dyDescent="0.3">
      <c r="A78" s="177" t="s">
        <v>477</v>
      </c>
      <c r="B78" s="177" t="s">
        <v>532</v>
      </c>
      <c r="C78" s="177">
        <v>125713</v>
      </c>
      <c r="D78" s="180">
        <v>44609</v>
      </c>
      <c r="E78" s="181">
        <v>22.563600000000001</v>
      </c>
      <c r="F78" s="181">
        <v>-0.1323</v>
      </c>
      <c r="G78" s="181">
        <v>1.8461000000000001</v>
      </c>
      <c r="H78" s="181">
        <v>-1.2638</v>
      </c>
      <c r="I78" s="181">
        <v>-1.5769</v>
      </c>
      <c r="J78" s="181">
        <v>-4.6513</v>
      </c>
      <c r="K78" s="181">
        <v>-3.0327999999999999</v>
      </c>
      <c r="L78" s="181">
        <v>1.6172</v>
      </c>
      <c r="M78" s="181">
        <v>9.8065999999999995</v>
      </c>
      <c r="N78" s="181">
        <v>8.4283000000000001</v>
      </c>
      <c r="O78" s="181">
        <v>12.4618</v>
      </c>
      <c r="P78" s="181">
        <v>10.0542</v>
      </c>
      <c r="Q78" s="181">
        <v>10.434799999999999</v>
      </c>
      <c r="R78" s="181">
        <v>13.1334</v>
      </c>
      <c r="S78" s="124"/>
      <c r="T78" s="127"/>
      <c r="U78" s="128"/>
      <c r="V78" s="128"/>
      <c r="W78" s="128"/>
      <c r="X78" s="128"/>
      <c r="Y78" s="128"/>
      <c r="Z78" s="128"/>
      <c r="AA78" s="128"/>
      <c r="AB78" s="128"/>
      <c r="AC78" s="128"/>
      <c r="AD78" s="128"/>
      <c r="AE78" s="128"/>
      <c r="AF78" s="128"/>
      <c r="AG78" s="128"/>
      <c r="AH78" s="128"/>
    </row>
    <row r="79" spans="1:34" x14ac:dyDescent="0.3">
      <c r="A79" s="177" t="s">
        <v>477</v>
      </c>
      <c r="B79" s="177" t="s">
        <v>1990</v>
      </c>
      <c r="C79" s="177">
        <v>149599</v>
      </c>
      <c r="D79" s="180">
        <v>44609</v>
      </c>
      <c r="E79" s="181">
        <v>109.9294</v>
      </c>
      <c r="F79" s="181">
        <v>-0.20899999999999999</v>
      </c>
      <c r="G79" s="181">
        <v>1.5359</v>
      </c>
      <c r="H79" s="181">
        <v>-1.7528999999999999</v>
      </c>
      <c r="I79" s="181">
        <v>-1.9695</v>
      </c>
      <c r="J79" s="181">
        <v>-5.3159999999999998</v>
      </c>
      <c r="K79" s="181">
        <v>-4.6414</v>
      </c>
      <c r="L79" s="181">
        <v>3.3948</v>
      </c>
      <c r="M79" s="181">
        <v>14.665100000000001</v>
      </c>
      <c r="N79" s="181">
        <v>13.9519</v>
      </c>
      <c r="O79" s="181">
        <v>14.4688</v>
      </c>
      <c r="P79" s="181">
        <v>12.9377</v>
      </c>
      <c r="Q79" s="181">
        <v>11.452199999999999</v>
      </c>
      <c r="R79" s="181">
        <v>18.627500000000001</v>
      </c>
      <c r="S79" s="124"/>
      <c r="T79" s="127"/>
      <c r="U79" s="128"/>
      <c r="V79" s="128"/>
      <c r="W79" s="128"/>
      <c r="X79" s="128"/>
      <c r="Y79" s="128"/>
      <c r="Z79" s="128"/>
      <c r="AA79" s="128"/>
      <c r="AB79" s="128"/>
      <c r="AC79" s="128"/>
      <c r="AD79" s="128"/>
      <c r="AE79" s="128"/>
      <c r="AF79" s="128"/>
      <c r="AG79" s="128"/>
      <c r="AH79" s="128"/>
    </row>
    <row r="80" spans="1:34" x14ac:dyDescent="0.3">
      <c r="A80" s="177" t="s">
        <v>477</v>
      </c>
      <c r="B80" s="177" t="s">
        <v>1991</v>
      </c>
      <c r="C80" s="177">
        <v>149601</v>
      </c>
      <c r="D80" s="180">
        <v>44609</v>
      </c>
      <c r="E80" s="181">
        <v>121.0608</v>
      </c>
      <c r="F80" s="181">
        <v>-0.2056</v>
      </c>
      <c r="G80" s="181">
        <v>1.5462</v>
      </c>
      <c r="H80" s="181">
        <v>-1.7313000000000001</v>
      </c>
      <c r="I80" s="181">
        <v>-1.9276</v>
      </c>
      <c r="J80" s="181">
        <v>-5.2202999999999999</v>
      </c>
      <c r="K80" s="181">
        <v>-4.3451000000000004</v>
      </c>
      <c r="L80" s="181">
        <v>4.0399000000000003</v>
      </c>
      <c r="M80" s="181">
        <v>15.747999999999999</v>
      </c>
      <c r="N80" s="181">
        <v>15.3729</v>
      </c>
      <c r="O80" s="181">
        <v>15.9026</v>
      </c>
      <c r="P80" s="181">
        <v>14.3559</v>
      </c>
      <c r="Q80" s="181">
        <v>14.7578</v>
      </c>
      <c r="R80" s="181">
        <v>20.098500000000001</v>
      </c>
      <c r="S80" s="124"/>
      <c r="T80" s="127"/>
      <c r="U80" s="128"/>
      <c r="V80" s="128"/>
      <c r="W80" s="128"/>
      <c r="X80" s="128"/>
      <c r="Y80" s="128"/>
      <c r="Z80" s="128"/>
      <c r="AA80" s="128"/>
      <c r="AB80" s="128"/>
      <c r="AC80" s="128"/>
      <c r="AD80" s="128"/>
      <c r="AE80" s="128"/>
      <c r="AF80" s="128"/>
      <c r="AG80" s="128"/>
      <c r="AH80" s="128"/>
    </row>
    <row r="81" spans="1:34" x14ac:dyDescent="0.3">
      <c r="A81" s="177" t="s">
        <v>477</v>
      </c>
      <c r="B81" s="177" t="s">
        <v>533</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477</v>
      </c>
      <c r="B82" s="177" t="s">
        <v>534</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477</v>
      </c>
      <c r="B83" s="177" t="s">
        <v>535</v>
      </c>
      <c r="C83" s="177">
        <v>119053</v>
      </c>
      <c r="D83" s="180">
        <v>44609</v>
      </c>
      <c r="E83" s="181">
        <v>326.20949999999999</v>
      </c>
      <c r="F83" s="181">
        <v>-0.30159999999999998</v>
      </c>
      <c r="G83" s="181">
        <v>1.6887000000000001</v>
      </c>
      <c r="H83" s="181">
        <v>-1.8045</v>
      </c>
      <c r="I83" s="181">
        <v>-2.4327000000000001</v>
      </c>
      <c r="J83" s="181">
        <v>-4.7267999999999999</v>
      </c>
      <c r="K83" s="181">
        <v>-2.3742000000000001</v>
      </c>
      <c r="L83" s="181">
        <v>2.6181999999999999</v>
      </c>
      <c r="M83" s="181">
        <v>15.545999999999999</v>
      </c>
      <c r="N83" s="181">
        <v>13.722799999999999</v>
      </c>
      <c r="O83" s="181">
        <v>16.021899999999999</v>
      </c>
      <c r="P83" s="181">
        <v>11.3172</v>
      </c>
      <c r="Q83" s="181">
        <v>13.919</v>
      </c>
      <c r="R83" s="181">
        <v>18.4742</v>
      </c>
      <c r="S83" s="124"/>
      <c r="T83" s="127"/>
      <c r="U83" s="128"/>
      <c r="V83" s="128"/>
      <c r="W83" s="128"/>
      <c r="X83" s="128"/>
      <c r="Y83" s="128"/>
      <c r="Z83" s="128"/>
      <c r="AA83" s="128"/>
      <c r="AB83" s="128"/>
      <c r="AC83" s="128"/>
      <c r="AD83" s="128"/>
      <c r="AE83" s="128"/>
      <c r="AF83" s="128"/>
      <c r="AG83" s="128"/>
      <c r="AH83" s="128"/>
    </row>
    <row r="84" spans="1:34" x14ac:dyDescent="0.3">
      <c r="A84" s="177" t="s">
        <v>477</v>
      </c>
      <c r="B84" s="177" t="s">
        <v>536</v>
      </c>
      <c r="C84" s="177">
        <v>100414</v>
      </c>
      <c r="D84" s="180">
        <v>44609</v>
      </c>
      <c r="E84" s="181">
        <v>408.96448713747299</v>
      </c>
      <c r="F84" s="181">
        <v>-0.30420000000000003</v>
      </c>
      <c r="G84" s="181">
        <v>1.6805000000000001</v>
      </c>
      <c r="H84" s="181">
        <v>-1.8225</v>
      </c>
      <c r="I84" s="181">
        <v>-2.4683000000000002</v>
      </c>
      <c r="J84" s="181">
        <v>-4.8041999999999998</v>
      </c>
      <c r="K84" s="181">
        <v>-2.6074999999999999</v>
      </c>
      <c r="L84" s="181">
        <v>2.1301000000000001</v>
      </c>
      <c r="M84" s="181">
        <v>14.734</v>
      </c>
      <c r="N84" s="181">
        <v>12.651300000000001</v>
      </c>
      <c r="O84" s="181">
        <v>14.837</v>
      </c>
      <c r="P84" s="181">
        <v>9.9977</v>
      </c>
      <c r="Q84" s="181">
        <v>15.104699999999999</v>
      </c>
      <c r="R84" s="181">
        <v>17.297799999999999</v>
      </c>
      <c r="S84" s="124"/>
      <c r="T84" s="127"/>
      <c r="U84" s="128"/>
      <c r="V84" s="128"/>
      <c r="W84" s="128"/>
      <c r="X84" s="128"/>
      <c r="Y84" s="128"/>
      <c r="Z84" s="128"/>
      <c r="AA84" s="128"/>
      <c r="AB84" s="128"/>
      <c r="AC84" s="128"/>
      <c r="AD84" s="128"/>
      <c r="AE84" s="128"/>
      <c r="AF84" s="128"/>
      <c r="AG84" s="128"/>
      <c r="AH84" s="128"/>
    </row>
    <row r="85" spans="1:34" x14ac:dyDescent="0.3">
      <c r="A85" s="177" t="s">
        <v>477</v>
      </c>
      <c r="B85" s="177" t="s">
        <v>1791</v>
      </c>
      <c r="C85" s="177">
        <v>148592</v>
      </c>
      <c r="D85" s="180">
        <v>44609</v>
      </c>
      <c r="E85" s="181">
        <v>12.52</v>
      </c>
      <c r="F85" s="181">
        <v>-0.39779999999999999</v>
      </c>
      <c r="G85" s="181">
        <v>1.4587000000000001</v>
      </c>
      <c r="H85" s="181">
        <v>-2.0344000000000002</v>
      </c>
      <c r="I85" s="181">
        <v>-1.8809</v>
      </c>
      <c r="J85" s="181">
        <v>-6.2873999999999999</v>
      </c>
      <c r="K85" s="181">
        <v>-4.9355000000000002</v>
      </c>
      <c r="L85" s="181">
        <v>2.3712</v>
      </c>
      <c r="M85" s="181">
        <v>16.0334</v>
      </c>
      <c r="N85" s="181">
        <v>15.711600000000001</v>
      </c>
      <c r="O85" s="181"/>
      <c r="P85" s="181"/>
      <c r="Q85" s="181">
        <v>21.234999999999999</v>
      </c>
      <c r="R85" s="181"/>
      <c r="S85" s="124"/>
      <c r="T85" s="127"/>
      <c r="U85" s="128"/>
      <c r="V85" s="128"/>
      <c r="W85" s="128"/>
      <c r="X85" s="128"/>
      <c r="Y85" s="128"/>
      <c r="Z85" s="128"/>
      <c r="AA85" s="128"/>
      <c r="AB85" s="128"/>
      <c r="AC85" s="128"/>
      <c r="AD85" s="128"/>
      <c r="AE85" s="128"/>
      <c r="AF85" s="128"/>
      <c r="AG85" s="128"/>
      <c r="AH85" s="128"/>
    </row>
    <row r="86" spans="1:34" x14ac:dyDescent="0.3">
      <c r="A86" s="177" t="s">
        <v>477</v>
      </c>
      <c r="B86" s="177" t="s">
        <v>1792</v>
      </c>
      <c r="C86" s="177">
        <v>148591</v>
      </c>
      <c r="D86" s="180">
        <v>44609</v>
      </c>
      <c r="E86" s="181">
        <v>12.35</v>
      </c>
      <c r="F86" s="181">
        <v>-0.4032</v>
      </c>
      <c r="G86" s="181">
        <v>1.4790000000000001</v>
      </c>
      <c r="H86" s="181">
        <v>-2.0619000000000001</v>
      </c>
      <c r="I86" s="181">
        <v>-1.9063000000000001</v>
      </c>
      <c r="J86" s="181">
        <v>-6.3685</v>
      </c>
      <c r="K86" s="181">
        <v>-5.2187000000000001</v>
      </c>
      <c r="L86" s="181">
        <v>1.7298</v>
      </c>
      <c r="M86" s="181">
        <v>14.9907</v>
      </c>
      <c r="N86" s="181">
        <v>14.351900000000001</v>
      </c>
      <c r="O86" s="181"/>
      <c r="P86" s="181"/>
      <c r="Q86" s="181">
        <v>19.8232</v>
      </c>
      <c r="R86" s="181"/>
      <c r="S86" s="124"/>
      <c r="T86" s="127"/>
      <c r="U86" s="128"/>
      <c r="V86" s="128"/>
      <c r="W86" s="128"/>
      <c r="X86" s="128"/>
      <c r="Y86" s="128"/>
      <c r="Z86" s="128"/>
      <c r="AA86" s="128"/>
      <c r="AB86" s="128"/>
      <c r="AC86" s="128"/>
      <c r="AD86" s="128"/>
      <c r="AE86" s="128"/>
      <c r="AF86" s="128"/>
      <c r="AG86" s="128"/>
      <c r="AH86" s="128"/>
    </row>
    <row r="87" spans="1:34" x14ac:dyDescent="0.3">
      <c r="A87" s="177" t="s">
        <v>477</v>
      </c>
      <c r="B87" s="177" t="s">
        <v>537</v>
      </c>
      <c r="C87" s="177">
        <v>120674</v>
      </c>
      <c r="D87" s="180">
        <v>44609</v>
      </c>
      <c r="E87" s="181">
        <v>260.34289999999999</v>
      </c>
      <c r="F87" s="181">
        <v>-0.32500000000000001</v>
      </c>
      <c r="G87" s="181">
        <v>1.534</v>
      </c>
      <c r="H87" s="181">
        <v>-2.0428999999999999</v>
      </c>
      <c r="I87" s="181">
        <v>-2.3690000000000002</v>
      </c>
      <c r="J87" s="181">
        <v>-4.5084</v>
      </c>
      <c r="K87" s="181">
        <v>-3.5377999999999998</v>
      </c>
      <c r="L87" s="181">
        <v>4.0891999999999999</v>
      </c>
      <c r="M87" s="181">
        <v>15.685</v>
      </c>
      <c r="N87" s="181">
        <v>18.174900000000001</v>
      </c>
      <c r="O87" s="181">
        <v>16.937799999999999</v>
      </c>
      <c r="P87" s="181">
        <v>11.571400000000001</v>
      </c>
      <c r="Q87" s="181">
        <v>12.5861</v>
      </c>
      <c r="R87" s="181">
        <v>22.496700000000001</v>
      </c>
      <c r="S87" s="124"/>
      <c r="T87" s="127"/>
      <c r="U87" s="128"/>
      <c r="V87" s="128"/>
      <c r="W87" s="128"/>
      <c r="X87" s="128"/>
      <c r="Y87" s="128"/>
      <c r="Z87" s="128"/>
      <c r="AA87" s="128"/>
      <c r="AB87" s="128"/>
      <c r="AC87" s="128"/>
      <c r="AD87" s="128"/>
      <c r="AE87" s="128"/>
      <c r="AF87" s="128"/>
      <c r="AG87" s="128"/>
      <c r="AH87" s="128"/>
    </row>
    <row r="88" spans="1:34" x14ac:dyDescent="0.3">
      <c r="A88" s="177" t="s">
        <v>477</v>
      </c>
      <c r="B88" s="177" t="s">
        <v>538</v>
      </c>
      <c r="C88" s="177">
        <v>100684</v>
      </c>
      <c r="D88" s="180">
        <v>44609</v>
      </c>
      <c r="E88" s="181">
        <v>253.586661609917</v>
      </c>
      <c r="F88" s="181">
        <v>-0.32679999999999998</v>
      </c>
      <c r="G88" s="181">
        <v>1.5290999999999999</v>
      </c>
      <c r="H88" s="181">
        <v>-2.0533000000000001</v>
      </c>
      <c r="I88" s="181">
        <v>-2.3893</v>
      </c>
      <c r="J88" s="181">
        <v>-4.5553999999999997</v>
      </c>
      <c r="K88" s="181">
        <v>-3.6907000000000001</v>
      </c>
      <c r="L88" s="181">
        <v>3.7623000000000002</v>
      </c>
      <c r="M88" s="181">
        <v>15.133599999999999</v>
      </c>
      <c r="N88" s="181">
        <v>17.420000000000002</v>
      </c>
      <c r="O88" s="181">
        <v>16.132300000000001</v>
      </c>
      <c r="P88" s="181">
        <v>10.7791</v>
      </c>
      <c r="Q88" s="181">
        <v>12.6488</v>
      </c>
      <c r="R88" s="181">
        <v>21.628799999999998</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-0.26804594594594588</v>
      </c>
      <c r="G89" s="183">
        <v>1.5376567567567563</v>
      </c>
      <c r="H89" s="183">
        <v>-1.8372594594594596</v>
      </c>
      <c r="I89" s="183">
        <v>-1.9773243243243244</v>
      </c>
      <c r="J89" s="183">
        <v>-4.8016094594594589</v>
      </c>
      <c r="K89" s="183">
        <v>-3.1575662162162166</v>
      </c>
      <c r="L89" s="183">
        <v>3.4867621621621621</v>
      </c>
      <c r="M89" s="183">
        <v>14.024739189189193</v>
      </c>
      <c r="N89" s="183">
        <v>15.444343243243246</v>
      </c>
      <c r="O89" s="183">
        <v>17.023980882352941</v>
      </c>
      <c r="P89" s="183">
        <v>12.491746296296297</v>
      </c>
      <c r="Q89" s="183">
        <v>13.513863513513515</v>
      </c>
      <c r="R89" s="183">
        <v>18.430544444444447</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408</v>
      </c>
      <c r="B90" s="177"/>
      <c r="C90" s="177"/>
      <c r="D90" s="177"/>
      <c r="E90" s="177"/>
      <c r="F90" s="183">
        <v>-0.28344999999999998</v>
      </c>
      <c r="G90" s="183">
        <v>1.53155</v>
      </c>
      <c r="H90" s="183">
        <v>-1.95105</v>
      </c>
      <c r="I90" s="183">
        <v>-2.11165</v>
      </c>
      <c r="J90" s="183">
        <v>-4.8101000000000003</v>
      </c>
      <c r="K90" s="183">
        <v>-3.10825</v>
      </c>
      <c r="L90" s="183">
        <v>3.61435</v>
      </c>
      <c r="M90" s="183">
        <v>14.1965</v>
      </c>
      <c r="N90" s="183">
        <v>14.252549999999999</v>
      </c>
      <c r="O90" s="183">
        <v>16.412399999999998</v>
      </c>
      <c r="P90" s="183">
        <v>12.401900000000001</v>
      </c>
      <c r="Q90" s="183">
        <v>13.148949999999999</v>
      </c>
      <c r="R90" s="183">
        <v>18.116700000000002</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1715</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1716</v>
      </c>
      <c r="B93" s="177" t="s">
        <v>1691</v>
      </c>
      <c r="C93" s="177">
        <v>112088</v>
      </c>
      <c r="D93" s="180">
        <v>44609</v>
      </c>
      <c r="E93" s="181">
        <v>21.555199999999999</v>
      </c>
      <c r="F93" s="181">
        <v>3.9E-2</v>
      </c>
      <c r="G93" s="181">
        <v>4.5499999999999999E-2</v>
      </c>
      <c r="H93" s="181">
        <v>0.2031</v>
      </c>
      <c r="I93" s="181">
        <v>0.2097</v>
      </c>
      <c r="J93" s="181">
        <v>0.47399999999999998</v>
      </c>
      <c r="K93" s="181">
        <v>0.94979999999999998</v>
      </c>
      <c r="L93" s="181">
        <v>1.698</v>
      </c>
      <c r="M93" s="181">
        <v>3.0152000000000001</v>
      </c>
      <c r="N93" s="181">
        <v>4.0861000000000001</v>
      </c>
      <c r="O93" s="181">
        <v>4.6825999999999999</v>
      </c>
      <c r="P93" s="181">
        <v>5.1379999999999999</v>
      </c>
      <c r="Q93" s="181">
        <v>6.2964000000000002</v>
      </c>
      <c r="R93" s="181">
        <v>3.9064000000000001</v>
      </c>
      <c r="S93" s="124"/>
      <c r="T93" s="127"/>
      <c r="U93" s="128"/>
      <c r="V93" s="128"/>
      <c r="W93" s="128"/>
      <c r="X93" s="128"/>
      <c r="Y93" s="128"/>
      <c r="Z93" s="128"/>
      <c r="AA93" s="128"/>
      <c r="AB93" s="128"/>
      <c r="AC93" s="128"/>
      <c r="AD93" s="128"/>
      <c r="AE93" s="128"/>
      <c r="AF93" s="128"/>
      <c r="AG93" s="128"/>
      <c r="AH93" s="128"/>
    </row>
    <row r="94" spans="1:34" x14ac:dyDescent="0.3">
      <c r="A94" s="177" t="s">
        <v>1716</v>
      </c>
      <c r="B94" s="177" t="s">
        <v>1666</v>
      </c>
      <c r="C94" s="177">
        <v>119526</v>
      </c>
      <c r="D94" s="180">
        <v>44609</v>
      </c>
      <c r="E94" s="181">
        <v>22.690200000000001</v>
      </c>
      <c r="F94" s="181">
        <v>4.0599999999999997E-2</v>
      </c>
      <c r="G94" s="181">
        <v>5.0700000000000002E-2</v>
      </c>
      <c r="H94" s="181">
        <v>0.216</v>
      </c>
      <c r="I94" s="181">
        <v>0.2359</v>
      </c>
      <c r="J94" s="181">
        <v>0.53210000000000002</v>
      </c>
      <c r="K94" s="181">
        <v>1.1226</v>
      </c>
      <c r="L94" s="181">
        <v>2.0468000000000002</v>
      </c>
      <c r="M94" s="181">
        <v>3.5400999999999998</v>
      </c>
      <c r="N94" s="181">
        <v>4.7813999999999997</v>
      </c>
      <c r="O94" s="181">
        <v>5.3304</v>
      </c>
      <c r="P94" s="181">
        <v>5.7891000000000004</v>
      </c>
      <c r="Q94" s="181">
        <v>6.9671000000000003</v>
      </c>
      <c r="R94" s="181">
        <v>4.5655999999999999</v>
      </c>
      <c r="S94" s="124"/>
      <c r="T94" s="127"/>
      <c r="U94" s="128"/>
      <c r="V94" s="128"/>
      <c r="W94" s="128"/>
      <c r="X94" s="128"/>
      <c r="Y94" s="128"/>
      <c r="Z94" s="128"/>
      <c r="AA94" s="128"/>
      <c r="AB94" s="128"/>
      <c r="AC94" s="128"/>
      <c r="AD94" s="128"/>
      <c r="AE94" s="128"/>
      <c r="AF94" s="128"/>
      <c r="AG94" s="128"/>
      <c r="AH94" s="128"/>
    </row>
    <row r="95" spans="1:34" x14ac:dyDescent="0.3">
      <c r="A95" s="177" t="s">
        <v>1716</v>
      </c>
      <c r="B95" s="177" t="s">
        <v>1667</v>
      </c>
      <c r="C95" s="177">
        <v>130773</v>
      </c>
      <c r="D95" s="180">
        <v>44609</v>
      </c>
      <c r="E95" s="181">
        <v>16.124700000000001</v>
      </c>
      <c r="F95" s="181">
        <v>5.8299999999999998E-2</v>
      </c>
      <c r="G95" s="181">
        <v>5.96E-2</v>
      </c>
      <c r="H95" s="181">
        <v>0.2238</v>
      </c>
      <c r="I95" s="181">
        <v>0.2175</v>
      </c>
      <c r="J95" s="181">
        <v>0.63090000000000002</v>
      </c>
      <c r="K95" s="181">
        <v>1.4087000000000001</v>
      </c>
      <c r="L95" s="181">
        <v>2.4687999999999999</v>
      </c>
      <c r="M95" s="181">
        <v>3.8635000000000002</v>
      </c>
      <c r="N95" s="181">
        <v>4.9942000000000002</v>
      </c>
      <c r="O95" s="181">
        <v>5.3620999999999999</v>
      </c>
      <c r="P95" s="181">
        <v>5.8643999999999998</v>
      </c>
      <c r="Q95" s="181">
        <v>6.5613999999999999</v>
      </c>
      <c r="R95" s="181">
        <v>4.6902999999999997</v>
      </c>
      <c r="S95" s="124"/>
      <c r="T95" s="127"/>
      <c r="U95" s="128"/>
      <c r="V95" s="128"/>
      <c r="W95" s="128"/>
      <c r="X95" s="128"/>
      <c r="Y95" s="128"/>
      <c r="Z95" s="128"/>
      <c r="AA95" s="128"/>
      <c r="AB95" s="128"/>
      <c r="AC95" s="128"/>
      <c r="AD95" s="128"/>
      <c r="AE95" s="128"/>
      <c r="AF95" s="128"/>
      <c r="AG95" s="128"/>
      <c r="AH95" s="128"/>
    </row>
    <row r="96" spans="1:34" x14ac:dyDescent="0.3">
      <c r="A96" s="177" t="s">
        <v>1716</v>
      </c>
      <c r="B96" s="177" t="s">
        <v>1692</v>
      </c>
      <c r="C96" s="177">
        <v>130771</v>
      </c>
      <c r="D96" s="180">
        <v>44609</v>
      </c>
      <c r="E96" s="181">
        <v>15.196899999999999</v>
      </c>
      <c r="F96" s="181">
        <v>5.6000000000000001E-2</v>
      </c>
      <c r="G96" s="181">
        <v>5.2699999999999997E-2</v>
      </c>
      <c r="H96" s="181">
        <v>0.20899999999999999</v>
      </c>
      <c r="I96" s="181">
        <v>0.18859999999999999</v>
      </c>
      <c r="J96" s="181">
        <v>0.56779999999999997</v>
      </c>
      <c r="K96" s="181">
        <v>1.2195</v>
      </c>
      <c r="L96" s="181">
        <v>2.0872000000000002</v>
      </c>
      <c r="M96" s="181">
        <v>3.2833000000000001</v>
      </c>
      <c r="N96" s="181">
        <v>4.2161</v>
      </c>
      <c r="O96" s="181">
        <v>4.593</v>
      </c>
      <c r="P96" s="181">
        <v>5.0617999999999999</v>
      </c>
      <c r="Q96" s="181">
        <v>5.7247000000000003</v>
      </c>
      <c r="R96" s="181">
        <v>3.9157000000000002</v>
      </c>
      <c r="S96" s="124"/>
      <c r="T96" s="127"/>
      <c r="U96" s="128"/>
      <c r="V96" s="128"/>
      <c r="W96" s="128"/>
      <c r="X96" s="128"/>
      <c r="Y96" s="128"/>
      <c r="Z96" s="128"/>
      <c r="AA96" s="128"/>
      <c r="AB96" s="128"/>
      <c r="AC96" s="128"/>
      <c r="AD96" s="128"/>
      <c r="AE96" s="128"/>
      <c r="AF96" s="128"/>
      <c r="AG96" s="128"/>
      <c r="AH96" s="128"/>
    </row>
    <row r="97" spans="1:34" x14ac:dyDescent="0.3">
      <c r="A97" s="177" t="s">
        <v>1716</v>
      </c>
      <c r="B97" s="177" t="s">
        <v>1668</v>
      </c>
      <c r="C97" s="177">
        <v>140386</v>
      </c>
      <c r="D97" s="180">
        <v>44609</v>
      </c>
      <c r="E97" s="181">
        <v>13.512</v>
      </c>
      <c r="F97" s="181">
        <v>5.1799999999999999E-2</v>
      </c>
      <c r="G97" s="181">
        <v>5.1799999999999999E-2</v>
      </c>
      <c r="H97" s="181">
        <v>0.2077</v>
      </c>
      <c r="I97" s="181">
        <v>0.23</v>
      </c>
      <c r="J97" s="181">
        <v>0.57310000000000005</v>
      </c>
      <c r="K97" s="181">
        <v>1.1074999999999999</v>
      </c>
      <c r="L97" s="181">
        <v>2.0312999999999999</v>
      </c>
      <c r="M97" s="181">
        <v>3.4609000000000001</v>
      </c>
      <c r="N97" s="181">
        <v>4.5982000000000003</v>
      </c>
      <c r="O97" s="181">
        <v>5.3994</v>
      </c>
      <c r="P97" s="181">
        <v>5.9107000000000003</v>
      </c>
      <c r="Q97" s="181">
        <v>6.0278</v>
      </c>
      <c r="R97" s="181">
        <v>4.7023999999999999</v>
      </c>
      <c r="S97" s="124"/>
      <c r="T97" s="127"/>
      <c r="U97" s="128"/>
      <c r="V97" s="128"/>
      <c r="W97" s="128"/>
      <c r="X97" s="128"/>
      <c r="Y97" s="128"/>
      <c r="Z97" s="128"/>
      <c r="AA97" s="128"/>
      <c r="AB97" s="128"/>
      <c r="AC97" s="128"/>
      <c r="AD97" s="128"/>
      <c r="AE97" s="128"/>
      <c r="AF97" s="128"/>
      <c r="AG97" s="128"/>
      <c r="AH97" s="128"/>
    </row>
    <row r="98" spans="1:34" x14ac:dyDescent="0.3">
      <c r="A98" s="177" t="s">
        <v>1716</v>
      </c>
      <c r="B98" s="177" t="s">
        <v>1693</v>
      </c>
      <c r="C98" s="177">
        <v>140385</v>
      </c>
      <c r="D98" s="180">
        <v>44609</v>
      </c>
      <c r="E98" s="181">
        <v>13.097</v>
      </c>
      <c r="F98" s="181">
        <v>4.58E-2</v>
      </c>
      <c r="G98" s="181">
        <v>4.58E-2</v>
      </c>
      <c r="H98" s="181">
        <v>0.19120000000000001</v>
      </c>
      <c r="I98" s="181">
        <v>0.19120000000000001</v>
      </c>
      <c r="J98" s="181">
        <v>0.50649999999999995</v>
      </c>
      <c r="K98" s="181">
        <v>0.91690000000000005</v>
      </c>
      <c r="L98" s="181">
        <v>1.6611</v>
      </c>
      <c r="M98" s="181">
        <v>2.9234</v>
      </c>
      <c r="N98" s="181">
        <v>3.895</v>
      </c>
      <c r="O98" s="181">
        <v>4.7576999999999998</v>
      </c>
      <c r="P98" s="181">
        <v>5.2689000000000004</v>
      </c>
      <c r="Q98" s="181">
        <v>5.3864999999999998</v>
      </c>
      <c r="R98" s="181">
        <v>4.0284000000000004</v>
      </c>
      <c r="S98" s="124"/>
      <c r="T98" s="127"/>
      <c r="U98" s="128"/>
      <c r="V98" s="128"/>
      <c r="W98" s="128"/>
      <c r="X98" s="128"/>
      <c r="Y98" s="128"/>
      <c r="Z98" s="128"/>
      <c r="AA98" s="128"/>
      <c r="AB98" s="128"/>
      <c r="AC98" s="128"/>
      <c r="AD98" s="128"/>
      <c r="AE98" s="128"/>
      <c r="AF98" s="128"/>
      <c r="AG98" s="128"/>
      <c r="AH98" s="128"/>
    </row>
    <row r="99" spans="1:34" x14ac:dyDescent="0.3">
      <c r="A99" s="177" t="s">
        <v>1716</v>
      </c>
      <c r="B99" s="177" t="s">
        <v>1669</v>
      </c>
      <c r="C99" s="177">
        <v>143614</v>
      </c>
      <c r="D99" s="180">
        <v>44609</v>
      </c>
      <c r="E99" s="181">
        <v>11.7597</v>
      </c>
      <c r="F99" s="181">
        <v>5.7000000000000002E-2</v>
      </c>
      <c r="G99" s="181">
        <v>5.0999999999999997E-2</v>
      </c>
      <c r="H99" s="181">
        <v>0.20369999999999999</v>
      </c>
      <c r="I99" s="181">
        <v>0.16009999999999999</v>
      </c>
      <c r="J99" s="181">
        <v>0.39269999999999999</v>
      </c>
      <c r="K99" s="181">
        <v>0.74099999999999999</v>
      </c>
      <c r="L99" s="181">
        <v>1.306</v>
      </c>
      <c r="M99" s="181">
        <v>2.2583000000000002</v>
      </c>
      <c r="N99" s="181">
        <v>3.0567000000000002</v>
      </c>
      <c r="O99" s="181">
        <v>4.1881000000000004</v>
      </c>
      <c r="P99" s="181"/>
      <c r="Q99" s="181">
        <v>4.5141999999999998</v>
      </c>
      <c r="R99" s="181">
        <v>3.2633999999999999</v>
      </c>
      <c r="S99" s="124"/>
      <c r="T99" s="127"/>
      <c r="U99" s="128"/>
      <c r="V99" s="128"/>
      <c r="W99" s="128"/>
      <c r="X99" s="128"/>
      <c r="Y99" s="128"/>
      <c r="Z99" s="128"/>
      <c r="AA99" s="128"/>
      <c r="AB99" s="128"/>
      <c r="AC99" s="128"/>
      <c r="AD99" s="128"/>
      <c r="AE99" s="128"/>
      <c r="AF99" s="128"/>
      <c r="AG99" s="128"/>
      <c r="AH99" s="128"/>
    </row>
    <row r="100" spans="1:34" x14ac:dyDescent="0.3">
      <c r="A100" s="177" t="s">
        <v>1716</v>
      </c>
      <c r="B100" s="177" t="s">
        <v>1694</v>
      </c>
      <c r="C100" s="177">
        <v>143620</v>
      </c>
      <c r="D100" s="180">
        <v>44609</v>
      </c>
      <c r="E100" s="181">
        <v>11.4832</v>
      </c>
      <c r="F100" s="181">
        <v>5.5800000000000002E-2</v>
      </c>
      <c r="G100" s="181">
        <v>4.7899999999999998E-2</v>
      </c>
      <c r="H100" s="181">
        <v>0.19539999999999999</v>
      </c>
      <c r="I100" s="181">
        <v>0.14299999999999999</v>
      </c>
      <c r="J100" s="181">
        <v>0.35570000000000002</v>
      </c>
      <c r="K100" s="181">
        <v>0.63270000000000004</v>
      </c>
      <c r="L100" s="181">
        <v>1.0818000000000001</v>
      </c>
      <c r="M100" s="181">
        <v>1.9135</v>
      </c>
      <c r="N100" s="181">
        <v>2.5257999999999998</v>
      </c>
      <c r="O100" s="181">
        <v>3.4891999999999999</v>
      </c>
      <c r="P100" s="181"/>
      <c r="Q100" s="181">
        <v>3.839</v>
      </c>
      <c r="R100" s="181">
        <v>2.5987</v>
      </c>
      <c r="S100" s="124"/>
      <c r="T100" s="127"/>
      <c r="U100" s="128"/>
      <c r="V100" s="128"/>
      <c r="W100" s="128"/>
      <c r="X100" s="128"/>
      <c r="Y100" s="128"/>
      <c r="Z100" s="128"/>
      <c r="AA100" s="128"/>
      <c r="AB100" s="128"/>
      <c r="AC100" s="128"/>
      <c r="AD100" s="128"/>
      <c r="AE100" s="128"/>
      <c r="AF100" s="128"/>
      <c r="AG100" s="128"/>
      <c r="AH100" s="128"/>
    </row>
    <row r="101" spans="1:34" x14ac:dyDescent="0.3">
      <c r="A101" s="177" t="s">
        <v>1716</v>
      </c>
      <c r="B101" s="177" t="s">
        <v>1670</v>
      </c>
      <c r="C101" s="177">
        <v>142283</v>
      </c>
      <c r="D101" s="180">
        <v>44609</v>
      </c>
      <c r="E101" s="181">
        <v>12.444000000000001</v>
      </c>
      <c r="F101" s="181">
        <v>4.02E-2</v>
      </c>
      <c r="G101" s="181">
        <v>1.61E-2</v>
      </c>
      <c r="H101" s="181">
        <v>0.20130000000000001</v>
      </c>
      <c r="I101" s="181">
        <v>0.20130000000000001</v>
      </c>
      <c r="J101" s="181">
        <v>0.49259999999999998</v>
      </c>
      <c r="K101" s="181">
        <v>1.0392999999999999</v>
      </c>
      <c r="L101" s="181">
        <v>1.8664000000000001</v>
      </c>
      <c r="M101" s="181">
        <v>3.2610999999999999</v>
      </c>
      <c r="N101" s="181">
        <v>4.3521999999999998</v>
      </c>
      <c r="O101" s="181">
        <v>5.1441999999999997</v>
      </c>
      <c r="P101" s="181"/>
      <c r="Q101" s="181">
        <v>5.5251999999999999</v>
      </c>
      <c r="R101" s="181">
        <v>4.2080000000000002</v>
      </c>
      <c r="S101" s="124"/>
      <c r="T101" s="127"/>
      <c r="U101" s="128"/>
      <c r="V101" s="128"/>
      <c r="W101" s="128"/>
      <c r="X101" s="128"/>
      <c r="Y101" s="128"/>
      <c r="Z101" s="128"/>
      <c r="AA101" s="128"/>
      <c r="AB101" s="128"/>
      <c r="AC101" s="128"/>
      <c r="AD101" s="128"/>
      <c r="AE101" s="128"/>
      <c r="AF101" s="128"/>
      <c r="AG101" s="128"/>
      <c r="AH101" s="128"/>
    </row>
    <row r="102" spans="1:34" x14ac:dyDescent="0.3">
      <c r="A102" s="177" t="s">
        <v>1716</v>
      </c>
      <c r="B102" s="177" t="s">
        <v>1695</v>
      </c>
      <c r="C102" s="177">
        <v>142282</v>
      </c>
      <c r="D102" s="180">
        <v>44609</v>
      </c>
      <c r="E102" s="181">
        <v>12.143000000000001</v>
      </c>
      <c r="F102" s="181">
        <v>3.3000000000000002E-2</v>
      </c>
      <c r="G102" s="181">
        <v>8.2000000000000007E-3</v>
      </c>
      <c r="H102" s="181">
        <v>0.1898</v>
      </c>
      <c r="I102" s="181">
        <v>0.17319999999999999</v>
      </c>
      <c r="J102" s="181">
        <v>0.43840000000000001</v>
      </c>
      <c r="K102" s="181">
        <v>0.88060000000000005</v>
      </c>
      <c r="L102" s="181">
        <v>1.5556000000000001</v>
      </c>
      <c r="M102" s="181">
        <v>2.7848000000000002</v>
      </c>
      <c r="N102" s="181">
        <v>3.7330999999999999</v>
      </c>
      <c r="O102" s="181">
        <v>4.5294999999999996</v>
      </c>
      <c r="P102" s="181"/>
      <c r="Q102" s="181">
        <v>4.8916000000000004</v>
      </c>
      <c r="R102" s="181">
        <v>3.5937999999999999</v>
      </c>
      <c r="S102" s="124"/>
      <c r="T102" s="127"/>
      <c r="U102" s="128"/>
      <c r="V102" s="128"/>
      <c r="W102" s="128"/>
      <c r="X102" s="128"/>
      <c r="Y102" s="128"/>
      <c r="Z102" s="128"/>
      <c r="AA102" s="128"/>
      <c r="AB102" s="128"/>
      <c r="AC102" s="128"/>
      <c r="AD102" s="128"/>
      <c r="AE102" s="128"/>
      <c r="AF102" s="128"/>
      <c r="AG102" s="128"/>
      <c r="AH102" s="128"/>
    </row>
    <row r="103" spans="1:34" x14ac:dyDescent="0.3">
      <c r="A103" s="177" t="s">
        <v>1716</v>
      </c>
      <c r="B103" s="177" t="s">
        <v>1671</v>
      </c>
      <c r="C103" s="177">
        <v>130206</v>
      </c>
      <c r="D103" s="180">
        <v>44609</v>
      </c>
      <c r="E103" s="181">
        <v>16.431799999999999</v>
      </c>
      <c r="F103" s="181">
        <v>4.99E-2</v>
      </c>
      <c r="G103" s="181">
        <v>5.2999999999999999E-2</v>
      </c>
      <c r="H103" s="181">
        <v>0.20979999999999999</v>
      </c>
      <c r="I103" s="181">
        <v>0.24590000000000001</v>
      </c>
      <c r="J103" s="181">
        <v>0.61970000000000003</v>
      </c>
      <c r="K103" s="181">
        <v>1.2084999999999999</v>
      </c>
      <c r="L103" s="181">
        <v>2.2488999999999999</v>
      </c>
      <c r="M103" s="181">
        <v>3.7656000000000001</v>
      </c>
      <c r="N103" s="181">
        <v>4.9029999999999996</v>
      </c>
      <c r="O103" s="181">
        <v>5.5659999999999998</v>
      </c>
      <c r="P103" s="181">
        <v>6.0033000000000003</v>
      </c>
      <c r="Q103" s="181">
        <v>6.7079000000000004</v>
      </c>
      <c r="R103" s="181">
        <v>4.8874000000000004</v>
      </c>
      <c r="S103" s="124"/>
      <c r="T103" s="127"/>
      <c r="U103" s="128"/>
      <c r="V103" s="128"/>
      <c r="W103" s="128"/>
      <c r="X103" s="128"/>
      <c r="Y103" s="128"/>
      <c r="Z103" s="128"/>
      <c r="AA103" s="128"/>
      <c r="AB103" s="128"/>
      <c r="AC103" s="128"/>
      <c r="AD103" s="128"/>
      <c r="AE103" s="128"/>
      <c r="AF103" s="128"/>
      <c r="AG103" s="128"/>
      <c r="AH103" s="128"/>
    </row>
    <row r="104" spans="1:34" x14ac:dyDescent="0.3">
      <c r="A104" s="177" t="s">
        <v>1716</v>
      </c>
      <c r="B104" s="177" t="s">
        <v>1696</v>
      </c>
      <c r="C104" s="177">
        <v>130205</v>
      </c>
      <c r="D104" s="180">
        <v>44609</v>
      </c>
      <c r="E104" s="181">
        <v>15.675800000000001</v>
      </c>
      <c r="F104" s="181">
        <v>4.8500000000000001E-2</v>
      </c>
      <c r="G104" s="181">
        <v>4.7199999999999999E-2</v>
      </c>
      <c r="H104" s="181">
        <v>0.19620000000000001</v>
      </c>
      <c r="I104" s="181">
        <v>0.21859999999999999</v>
      </c>
      <c r="J104" s="181">
        <v>0.55810000000000004</v>
      </c>
      <c r="K104" s="181">
        <v>1.0246999999999999</v>
      </c>
      <c r="L104" s="181">
        <v>1.8802000000000001</v>
      </c>
      <c r="M104" s="181">
        <v>3.1960999999999999</v>
      </c>
      <c r="N104" s="181">
        <v>4.1449999999999996</v>
      </c>
      <c r="O104" s="181">
        <v>4.8086000000000002</v>
      </c>
      <c r="P104" s="181">
        <v>5.2732999999999999</v>
      </c>
      <c r="Q104" s="181">
        <v>6.0529000000000002</v>
      </c>
      <c r="R104" s="181">
        <v>4.1307</v>
      </c>
      <c r="S104" s="124"/>
      <c r="T104" s="127"/>
      <c r="U104" s="128"/>
      <c r="V104" s="128"/>
      <c r="W104" s="128"/>
      <c r="X104" s="128"/>
      <c r="Y104" s="128"/>
      <c r="Z104" s="128"/>
      <c r="AA104" s="128"/>
      <c r="AB104" s="128"/>
      <c r="AC104" s="128"/>
      <c r="AD104" s="128"/>
      <c r="AE104" s="128"/>
      <c r="AF104" s="128"/>
      <c r="AG104" s="128"/>
      <c r="AH104" s="128"/>
    </row>
    <row r="105" spans="1:34" x14ac:dyDescent="0.3">
      <c r="A105" s="177" t="s">
        <v>1716</v>
      </c>
      <c r="B105" s="177" t="s">
        <v>1793</v>
      </c>
      <c r="C105" s="177">
        <v>118931</v>
      </c>
      <c r="D105" s="180">
        <v>44609</v>
      </c>
      <c r="E105" s="181">
        <v>25.425000000000001</v>
      </c>
      <c r="F105" s="181">
        <v>7.0800000000000002E-2</v>
      </c>
      <c r="G105" s="181">
        <v>4.3299999999999998E-2</v>
      </c>
      <c r="H105" s="181">
        <v>0.2286</v>
      </c>
      <c r="I105" s="181">
        <v>0.2445</v>
      </c>
      <c r="J105" s="181">
        <v>0.52190000000000003</v>
      </c>
      <c r="K105" s="181">
        <v>1.0773999999999999</v>
      </c>
      <c r="L105" s="181">
        <v>1.8752</v>
      </c>
      <c r="M105" s="181">
        <v>3.3201000000000001</v>
      </c>
      <c r="N105" s="181">
        <v>4.4790999999999999</v>
      </c>
      <c r="O105" s="181">
        <v>4.9749999999999996</v>
      </c>
      <c r="P105" s="181">
        <v>5.4024000000000001</v>
      </c>
      <c r="Q105" s="181">
        <v>6.4927000000000001</v>
      </c>
      <c r="R105" s="181">
        <v>4.149</v>
      </c>
      <c r="S105" s="124"/>
      <c r="T105" s="127"/>
      <c r="U105" s="128"/>
      <c r="V105" s="128"/>
      <c r="W105" s="128"/>
      <c r="X105" s="128"/>
      <c r="Y105" s="128"/>
      <c r="Z105" s="128"/>
      <c r="AA105" s="128"/>
      <c r="AB105" s="128"/>
      <c r="AC105" s="128"/>
      <c r="AD105" s="128"/>
      <c r="AE105" s="128"/>
      <c r="AF105" s="128"/>
      <c r="AG105" s="128"/>
      <c r="AH105" s="128"/>
    </row>
    <row r="106" spans="1:34" x14ac:dyDescent="0.3">
      <c r="A106" s="177" t="s">
        <v>1716</v>
      </c>
      <c r="B106" s="177" t="s">
        <v>1697</v>
      </c>
      <c r="C106" s="177">
        <v>106793</v>
      </c>
      <c r="D106" s="180">
        <v>44609</v>
      </c>
      <c r="E106" s="181">
        <v>24.802</v>
      </c>
      <c r="F106" s="181">
        <v>6.8599999999999994E-2</v>
      </c>
      <c r="G106" s="181">
        <v>4.0300000000000002E-2</v>
      </c>
      <c r="H106" s="181">
        <v>0.21820000000000001</v>
      </c>
      <c r="I106" s="181">
        <v>0.22220000000000001</v>
      </c>
      <c r="J106" s="181">
        <v>0.47399999999999998</v>
      </c>
      <c r="K106" s="181">
        <v>0.93600000000000005</v>
      </c>
      <c r="L106" s="181">
        <v>1.5892999999999999</v>
      </c>
      <c r="M106" s="181">
        <v>2.8872</v>
      </c>
      <c r="N106" s="181">
        <v>3.9001000000000001</v>
      </c>
      <c r="O106" s="181">
        <v>4.4138999999999999</v>
      </c>
      <c r="P106" s="181">
        <v>4.8498999999999999</v>
      </c>
      <c r="Q106" s="181">
        <v>6.5431999999999997</v>
      </c>
      <c r="R106" s="181">
        <v>3.5754000000000001</v>
      </c>
      <c r="S106" s="124"/>
      <c r="T106" s="127"/>
      <c r="U106" s="128"/>
      <c r="V106" s="128"/>
      <c r="W106" s="128"/>
      <c r="X106" s="128"/>
      <c r="Y106" s="128"/>
      <c r="Z106" s="128"/>
      <c r="AA106" s="128"/>
      <c r="AB106" s="128"/>
      <c r="AC106" s="128"/>
      <c r="AD106" s="128"/>
      <c r="AE106" s="128"/>
      <c r="AF106" s="128"/>
      <c r="AG106" s="128"/>
      <c r="AH106" s="128"/>
    </row>
    <row r="107" spans="1:34" x14ac:dyDescent="0.3">
      <c r="A107" s="177" t="s">
        <v>1716</v>
      </c>
      <c r="B107" s="177" t="s">
        <v>1672</v>
      </c>
      <c r="C107" s="177">
        <v>129052</v>
      </c>
      <c r="D107" s="180">
        <v>44609</v>
      </c>
      <c r="E107" s="181">
        <v>16.04</v>
      </c>
      <c r="F107" s="181">
        <v>6.8599999999999994E-2</v>
      </c>
      <c r="G107" s="181">
        <v>4.3700000000000003E-2</v>
      </c>
      <c r="H107" s="181">
        <v>0.23119999999999999</v>
      </c>
      <c r="I107" s="181">
        <v>0.2437</v>
      </c>
      <c r="J107" s="181">
        <v>0.52639999999999998</v>
      </c>
      <c r="K107" s="181">
        <v>1.0775999999999999</v>
      </c>
      <c r="L107" s="181">
        <v>1.8735999999999999</v>
      </c>
      <c r="M107" s="181">
        <v>3.3172000000000001</v>
      </c>
      <c r="N107" s="181">
        <v>4.4747000000000003</v>
      </c>
      <c r="O107" s="181">
        <v>4.9733000000000001</v>
      </c>
      <c r="P107" s="181">
        <v>5.4039000000000001</v>
      </c>
      <c r="Q107" s="181">
        <v>6.1711999999999998</v>
      </c>
      <c r="R107" s="181">
        <v>4.1483999999999996</v>
      </c>
      <c r="S107" s="124"/>
      <c r="T107" s="127"/>
      <c r="U107" s="128"/>
      <c r="V107" s="128"/>
      <c r="W107" s="128"/>
      <c r="X107" s="128"/>
      <c r="Y107" s="128"/>
      <c r="Z107" s="128"/>
      <c r="AA107" s="128"/>
      <c r="AB107" s="128"/>
      <c r="AC107" s="128"/>
      <c r="AD107" s="128"/>
      <c r="AE107" s="128"/>
      <c r="AF107" s="128"/>
      <c r="AG107" s="128"/>
      <c r="AH107" s="128"/>
    </row>
    <row r="108" spans="1:34" x14ac:dyDescent="0.3">
      <c r="A108" s="177" t="s">
        <v>1716</v>
      </c>
      <c r="B108" s="177" t="s">
        <v>1698</v>
      </c>
      <c r="C108" s="177">
        <v>104683</v>
      </c>
      <c r="D108" s="180">
        <v>44609</v>
      </c>
      <c r="E108" s="181">
        <v>27.778500000000001</v>
      </c>
      <c r="F108" s="181">
        <v>4.6800000000000001E-2</v>
      </c>
      <c r="G108" s="181">
        <v>4.8599999999999997E-2</v>
      </c>
      <c r="H108" s="181">
        <v>0.19839999999999999</v>
      </c>
      <c r="I108" s="181">
        <v>0.17710000000000001</v>
      </c>
      <c r="J108" s="181">
        <v>0.48509999999999998</v>
      </c>
      <c r="K108" s="181">
        <v>0.95660000000000001</v>
      </c>
      <c r="L108" s="181">
        <v>1.7851999999999999</v>
      </c>
      <c r="M108" s="181">
        <v>3.1143999999999998</v>
      </c>
      <c r="N108" s="181">
        <v>4.1341000000000001</v>
      </c>
      <c r="O108" s="181">
        <v>4.6627000000000001</v>
      </c>
      <c r="P108" s="181">
        <v>5.1637000000000004</v>
      </c>
      <c r="Q108" s="181">
        <v>6.9786000000000001</v>
      </c>
      <c r="R108" s="181">
        <v>3.9962</v>
      </c>
      <c r="S108" s="124"/>
      <c r="T108" s="127"/>
      <c r="U108" s="128"/>
      <c r="V108" s="128"/>
      <c r="W108" s="128"/>
      <c r="X108" s="128"/>
      <c r="Y108" s="128"/>
      <c r="Z108" s="128"/>
      <c r="AA108" s="128"/>
      <c r="AB108" s="128"/>
      <c r="AC108" s="128"/>
      <c r="AD108" s="128"/>
      <c r="AE108" s="128"/>
      <c r="AF108" s="128"/>
      <c r="AG108" s="128"/>
      <c r="AH108" s="128"/>
    </row>
    <row r="109" spans="1:34" x14ac:dyDescent="0.3">
      <c r="A109" s="177" t="s">
        <v>1716</v>
      </c>
      <c r="B109" s="177" t="s">
        <v>1673</v>
      </c>
      <c r="C109" s="177">
        <v>120364</v>
      </c>
      <c r="D109" s="180">
        <v>44609</v>
      </c>
      <c r="E109" s="181">
        <v>29.214500000000001</v>
      </c>
      <c r="F109" s="181">
        <v>4.8300000000000003E-2</v>
      </c>
      <c r="G109" s="181">
        <v>5.3100000000000001E-2</v>
      </c>
      <c r="H109" s="181">
        <v>0.2092</v>
      </c>
      <c r="I109" s="181">
        <v>0.1986</v>
      </c>
      <c r="J109" s="181">
        <v>0.53369999999999995</v>
      </c>
      <c r="K109" s="181">
        <v>1.097</v>
      </c>
      <c r="L109" s="181">
        <v>2.0630000000000002</v>
      </c>
      <c r="M109" s="181">
        <v>3.5339999999999998</v>
      </c>
      <c r="N109" s="181">
        <v>4.6931000000000003</v>
      </c>
      <c r="O109" s="181">
        <v>5.2339000000000002</v>
      </c>
      <c r="P109" s="181">
        <v>5.7691999999999997</v>
      </c>
      <c r="Q109" s="181">
        <v>7.0556999999999999</v>
      </c>
      <c r="R109" s="181">
        <v>4.5453999999999999</v>
      </c>
      <c r="S109" s="124"/>
      <c r="T109" s="127"/>
      <c r="U109" s="128"/>
      <c r="V109" s="128"/>
      <c r="W109" s="128"/>
      <c r="X109" s="128"/>
      <c r="Y109" s="128"/>
      <c r="Z109" s="128"/>
      <c r="AA109" s="128"/>
      <c r="AB109" s="128"/>
      <c r="AC109" s="128"/>
      <c r="AD109" s="128"/>
      <c r="AE109" s="128"/>
      <c r="AF109" s="128"/>
      <c r="AG109" s="128"/>
      <c r="AH109" s="128"/>
    </row>
    <row r="110" spans="1:34" x14ac:dyDescent="0.3">
      <c r="A110" s="177" t="s">
        <v>1716</v>
      </c>
      <c r="B110" s="177" t="s">
        <v>1674</v>
      </c>
      <c r="C110" s="177">
        <v>118474</v>
      </c>
      <c r="D110" s="180">
        <v>44609</v>
      </c>
      <c r="E110" s="181">
        <v>27.837199999999999</v>
      </c>
      <c r="F110" s="181">
        <v>5.6399999999999999E-2</v>
      </c>
      <c r="G110" s="181">
        <v>4.7800000000000002E-2</v>
      </c>
      <c r="H110" s="181">
        <v>0.22470000000000001</v>
      </c>
      <c r="I110" s="181">
        <v>0.23730000000000001</v>
      </c>
      <c r="J110" s="181">
        <v>0.57299999999999995</v>
      </c>
      <c r="K110" s="181">
        <v>1.1536999999999999</v>
      </c>
      <c r="L110" s="181">
        <v>2.0432999999999999</v>
      </c>
      <c r="M110" s="181">
        <v>3.4828999999999999</v>
      </c>
      <c r="N110" s="181">
        <v>4.5590999999999999</v>
      </c>
      <c r="O110" s="181">
        <v>5.1886999999999999</v>
      </c>
      <c r="P110" s="181">
        <v>5.7752999999999997</v>
      </c>
      <c r="Q110" s="181">
        <v>6.9245000000000001</v>
      </c>
      <c r="R110" s="181">
        <v>4.3632999999999997</v>
      </c>
      <c r="S110" s="124"/>
      <c r="T110" s="127"/>
      <c r="U110" s="128"/>
      <c r="V110" s="128"/>
      <c r="W110" s="128"/>
      <c r="X110" s="128"/>
      <c r="Y110" s="128"/>
      <c r="Z110" s="128"/>
      <c r="AA110" s="128"/>
      <c r="AB110" s="128"/>
      <c r="AC110" s="128"/>
      <c r="AD110" s="128"/>
      <c r="AE110" s="128"/>
      <c r="AF110" s="128"/>
      <c r="AG110" s="128"/>
      <c r="AH110" s="128"/>
    </row>
    <row r="111" spans="1:34" x14ac:dyDescent="0.3">
      <c r="A111" s="177" t="s">
        <v>1716</v>
      </c>
      <c r="B111" s="177" t="s">
        <v>1699</v>
      </c>
      <c r="C111" s="177">
        <v>108845</v>
      </c>
      <c r="D111" s="180">
        <v>44609</v>
      </c>
      <c r="E111" s="181">
        <v>26.3401</v>
      </c>
      <c r="F111" s="181">
        <v>5.4300000000000001E-2</v>
      </c>
      <c r="G111" s="181">
        <v>4.1799999999999997E-2</v>
      </c>
      <c r="H111" s="181">
        <v>0.21</v>
      </c>
      <c r="I111" s="181">
        <v>0.20849999999999999</v>
      </c>
      <c r="J111" s="181">
        <v>0.50980000000000003</v>
      </c>
      <c r="K111" s="181">
        <v>0.9718</v>
      </c>
      <c r="L111" s="181">
        <v>1.6839</v>
      </c>
      <c r="M111" s="181">
        <v>2.9417</v>
      </c>
      <c r="N111" s="181">
        <v>3.8525</v>
      </c>
      <c r="O111" s="181">
        <v>4.4508000000000001</v>
      </c>
      <c r="P111" s="181">
        <v>5.0494000000000003</v>
      </c>
      <c r="Q111" s="181">
        <v>6.5926</v>
      </c>
      <c r="R111" s="181">
        <v>3.6162999999999998</v>
      </c>
      <c r="S111" s="124"/>
      <c r="T111" s="127"/>
      <c r="U111" s="128"/>
      <c r="V111" s="128"/>
      <c r="W111" s="128"/>
      <c r="X111" s="128"/>
      <c r="Y111" s="128"/>
      <c r="Z111" s="128"/>
      <c r="AA111" s="128"/>
      <c r="AB111" s="128"/>
      <c r="AC111" s="128"/>
      <c r="AD111" s="128"/>
      <c r="AE111" s="128"/>
      <c r="AF111" s="128"/>
      <c r="AG111" s="128"/>
      <c r="AH111" s="128"/>
    </row>
    <row r="112" spans="1:34" x14ac:dyDescent="0.3">
      <c r="A112" s="177" t="s">
        <v>1716</v>
      </c>
      <c r="B112" s="177" t="s">
        <v>1675</v>
      </c>
      <c r="C112" s="177">
        <v>133181</v>
      </c>
      <c r="D112" s="180">
        <v>44609</v>
      </c>
      <c r="E112" s="181">
        <v>15.2113</v>
      </c>
      <c r="F112" s="181">
        <v>5.0599999999999999E-2</v>
      </c>
      <c r="G112" s="181">
        <v>4.4699999999999997E-2</v>
      </c>
      <c r="H112" s="181">
        <v>0.18310000000000001</v>
      </c>
      <c r="I112" s="181">
        <v>0.12180000000000001</v>
      </c>
      <c r="J112" s="181">
        <v>0.40460000000000002</v>
      </c>
      <c r="K112" s="181">
        <v>0.69510000000000005</v>
      </c>
      <c r="L112" s="181">
        <v>1.3992</v>
      </c>
      <c r="M112" s="181">
        <v>2.4992999999999999</v>
      </c>
      <c r="N112" s="181">
        <v>3.3742000000000001</v>
      </c>
      <c r="O112" s="181">
        <v>4.3522999999999996</v>
      </c>
      <c r="P112" s="181">
        <v>5.0735000000000001</v>
      </c>
      <c r="Q112" s="181">
        <v>6.0247000000000002</v>
      </c>
      <c r="R112" s="181">
        <v>3.2157</v>
      </c>
      <c r="S112" s="124"/>
      <c r="T112" s="127"/>
      <c r="U112" s="128"/>
      <c r="V112" s="128"/>
      <c r="W112" s="128"/>
      <c r="X112" s="128"/>
      <c r="Y112" s="128"/>
      <c r="Z112" s="128"/>
      <c r="AA112" s="128"/>
      <c r="AB112" s="128"/>
      <c r="AC112" s="128"/>
      <c r="AD112" s="128"/>
      <c r="AE112" s="128"/>
      <c r="AF112" s="128"/>
      <c r="AG112" s="128"/>
      <c r="AH112" s="128"/>
    </row>
    <row r="113" spans="1:34" x14ac:dyDescent="0.3">
      <c r="A113" s="177" t="s">
        <v>1716</v>
      </c>
      <c r="B113" s="177" t="s">
        <v>1700</v>
      </c>
      <c r="C113" s="177">
        <v>133184</v>
      </c>
      <c r="D113" s="180">
        <v>44609</v>
      </c>
      <c r="E113" s="181">
        <v>14.560600000000001</v>
      </c>
      <c r="F113" s="181">
        <v>4.8800000000000003E-2</v>
      </c>
      <c r="G113" s="181">
        <v>3.85E-2</v>
      </c>
      <c r="H113" s="181">
        <v>0.1699</v>
      </c>
      <c r="I113" s="181">
        <v>9.4899999999999998E-2</v>
      </c>
      <c r="J113" s="181">
        <v>0.34460000000000002</v>
      </c>
      <c r="K113" s="181">
        <v>0.5171</v>
      </c>
      <c r="L113" s="181">
        <v>1.0416000000000001</v>
      </c>
      <c r="M113" s="181">
        <v>1.9578</v>
      </c>
      <c r="N113" s="181">
        <v>2.6522000000000001</v>
      </c>
      <c r="O113" s="181">
        <v>3.6918000000000002</v>
      </c>
      <c r="P113" s="181">
        <v>4.4638</v>
      </c>
      <c r="Q113" s="181">
        <v>5.3802000000000003</v>
      </c>
      <c r="R113" s="181">
        <v>2.4958</v>
      </c>
      <c r="S113" s="124"/>
      <c r="T113" s="127"/>
      <c r="U113" s="128"/>
      <c r="V113" s="128"/>
      <c r="W113" s="128"/>
      <c r="X113" s="128"/>
      <c r="Y113" s="128"/>
      <c r="Z113" s="128"/>
      <c r="AA113" s="128"/>
      <c r="AB113" s="128"/>
      <c r="AC113" s="128"/>
      <c r="AD113" s="128"/>
      <c r="AE113" s="128"/>
      <c r="AF113" s="128"/>
      <c r="AG113" s="128"/>
      <c r="AH113" s="128"/>
    </row>
    <row r="114" spans="1:34" x14ac:dyDescent="0.3">
      <c r="A114" s="177" t="s">
        <v>1716</v>
      </c>
      <c r="B114" s="177" t="s">
        <v>1701</v>
      </c>
      <c r="C114" s="177">
        <v>105603</v>
      </c>
      <c r="D114" s="180">
        <v>44609</v>
      </c>
      <c r="E114" s="181">
        <v>25.607099999999999</v>
      </c>
      <c r="F114" s="181">
        <v>2.4199999999999999E-2</v>
      </c>
      <c r="G114" s="181">
        <v>2.8899999999999999E-2</v>
      </c>
      <c r="H114" s="181">
        <v>0.18859999999999999</v>
      </c>
      <c r="I114" s="181">
        <v>0.2031</v>
      </c>
      <c r="J114" s="181">
        <v>0.59989999999999999</v>
      </c>
      <c r="K114" s="181">
        <v>1.1890000000000001</v>
      </c>
      <c r="L114" s="181">
        <v>1.7665</v>
      </c>
      <c r="M114" s="181">
        <v>2.9969000000000001</v>
      </c>
      <c r="N114" s="181">
        <v>3.9097</v>
      </c>
      <c r="O114" s="181">
        <v>4.5816999999999997</v>
      </c>
      <c r="P114" s="181">
        <v>5.0430000000000001</v>
      </c>
      <c r="Q114" s="181">
        <v>6.5532000000000004</v>
      </c>
      <c r="R114" s="181">
        <v>3.8683000000000001</v>
      </c>
      <c r="S114" s="124"/>
      <c r="T114" s="127"/>
      <c r="U114" s="128"/>
      <c r="V114" s="128"/>
      <c r="W114" s="128"/>
      <c r="X114" s="128"/>
      <c r="Y114" s="128"/>
      <c r="Z114" s="128"/>
      <c r="AA114" s="128"/>
      <c r="AB114" s="128"/>
      <c r="AC114" s="128"/>
      <c r="AD114" s="128"/>
      <c r="AE114" s="128"/>
      <c r="AF114" s="128"/>
      <c r="AG114" s="128"/>
      <c r="AH114" s="128"/>
    </row>
    <row r="115" spans="1:34" x14ac:dyDescent="0.3">
      <c r="A115" s="177" t="s">
        <v>1716</v>
      </c>
      <c r="B115" s="177" t="s">
        <v>1676</v>
      </c>
      <c r="C115" s="177">
        <v>120401</v>
      </c>
      <c r="D115" s="180">
        <v>44609</v>
      </c>
      <c r="E115" s="181">
        <v>27.071999999999999</v>
      </c>
      <c r="F115" s="181">
        <v>2.6200000000000001E-2</v>
      </c>
      <c r="G115" s="181">
        <v>3.4700000000000002E-2</v>
      </c>
      <c r="H115" s="181">
        <v>0.2021</v>
      </c>
      <c r="I115" s="181">
        <v>0.22989999999999999</v>
      </c>
      <c r="J115" s="181">
        <v>0.65890000000000004</v>
      </c>
      <c r="K115" s="181">
        <v>1.3537999999999999</v>
      </c>
      <c r="L115" s="181">
        <v>2.0865</v>
      </c>
      <c r="M115" s="181">
        <v>3.4811000000000001</v>
      </c>
      <c r="N115" s="181">
        <v>4.5763999999999996</v>
      </c>
      <c r="O115" s="181">
        <v>5.2648000000000001</v>
      </c>
      <c r="P115" s="181">
        <v>5.7073999999999998</v>
      </c>
      <c r="Q115" s="181">
        <v>6.8007999999999997</v>
      </c>
      <c r="R115" s="181">
        <v>4.5698999999999996</v>
      </c>
      <c r="S115" s="124"/>
      <c r="T115" s="127"/>
      <c r="U115" s="128"/>
      <c r="V115" s="128"/>
      <c r="W115" s="128"/>
      <c r="X115" s="128"/>
      <c r="Y115" s="128"/>
      <c r="Z115" s="128"/>
      <c r="AA115" s="128"/>
      <c r="AB115" s="128"/>
      <c r="AC115" s="128"/>
      <c r="AD115" s="128"/>
      <c r="AE115" s="128"/>
      <c r="AF115" s="128"/>
      <c r="AG115" s="128"/>
      <c r="AH115" s="128"/>
    </row>
    <row r="116" spans="1:34" x14ac:dyDescent="0.3">
      <c r="A116" s="177" t="s">
        <v>1716</v>
      </c>
      <c r="B116" s="177" t="s">
        <v>1677</v>
      </c>
      <c r="C116" s="177">
        <v>147617</v>
      </c>
      <c r="D116" s="180">
        <v>44609</v>
      </c>
      <c r="E116" s="181">
        <v>10.9594</v>
      </c>
      <c r="F116" s="181">
        <v>6.8500000000000005E-2</v>
      </c>
      <c r="G116" s="181">
        <v>4.5600000000000002E-2</v>
      </c>
      <c r="H116" s="181">
        <v>0.2112</v>
      </c>
      <c r="I116" s="181">
        <v>0.15260000000000001</v>
      </c>
      <c r="J116" s="181">
        <v>0.45100000000000001</v>
      </c>
      <c r="K116" s="181">
        <v>0.84099999999999997</v>
      </c>
      <c r="L116" s="181">
        <v>1.3876999999999999</v>
      </c>
      <c r="M116" s="181">
        <v>2.5815000000000001</v>
      </c>
      <c r="N116" s="181">
        <v>3.4218000000000002</v>
      </c>
      <c r="O116" s="181"/>
      <c r="P116" s="181"/>
      <c r="Q116" s="181">
        <v>3.8199000000000001</v>
      </c>
      <c r="R116" s="181">
        <v>3.3786999999999998</v>
      </c>
      <c r="S116" s="124"/>
      <c r="T116" s="127"/>
      <c r="U116" s="128"/>
      <c r="V116" s="128"/>
      <c r="W116" s="128"/>
      <c r="X116" s="128"/>
      <c r="Y116" s="128"/>
      <c r="Z116" s="128"/>
      <c r="AA116" s="128"/>
      <c r="AB116" s="128"/>
      <c r="AC116" s="128"/>
      <c r="AD116" s="128"/>
      <c r="AE116" s="128"/>
      <c r="AF116" s="128"/>
      <c r="AG116" s="128"/>
      <c r="AH116" s="128"/>
    </row>
    <row r="117" spans="1:34" x14ac:dyDescent="0.3">
      <c r="A117" s="177" t="s">
        <v>1716</v>
      </c>
      <c r="B117" s="177" t="s">
        <v>1702</v>
      </c>
      <c r="C117" s="177">
        <v>147618</v>
      </c>
      <c r="D117" s="180">
        <v>44609</v>
      </c>
      <c r="E117" s="181">
        <v>10.760400000000001</v>
      </c>
      <c r="F117" s="181">
        <v>6.6000000000000003E-2</v>
      </c>
      <c r="G117" s="181">
        <v>0.04</v>
      </c>
      <c r="H117" s="181">
        <v>0.19650000000000001</v>
      </c>
      <c r="I117" s="181">
        <v>0.12280000000000001</v>
      </c>
      <c r="J117" s="181">
        <v>0.38529999999999998</v>
      </c>
      <c r="K117" s="181">
        <v>0.65010000000000001</v>
      </c>
      <c r="L117" s="181">
        <v>1.0044</v>
      </c>
      <c r="M117" s="181">
        <v>2.0001000000000002</v>
      </c>
      <c r="N117" s="181">
        <v>2.6490999999999998</v>
      </c>
      <c r="O117" s="181"/>
      <c r="P117" s="181"/>
      <c r="Q117" s="181">
        <v>3.0442999999999998</v>
      </c>
      <c r="R117" s="181">
        <v>2.6076999999999999</v>
      </c>
      <c r="S117" s="124"/>
      <c r="T117" s="127"/>
      <c r="U117" s="128"/>
      <c r="V117" s="128"/>
      <c r="W117" s="128"/>
      <c r="X117" s="128"/>
      <c r="Y117" s="128"/>
      <c r="Z117" s="128"/>
      <c r="AA117" s="128"/>
      <c r="AB117" s="128"/>
      <c r="AC117" s="128"/>
      <c r="AD117" s="128"/>
      <c r="AE117" s="128"/>
      <c r="AF117" s="128"/>
      <c r="AG117" s="128"/>
      <c r="AH117" s="128"/>
    </row>
    <row r="118" spans="1:34" x14ac:dyDescent="0.3">
      <c r="A118" s="177" t="s">
        <v>1716</v>
      </c>
      <c r="B118" s="177" t="s">
        <v>1703</v>
      </c>
      <c r="C118" s="177">
        <v>103780</v>
      </c>
      <c r="D118" s="180">
        <v>44609</v>
      </c>
      <c r="E118" s="181">
        <v>26.7652</v>
      </c>
      <c r="F118" s="181">
        <v>7.0699999999999999E-2</v>
      </c>
      <c r="G118" s="181">
        <v>2.2800000000000001E-2</v>
      </c>
      <c r="H118" s="181">
        <v>0.21299999999999999</v>
      </c>
      <c r="I118" s="181">
        <v>0.16320000000000001</v>
      </c>
      <c r="J118" s="181">
        <v>0.4108</v>
      </c>
      <c r="K118" s="181">
        <v>0.81850000000000001</v>
      </c>
      <c r="L118" s="181">
        <v>1.4437</v>
      </c>
      <c r="M118" s="181">
        <v>2.5116999999999998</v>
      </c>
      <c r="N118" s="181">
        <v>3.1701000000000001</v>
      </c>
      <c r="O118" s="181">
        <v>3.4984000000000002</v>
      </c>
      <c r="P118" s="181">
        <v>4.1772999999999998</v>
      </c>
      <c r="Q118" s="181">
        <v>6.5156000000000001</v>
      </c>
      <c r="R118" s="181">
        <v>2.6221000000000001</v>
      </c>
      <c r="S118" s="124"/>
      <c r="T118" s="127"/>
      <c r="U118" s="128"/>
      <c r="V118" s="128"/>
      <c r="W118" s="128"/>
      <c r="X118" s="128"/>
      <c r="Y118" s="128"/>
      <c r="Z118" s="128"/>
      <c r="AA118" s="128"/>
      <c r="AB118" s="128"/>
      <c r="AC118" s="128"/>
      <c r="AD118" s="128"/>
      <c r="AE118" s="128"/>
      <c r="AF118" s="128"/>
      <c r="AG118" s="128"/>
      <c r="AH118" s="128"/>
    </row>
    <row r="119" spans="1:34" x14ac:dyDescent="0.3">
      <c r="A119" s="177" t="s">
        <v>1716</v>
      </c>
      <c r="B119" s="177" t="s">
        <v>1678</v>
      </c>
      <c r="C119" s="177">
        <v>120482</v>
      </c>
      <c r="D119" s="180">
        <v>44609</v>
      </c>
      <c r="E119" s="181">
        <v>27.896799999999999</v>
      </c>
      <c r="F119" s="181">
        <v>7.17E-2</v>
      </c>
      <c r="G119" s="181">
        <v>2.7300000000000001E-2</v>
      </c>
      <c r="H119" s="181">
        <v>0.2235</v>
      </c>
      <c r="I119" s="181">
        <v>0.18390000000000001</v>
      </c>
      <c r="J119" s="181">
        <v>0.4577</v>
      </c>
      <c r="K119" s="181">
        <v>0.94189999999999996</v>
      </c>
      <c r="L119" s="181">
        <v>1.6702999999999999</v>
      </c>
      <c r="M119" s="181">
        <v>2.8445999999999998</v>
      </c>
      <c r="N119" s="181">
        <v>3.6057999999999999</v>
      </c>
      <c r="O119" s="181">
        <v>3.9203000000000001</v>
      </c>
      <c r="P119" s="181">
        <v>4.5918000000000001</v>
      </c>
      <c r="Q119" s="181">
        <v>6.3006000000000002</v>
      </c>
      <c r="R119" s="181">
        <v>3.0444</v>
      </c>
      <c r="S119" s="124"/>
      <c r="T119" s="127"/>
      <c r="U119" s="128"/>
      <c r="V119" s="128"/>
      <c r="W119" s="128"/>
      <c r="X119" s="128"/>
      <c r="Y119" s="128"/>
      <c r="Z119" s="128"/>
      <c r="AA119" s="128"/>
      <c r="AB119" s="128"/>
      <c r="AC119" s="128"/>
      <c r="AD119" s="128"/>
      <c r="AE119" s="128"/>
      <c r="AF119" s="128"/>
      <c r="AG119" s="128"/>
      <c r="AH119" s="128"/>
    </row>
    <row r="120" spans="1:34" x14ac:dyDescent="0.3">
      <c r="A120" s="177" t="s">
        <v>1716</v>
      </c>
      <c r="B120" s="177" t="s">
        <v>1704</v>
      </c>
      <c r="C120" s="177">
        <v>105968</v>
      </c>
      <c r="D120" s="180">
        <v>44609</v>
      </c>
      <c r="E120" s="181">
        <v>30.1374</v>
      </c>
      <c r="F120" s="181">
        <v>5.5800000000000002E-2</v>
      </c>
      <c r="G120" s="181">
        <v>5.0099999999999999E-2</v>
      </c>
      <c r="H120" s="181">
        <v>0.21079999999999999</v>
      </c>
      <c r="I120" s="181">
        <v>0.20749999999999999</v>
      </c>
      <c r="J120" s="181">
        <v>0.55620000000000003</v>
      </c>
      <c r="K120" s="181">
        <v>1.042</v>
      </c>
      <c r="L120" s="181">
        <v>1.8889</v>
      </c>
      <c r="M120" s="181">
        <v>3.2162999999999999</v>
      </c>
      <c r="N120" s="181">
        <v>4.2301000000000002</v>
      </c>
      <c r="O120" s="181">
        <v>4.7779999999999996</v>
      </c>
      <c r="P120" s="181">
        <v>5.3109000000000002</v>
      </c>
      <c r="Q120" s="181">
        <v>6.9592999999999998</v>
      </c>
      <c r="R120" s="181">
        <v>4.1104000000000003</v>
      </c>
      <c r="S120" s="124"/>
      <c r="T120" s="127"/>
      <c r="U120" s="128"/>
      <c r="V120" s="128"/>
      <c r="W120" s="128"/>
      <c r="X120" s="128"/>
      <c r="Y120" s="128"/>
      <c r="Z120" s="128"/>
      <c r="AA120" s="128"/>
      <c r="AB120" s="128"/>
      <c r="AC120" s="128"/>
      <c r="AD120" s="128"/>
      <c r="AE120" s="128"/>
      <c r="AF120" s="128"/>
      <c r="AG120" s="128"/>
      <c r="AH120" s="128"/>
    </row>
    <row r="121" spans="1:34" x14ac:dyDescent="0.3">
      <c r="A121" s="177" t="s">
        <v>1716</v>
      </c>
      <c r="B121" s="177" t="s">
        <v>1679</v>
      </c>
      <c r="C121" s="177">
        <v>119771</v>
      </c>
      <c r="D121" s="180">
        <v>44609</v>
      </c>
      <c r="E121" s="181">
        <v>31.572199999999999</v>
      </c>
      <c r="F121" s="181">
        <v>5.74E-2</v>
      </c>
      <c r="G121" s="181">
        <v>5.4800000000000001E-2</v>
      </c>
      <c r="H121" s="181">
        <v>0.22189999999999999</v>
      </c>
      <c r="I121" s="181">
        <v>0.2298</v>
      </c>
      <c r="J121" s="181">
        <v>0.60540000000000005</v>
      </c>
      <c r="K121" s="181">
        <v>1.1907000000000001</v>
      </c>
      <c r="L121" s="181">
        <v>2.1865999999999999</v>
      </c>
      <c r="M121" s="181">
        <v>3.6677</v>
      </c>
      <c r="N121" s="181">
        <v>4.8357000000000001</v>
      </c>
      <c r="O121" s="181">
        <v>5.3516000000000004</v>
      </c>
      <c r="P121" s="181">
        <v>5.8581000000000003</v>
      </c>
      <c r="Q121" s="181">
        <v>7.0564999999999998</v>
      </c>
      <c r="R121" s="181">
        <v>4.7035</v>
      </c>
      <c r="S121" s="124"/>
      <c r="T121" s="127"/>
      <c r="U121" s="128"/>
      <c r="V121" s="128"/>
      <c r="W121" s="128"/>
      <c r="X121" s="128"/>
      <c r="Y121" s="128"/>
      <c r="Z121" s="128"/>
      <c r="AA121" s="128"/>
      <c r="AB121" s="128"/>
      <c r="AC121" s="128"/>
      <c r="AD121" s="128"/>
      <c r="AE121" s="128"/>
      <c r="AF121" s="128"/>
      <c r="AG121" s="128"/>
      <c r="AH121" s="128"/>
    </row>
    <row r="122" spans="1:34" x14ac:dyDescent="0.3">
      <c r="A122" s="177" t="s">
        <v>1716</v>
      </c>
      <c r="B122" s="177" t="s">
        <v>1680</v>
      </c>
      <c r="C122" s="177">
        <v>130450</v>
      </c>
      <c r="D122" s="180">
        <v>44609</v>
      </c>
      <c r="E122" s="181">
        <v>16.207000000000001</v>
      </c>
      <c r="F122" s="181">
        <v>6.1699999999999998E-2</v>
      </c>
      <c r="G122" s="181">
        <v>5.5599999999999997E-2</v>
      </c>
      <c r="H122" s="181">
        <v>0.2288</v>
      </c>
      <c r="I122" s="181">
        <v>0.2288</v>
      </c>
      <c r="J122" s="181">
        <v>0.53969999999999996</v>
      </c>
      <c r="K122" s="181">
        <v>1.1105</v>
      </c>
      <c r="L122" s="181">
        <v>1.9436</v>
      </c>
      <c r="M122" s="181">
        <v>3.4203000000000001</v>
      </c>
      <c r="N122" s="181">
        <v>4.6153000000000004</v>
      </c>
      <c r="O122" s="181">
        <v>5.3935000000000004</v>
      </c>
      <c r="P122" s="181">
        <v>5.8811999999999998</v>
      </c>
      <c r="Q122" s="181">
        <v>6.5232000000000001</v>
      </c>
      <c r="R122" s="181">
        <v>4.7698</v>
      </c>
      <c r="S122" s="124"/>
      <c r="T122" s="127"/>
      <c r="U122" s="128"/>
      <c r="V122" s="128"/>
      <c r="W122" s="128"/>
      <c r="X122" s="128"/>
      <c r="Y122" s="128"/>
      <c r="Z122" s="128"/>
      <c r="AA122" s="128"/>
      <c r="AB122" s="128"/>
      <c r="AC122" s="128"/>
      <c r="AD122" s="128"/>
      <c r="AE122" s="128"/>
      <c r="AF122" s="128"/>
      <c r="AG122" s="128"/>
      <c r="AH122" s="128"/>
    </row>
    <row r="123" spans="1:34" x14ac:dyDescent="0.3">
      <c r="A123" s="177" t="s">
        <v>1716</v>
      </c>
      <c r="B123" s="177" t="s">
        <v>1705</v>
      </c>
      <c r="C123" s="177">
        <v>130446</v>
      </c>
      <c r="D123" s="180">
        <v>44609</v>
      </c>
      <c r="E123" s="181">
        <v>15.484</v>
      </c>
      <c r="F123" s="181">
        <v>6.4600000000000005E-2</v>
      </c>
      <c r="G123" s="181">
        <v>5.1700000000000003E-2</v>
      </c>
      <c r="H123" s="181">
        <v>0.21360000000000001</v>
      </c>
      <c r="I123" s="181">
        <v>0.20710000000000001</v>
      </c>
      <c r="J123" s="181">
        <v>0.48670000000000002</v>
      </c>
      <c r="K123" s="181">
        <v>0.93869999999999998</v>
      </c>
      <c r="L123" s="181">
        <v>1.601</v>
      </c>
      <c r="M123" s="181">
        <v>2.8974000000000002</v>
      </c>
      <c r="N123" s="181">
        <v>3.9125000000000001</v>
      </c>
      <c r="O123" s="181">
        <v>4.7824</v>
      </c>
      <c r="P123" s="181">
        <v>5.2535999999999996</v>
      </c>
      <c r="Q123" s="181">
        <v>5.8888999999999996</v>
      </c>
      <c r="R123" s="181">
        <v>4.1283000000000003</v>
      </c>
      <c r="S123" s="124"/>
      <c r="T123" s="127"/>
      <c r="U123" s="128"/>
      <c r="V123" s="128"/>
      <c r="W123" s="128"/>
      <c r="X123" s="128"/>
      <c r="Y123" s="128"/>
      <c r="Z123" s="128"/>
      <c r="AA123" s="128"/>
      <c r="AB123" s="128"/>
      <c r="AC123" s="128"/>
      <c r="AD123" s="128"/>
      <c r="AE123" s="128"/>
      <c r="AF123" s="128"/>
      <c r="AG123" s="128"/>
      <c r="AH123" s="128"/>
    </row>
    <row r="124" spans="1:34" x14ac:dyDescent="0.3">
      <c r="A124" s="177" t="s">
        <v>1716</v>
      </c>
      <c r="B124" s="177" t="s">
        <v>1681</v>
      </c>
      <c r="C124" s="177">
        <v>145895</v>
      </c>
      <c r="D124" s="180">
        <v>44609</v>
      </c>
      <c r="E124" s="181">
        <v>11.566599999999999</v>
      </c>
      <c r="F124" s="181">
        <v>7.3499999999999996E-2</v>
      </c>
      <c r="G124" s="181">
        <v>8.8300000000000003E-2</v>
      </c>
      <c r="H124" s="181">
        <v>0.247</v>
      </c>
      <c r="I124" s="181">
        <v>0.30869999999999997</v>
      </c>
      <c r="J124" s="181">
        <v>0.72189999999999999</v>
      </c>
      <c r="K124" s="181">
        <v>1.2491000000000001</v>
      </c>
      <c r="L124" s="181">
        <v>2.2307999999999999</v>
      </c>
      <c r="M124" s="181">
        <v>3.4830000000000001</v>
      </c>
      <c r="N124" s="181">
        <v>4.5038999999999998</v>
      </c>
      <c r="O124" s="181">
        <v>4.8125</v>
      </c>
      <c r="P124" s="181"/>
      <c r="Q124" s="181">
        <v>4.8616999999999999</v>
      </c>
      <c r="R124" s="181">
        <v>4.1372999999999998</v>
      </c>
      <c r="S124" s="124"/>
      <c r="T124" s="127"/>
      <c r="U124" s="128"/>
      <c r="V124" s="128"/>
      <c r="W124" s="128"/>
      <c r="X124" s="128"/>
      <c r="Y124" s="128"/>
      <c r="Z124" s="128"/>
      <c r="AA124" s="128"/>
      <c r="AB124" s="128"/>
      <c r="AC124" s="128"/>
      <c r="AD124" s="128"/>
      <c r="AE124" s="128"/>
      <c r="AF124" s="128"/>
      <c r="AG124" s="128"/>
      <c r="AH124" s="128"/>
    </row>
    <row r="125" spans="1:34" x14ac:dyDescent="0.3">
      <c r="A125" s="177" t="s">
        <v>1716</v>
      </c>
      <c r="B125" s="177" t="s">
        <v>1706</v>
      </c>
      <c r="C125" s="177">
        <v>145890</v>
      </c>
      <c r="D125" s="180">
        <v>44609</v>
      </c>
      <c r="E125" s="181">
        <v>11.332800000000001</v>
      </c>
      <c r="F125" s="181">
        <v>7.0599999999999996E-2</v>
      </c>
      <c r="G125" s="181">
        <v>8.0399999999999999E-2</v>
      </c>
      <c r="H125" s="181">
        <v>0.23</v>
      </c>
      <c r="I125" s="181">
        <v>0.2752</v>
      </c>
      <c r="J125" s="181">
        <v>0.64649999999999996</v>
      </c>
      <c r="K125" s="181">
        <v>1.0297000000000001</v>
      </c>
      <c r="L125" s="181">
        <v>1.7909999999999999</v>
      </c>
      <c r="M125" s="181">
        <v>2.8393999999999999</v>
      </c>
      <c r="N125" s="181">
        <v>3.7136999999999998</v>
      </c>
      <c r="O125" s="181">
        <v>4.1169000000000002</v>
      </c>
      <c r="P125" s="181"/>
      <c r="Q125" s="181">
        <v>4.1654999999999998</v>
      </c>
      <c r="R125" s="181">
        <v>3.4369999999999998</v>
      </c>
      <c r="S125" s="124"/>
      <c r="T125" s="127"/>
      <c r="U125" s="128"/>
      <c r="V125" s="128"/>
      <c r="W125" s="128"/>
      <c r="X125" s="128"/>
      <c r="Y125" s="128"/>
      <c r="Z125" s="128"/>
      <c r="AA125" s="128"/>
      <c r="AB125" s="128"/>
      <c r="AC125" s="128"/>
      <c r="AD125" s="128"/>
      <c r="AE125" s="128"/>
      <c r="AF125" s="128"/>
      <c r="AG125" s="128"/>
      <c r="AH125" s="128"/>
    </row>
    <row r="126" spans="1:34" x14ac:dyDescent="0.3">
      <c r="A126" s="177" t="s">
        <v>1716</v>
      </c>
      <c r="B126" s="177" t="s">
        <v>1682</v>
      </c>
      <c r="C126" s="177">
        <v>148468</v>
      </c>
      <c r="D126" s="180">
        <v>44609</v>
      </c>
      <c r="E126" s="181">
        <v>10.552899999999999</v>
      </c>
      <c r="F126" s="181">
        <v>-3.8E-3</v>
      </c>
      <c r="G126" s="181">
        <v>-3.5999999999999997E-2</v>
      </c>
      <c r="H126" s="181">
        <v>0.1918</v>
      </c>
      <c r="I126" s="181">
        <v>0.15179999999999999</v>
      </c>
      <c r="J126" s="181">
        <v>0.4531</v>
      </c>
      <c r="K126" s="181">
        <v>0.87749999999999995</v>
      </c>
      <c r="L126" s="181">
        <v>1.6539999999999999</v>
      </c>
      <c r="M126" s="181">
        <v>2.9098999999999999</v>
      </c>
      <c r="N126" s="181">
        <v>3.8466999999999998</v>
      </c>
      <c r="O126" s="181"/>
      <c r="P126" s="181"/>
      <c r="Q126" s="181">
        <v>3.6905999999999999</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1716</v>
      </c>
      <c r="B127" s="177" t="s">
        <v>1707</v>
      </c>
      <c r="C127" s="177">
        <v>148467</v>
      </c>
      <c r="D127" s="180">
        <v>44609</v>
      </c>
      <c r="E127" s="181">
        <v>10.421099999999999</v>
      </c>
      <c r="F127" s="181">
        <v>-6.7000000000000002E-3</v>
      </c>
      <c r="G127" s="181">
        <v>-4.3200000000000002E-2</v>
      </c>
      <c r="H127" s="181">
        <v>0.17499999999999999</v>
      </c>
      <c r="I127" s="181">
        <v>0.1191</v>
      </c>
      <c r="J127" s="181">
        <v>0.3805</v>
      </c>
      <c r="K127" s="181">
        <v>0.66359999999999997</v>
      </c>
      <c r="L127" s="181">
        <v>1.2249000000000001</v>
      </c>
      <c r="M127" s="181">
        <v>2.2578999999999998</v>
      </c>
      <c r="N127" s="181">
        <v>2.9763000000000002</v>
      </c>
      <c r="O127" s="181"/>
      <c r="P127" s="181"/>
      <c r="Q127" s="181">
        <v>2.8167</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1716</v>
      </c>
      <c r="B128" s="177" t="s">
        <v>1683</v>
      </c>
      <c r="C128" s="177">
        <v>148401</v>
      </c>
      <c r="D128" s="180">
        <v>44609</v>
      </c>
      <c r="E128" s="181">
        <v>10.717000000000001</v>
      </c>
      <c r="F128" s="181">
        <v>4.6699999999999998E-2</v>
      </c>
      <c r="G128" s="181">
        <v>4.6699999999999998E-2</v>
      </c>
      <c r="H128" s="181">
        <v>0.26200000000000001</v>
      </c>
      <c r="I128" s="181">
        <v>0.27129999999999999</v>
      </c>
      <c r="J128" s="181">
        <v>0.6008</v>
      </c>
      <c r="K128" s="181">
        <v>1.0466</v>
      </c>
      <c r="L128" s="181">
        <v>1.9890000000000001</v>
      </c>
      <c r="M128" s="181">
        <v>3.4459</v>
      </c>
      <c r="N128" s="181">
        <v>4.5458999999999996</v>
      </c>
      <c r="O128" s="181"/>
      <c r="P128" s="181"/>
      <c r="Q128" s="181">
        <v>4.2446999999999999</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1716</v>
      </c>
      <c r="B129" s="177" t="s">
        <v>1708</v>
      </c>
      <c r="C129" s="177">
        <v>148400</v>
      </c>
      <c r="D129" s="180">
        <v>44609</v>
      </c>
      <c r="E129" s="181">
        <v>10.596</v>
      </c>
      <c r="F129" s="181">
        <v>4.7199999999999999E-2</v>
      </c>
      <c r="G129" s="181">
        <v>4.7199999999999999E-2</v>
      </c>
      <c r="H129" s="181">
        <v>0.2555</v>
      </c>
      <c r="I129" s="181">
        <v>0.2555</v>
      </c>
      <c r="J129" s="181">
        <v>0.54079999999999995</v>
      </c>
      <c r="K129" s="181">
        <v>0.87590000000000001</v>
      </c>
      <c r="L129" s="181">
        <v>1.6305000000000001</v>
      </c>
      <c r="M129" s="181">
        <v>2.9237000000000002</v>
      </c>
      <c r="N129" s="181">
        <v>3.8416000000000001</v>
      </c>
      <c r="O129" s="181"/>
      <c r="P129" s="181"/>
      <c r="Q129" s="181">
        <v>3.5365000000000002</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1716</v>
      </c>
      <c r="B130" s="177" t="s">
        <v>1956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1716</v>
      </c>
      <c r="B131" s="177" t="s">
        <v>1957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1716</v>
      </c>
      <c r="B132" s="177" t="s">
        <v>1709</v>
      </c>
      <c r="C132" s="177">
        <v>113345</v>
      </c>
      <c r="D132" s="180">
        <v>44609</v>
      </c>
      <c r="E132" s="181">
        <v>21.5946</v>
      </c>
      <c r="F132" s="181">
        <v>5.79E-2</v>
      </c>
      <c r="G132" s="181">
        <v>6.5799999999999997E-2</v>
      </c>
      <c r="H132" s="181">
        <v>0.2107</v>
      </c>
      <c r="I132" s="181">
        <v>0.23019999999999999</v>
      </c>
      <c r="J132" s="181">
        <v>0.52510000000000001</v>
      </c>
      <c r="K132" s="181">
        <v>1.0310999999999999</v>
      </c>
      <c r="L132" s="181">
        <v>1.8636999999999999</v>
      </c>
      <c r="M132" s="181">
        <v>3.1724000000000001</v>
      </c>
      <c r="N132" s="181">
        <v>4.1421000000000001</v>
      </c>
      <c r="O132" s="181">
        <v>4.726</v>
      </c>
      <c r="P132" s="181">
        <v>5.3192000000000004</v>
      </c>
      <c r="Q132" s="181">
        <v>7.016</v>
      </c>
      <c r="R132" s="181">
        <v>4.0183999999999997</v>
      </c>
      <c r="S132" s="124"/>
      <c r="T132" s="127"/>
      <c r="U132" s="128"/>
      <c r="V132" s="128"/>
      <c r="W132" s="128"/>
      <c r="X132" s="128"/>
      <c r="Y132" s="128"/>
      <c r="Z132" s="128"/>
      <c r="AA132" s="128"/>
      <c r="AB132" s="128"/>
      <c r="AC132" s="128"/>
      <c r="AD132" s="128"/>
      <c r="AE132" s="128"/>
      <c r="AF132" s="128"/>
      <c r="AG132" s="128"/>
      <c r="AH132" s="128"/>
    </row>
    <row r="133" spans="1:34" x14ac:dyDescent="0.3">
      <c r="A133" s="177" t="s">
        <v>1716</v>
      </c>
      <c r="B133" s="177" t="s">
        <v>1684</v>
      </c>
      <c r="C133" s="177">
        <v>118585</v>
      </c>
      <c r="D133" s="180">
        <v>44609</v>
      </c>
      <c r="E133" s="181">
        <v>22.765999999999998</v>
      </c>
      <c r="F133" s="181">
        <v>5.9799999999999999E-2</v>
      </c>
      <c r="G133" s="181">
        <v>7.1599999999999997E-2</v>
      </c>
      <c r="H133" s="181">
        <v>0.22450000000000001</v>
      </c>
      <c r="I133" s="181">
        <v>0.2576</v>
      </c>
      <c r="J133" s="181">
        <v>0.58630000000000004</v>
      </c>
      <c r="K133" s="181">
        <v>1.2079</v>
      </c>
      <c r="L133" s="181">
        <v>2.2143999999999999</v>
      </c>
      <c r="M133" s="181">
        <v>3.7029000000000001</v>
      </c>
      <c r="N133" s="181">
        <v>4.8487</v>
      </c>
      <c r="O133" s="181">
        <v>5.444</v>
      </c>
      <c r="P133" s="181">
        <v>6.0189000000000004</v>
      </c>
      <c r="Q133" s="181">
        <v>7.1289999999999996</v>
      </c>
      <c r="R133" s="181">
        <v>4.7507000000000001</v>
      </c>
      <c r="S133" s="124"/>
      <c r="T133" s="127"/>
      <c r="U133" s="128"/>
      <c r="V133" s="128"/>
      <c r="W133" s="128"/>
      <c r="X133" s="128"/>
      <c r="Y133" s="128"/>
      <c r="Z133" s="128"/>
      <c r="AA133" s="128"/>
      <c r="AB133" s="128"/>
      <c r="AC133" s="128"/>
      <c r="AD133" s="128"/>
      <c r="AE133" s="128"/>
      <c r="AF133" s="128"/>
      <c r="AG133" s="128"/>
      <c r="AH133" s="128"/>
    </row>
    <row r="134" spans="1:34" x14ac:dyDescent="0.3">
      <c r="A134" s="177" t="s">
        <v>1716</v>
      </c>
      <c r="B134" s="177" t="s">
        <v>1685</v>
      </c>
      <c r="C134" s="177">
        <v>138875</v>
      </c>
      <c r="D134" s="180">
        <v>44609</v>
      </c>
      <c r="E134" s="181">
        <v>15.7464</v>
      </c>
      <c r="F134" s="181">
        <v>3.6200000000000003E-2</v>
      </c>
      <c r="G134" s="181">
        <v>2.4799999999999999E-2</v>
      </c>
      <c r="H134" s="181">
        <v>0.20549999999999999</v>
      </c>
      <c r="I134" s="181">
        <v>0.1953</v>
      </c>
      <c r="J134" s="181">
        <v>0.47539999999999999</v>
      </c>
      <c r="K134" s="181">
        <v>1.1128</v>
      </c>
      <c r="L134" s="181">
        <v>1.9514</v>
      </c>
      <c r="M134" s="181">
        <v>3.411</v>
      </c>
      <c r="N134" s="181">
        <v>4.4004000000000003</v>
      </c>
      <c r="O134" s="181">
        <v>4.9981</v>
      </c>
      <c r="P134" s="181">
        <v>5.5406000000000004</v>
      </c>
      <c r="Q134" s="181">
        <v>6.2560000000000002</v>
      </c>
      <c r="R134" s="181">
        <v>4.2713000000000001</v>
      </c>
      <c r="S134" s="124"/>
      <c r="T134" s="127"/>
      <c r="U134" s="128"/>
      <c r="V134" s="128"/>
      <c r="W134" s="128"/>
      <c r="X134" s="128"/>
      <c r="Y134" s="128"/>
      <c r="Z134" s="128"/>
      <c r="AA134" s="128"/>
      <c r="AB134" s="128"/>
      <c r="AC134" s="128"/>
      <c r="AD134" s="128"/>
      <c r="AE134" s="128"/>
      <c r="AF134" s="128"/>
      <c r="AG134" s="128"/>
      <c r="AH134" s="128"/>
    </row>
    <row r="135" spans="1:34" x14ac:dyDescent="0.3">
      <c r="A135" s="177" t="s">
        <v>1716</v>
      </c>
      <c r="B135" s="177" t="s">
        <v>1710</v>
      </c>
      <c r="C135" s="177">
        <v>138876</v>
      </c>
      <c r="D135" s="180">
        <v>44609</v>
      </c>
      <c r="E135" s="181">
        <v>15.0861</v>
      </c>
      <c r="F135" s="181">
        <v>3.4500000000000003E-2</v>
      </c>
      <c r="G135" s="181">
        <v>1.9199999999999998E-2</v>
      </c>
      <c r="H135" s="181">
        <v>0.19189999999999999</v>
      </c>
      <c r="I135" s="181">
        <v>0.16930000000000001</v>
      </c>
      <c r="J135" s="181">
        <v>0.41870000000000002</v>
      </c>
      <c r="K135" s="181">
        <v>0.94620000000000004</v>
      </c>
      <c r="L135" s="181">
        <v>1.6186</v>
      </c>
      <c r="M135" s="181">
        <v>2.9079999999999999</v>
      </c>
      <c r="N135" s="181">
        <v>3.7323</v>
      </c>
      <c r="O135" s="181">
        <v>4.3906999999999998</v>
      </c>
      <c r="P135" s="181">
        <v>4.9268000000000001</v>
      </c>
      <c r="Q135" s="181">
        <v>5.6494</v>
      </c>
      <c r="R135" s="181">
        <v>3.6151</v>
      </c>
      <c r="S135" s="124"/>
      <c r="T135" s="127"/>
      <c r="U135" s="128"/>
      <c r="V135" s="128"/>
      <c r="W135" s="128"/>
      <c r="X135" s="128"/>
      <c r="Y135" s="128"/>
      <c r="Z135" s="128"/>
      <c r="AA135" s="128"/>
      <c r="AB135" s="128"/>
      <c r="AC135" s="128"/>
      <c r="AD135" s="128"/>
      <c r="AE135" s="128"/>
      <c r="AF135" s="128"/>
      <c r="AG135" s="128"/>
      <c r="AH135" s="128"/>
    </row>
    <row r="136" spans="1:34" x14ac:dyDescent="0.3">
      <c r="A136" s="177" t="s">
        <v>1716</v>
      </c>
      <c r="B136" s="177" t="s">
        <v>1686</v>
      </c>
      <c r="C136" s="177">
        <v>119574</v>
      </c>
      <c r="D136" s="180">
        <v>44609</v>
      </c>
      <c r="E136" s="181">
        <v>28.458200000000001</v>
      </c>
      <c r="F136" s="181">
        <v>5.5199999999999999E-2</v>
      </c>
      <c r="G136" s="181">
        <v>6.08E-2</v>
      </c>
      <c r="H136" s="181">
        <v>0.2409</v>
      </c>
      <c r="I136" s="181">
        <v>0.27060000000000001</v>
      </c>
      <c r="J136" s="181">
        <v>0.61799999999999999</v>
      </c>
      <c r="K136" s="181">
        <v>1.1440999999999999</v>
      </c>
      <c r="L136" s="181">
        <v>2.3635999999999999</v>
      </c>
      <c r="M136" s="181">
        <v>3.7829000000000002</v>
      </c>
      <c r="N136" s="181">
        <v>4.8493000000000004</v>
      </c>
      <c r="O136" s="181">
        <v>4.9579000000000004</v>
      </c>
      <c r="P136" s="181">
        <v>5.5594999999999999</v>
      </c>
      <c r="Q136" s="181">
        <v>6.7435</v>
      </c>
      <c r="R136" s="181">
        <v>4.1456999999999997</v>
      </c>
      <c r="S136" s="124"/>
      <c r="T136" s="127"/>
      <c r="U136" s="128"/>
      <c r="V136" s="128"/>
      <c r="W136" s="128"/>
      <c r="X136" s="128"/>
      <c r="Y136" s="128"/>
      <c r="Z136" s="128"/>
      <c r="AA136" s="128"/>
      <c r="AB136" s="128"/>
      <c r="AC136" s="128"/>
      <c r="AD136" s="128"/>
      <c r="AE136" s="128"/>
      <c r="AF136" s="128"/>
      <c r="AG136" s="128"/>
      <c r="AH136" s="128"/>
    </row>
    <row r="137" spans="1:34" x14ac:dyDescent="0.3">
      <c r="A137" s="177" t="s">
        <v>1716</v>
      </c>
      <c r="B137" s="177" t="s">
        <v>1711</v>
      </c>
      <c r="C137" s="177">
        <v>104457</v>
      </c>
      <c r="D137" s="180">
        <v>44609</v>
      </c>
      <c r="E137" s="181">
        <v>27.224599999999999</v>
      </c>
      <c r="F137" s="181">
        <v>5.3999999999999999E-2</v>
      </c>
      <c r="G137" s="181">
        <v>5.7000000000000002E-2</v>
      </c>
      <c r="H137" s="181">
        <v>0.2319</v>
      </c>
      <c r="I137" s="181">
        <v>0.253</v>
      </c>
      <c r="J137" s="181">
        <v>0.57889999999999997</v>
      </c>
      <c r="K137" s="181">
        <v>1.0271999999999999</v>
      </c>
      <c r="L137" s="181">
        <v>2.1288999999999998</v>
      </c>
      <c r="M137" s="181">
        <v>3.4275000000000002</v>
      </c>
      <c r="N137" s="181">
        <v>4.3756000000000004</v>
      </c>
      <c r="O137" s="181">
        <v>4.4856999999999996</v>
      </c>
      <c r="P137" s="181">
        <v>5.0347999999999997</v>
      </c>
      <c r="Q137" s="181">
        <v>6.7644000000000002</v>
      </c>
      <c r="R137" s="181">
        <v>3.6772999999999998</v>
      </c>
      <c r="S137" s="124"/>
      <c r="T137" s="127"/>
      <c r="U137" s="128"/>
      <c r="V137" s="128"/>
      <c r="W137" s="128"/>
      <c r="X137" s="128"/>
      <c r="Y137" s="128"/>
      <c r="Z137" s="128"/>
      <c r="AA137" s="128"/>
      <c r="AB137" s="128"/>
      <c r="AC137" s="128"/>
      <c r="AD137" s="128"/>
      <c r="AE137" s="128"/>
      <c r="AF137" s="128"/>
      <c r="AG137" s="128"/>
      <c r="AH137" s="128"/>
    </row>
    <row r="138" spans="1:34" x14ac:dyDescent="0.3">
      <c r="A138" s="177" t="s">
        <v>1716</v>
      </c>
      <c r="B138" s="177" t="s">
        <v>1992</v>
      </c>
      <c r="C138" s="177">
        <v>149552</v>
      </c>
      <c r="D138" s="180">
        <v>44609</v>
      </c>
      <c r="E138" s="181">
        <v>11.836600000000001</v>
      </c>
      <c r="F138" s="181">
        <v>2.1100000000000001E-2</v>
      </c>
      <c r="G138" s="181">
        <v>8.3999999999999995E-3</v>
      </c>
      <c r="H138" s="181">
        <v>0.1565</v>
      </c>
      <c r="I138" s="181">
        <v>8.8800000000000004E-2</v>
      </c>
      <c r="J138" s="181">
        <v>0.34160000000000001</v>
      </c>
      <c r="K138" s="181">
        <v>0.45229999999999998</v>
      </c>
      <c r="L138" s="181">
        <v>0.92169999999999996</v>
      </c>
      <c r="M138" s="181">
        <v>1.7983</v>
      </c>
      <c r="N138" s="181">
        <v>2.5347</v>
      </c>
      <c r="O138" s="181">
        <v>2.7305999999999999</v>
      </c>
      <c r="P138" s="181">
        <v>2.4228999999999998</v>
      </c>
      <c r="Q138" s="181">
        <v>2.9342999999999999</v>
      </c>
      <c r="R138" s="181">
        <v>2.1549999999999998</v>
      </c>
      <c r="S138" s="124"/>
      <c r="T138" s="127"/>
      <c r="U138" s="128"/>
      <c r="V138" s="128"/>
      <c r="W138" s="128"/>
      <c r="X138" s="128"/>
      <c r="Y138" s="128"/>
      <c r="Z138" s="128"/>
      <c r="AA138" s="128"/>
      <c r="AB138" s="128"/>
      <c r="AC138" s="128"/>
      <c r="AD138" s="128"/>
      <c r="AE138" s="128"/>
      <c r="AF138" s="128"/>
      <c r="AG138" s="128"/>
      <c r="AH138" s="128"/>
    </row>
    <row r="139" spans="1:34" x14ac:dyDescent="0.3">
      <c r="A139" s="177" t="s">
        <v>1716</v>
      </c>
      <c r="B139" s="177" t="s">
        <v>1687</v>
      </c>
      <c r="C139" s="177">
        <v>149550</v>
      </c>
      <c r="D139" s="180">
        <v>44609</v>
      </c>
      <c r="E139" s="181">
        <v>12.2166</v>
      </c>
      <c r="F139" s="181">
        <v>2.29E-2</v>
      </c>
      <c r="G139" s="181">
        <v>1.3899999999999999E-2</v>
      </c>
      <c r="H139" s="181">
        <v>0.16969999999999999</v>
      </c>
      <c r="I139" s="181">
        <v>0.1172</v>
      </c>
      <c r="J139" s="181">
        <v>0.40439999999999998</v>
      </c>
      <c r="K139" s="181">
        <v>0.59699999999999998</v>
      </c>
      <c r="L139" s="181">
        <v>1.1769000000000001</v>
      </c>
      <c r="M139" s="181">
        <v>2.1659999999999999</v>
      </c>
      <c r="N139" s="181">
        <v>3.0127999999999999</v>
      </c>
      <c r="O139" s="181">
        <v>3.1919</v>
      </c>
      <c r="P139" s="181">
        <v>2.9529999999999998</v>
      </c>
      <c r="Q139" s="181">
        <v>3.4937</v>
      </c>
      <c r="R139" s="181">
        <v>2.6219000000000001</v>
      </c>
      <c r="S139" s="124"/>
      <c r="T139" s="127"/>
      <c r="U139" s="128"/>
      <c r="V139" s="128"/>
      <c r="W139" s="128"/>
      <c r="X139" s="128"/>
      <c r="Y139" s="128"/>
      <c r="Z139" s="128"/>
      <c r="AA139" s="128"/>
      <c r="AB139" s="128"/>
      <c r="AC139" s="128"/>
      <c r="AD139" s="128"/>
      <c r="AE139" s="128"/>
      <c r="AF139" s="128"/>
      <c r="AG139" s="128"/>
      <c r="AH139" s="128"/>
    </row>
    <row r="140" spans="1:34" x14ac:dyDescent="0.3">
      <c r="A140" s="177" t="s">
        <v>1716</v>
      </c>
      <c r="B140" s="177" t="s">
        <v>1993</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1716</v>
      </c>
      <c r="B141" s="177" t="s">
        <v>1994</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1716</v>
      </c>
      <c r="B142" s="177" t="s">
        <v>1688</v>
      </c>
      <c r="C142" s="177">
        <v>145724</v>
      </c>
      <c r="D142" s="180">
        <v>44609</v>
      </c>
      <c r="E142" s="181">
        <v>11.953900000000001</v>
      </c>
      <c r="F142" s="181">
        <v>5.4399999999999997E-2</v>
      </c>
      <c r="G142" s="181">
        <v>6.4500000000000002E-2</v>
      </c>
      <c r="H142" s="181">
        <v>0.22470000000000001</v>
      </c>
      <c r="I142" s="181">
        <v>0.22889999999999999</v>
      </c>
      <c r="J142" s="181">
        <v>0.55600000000000005</v>
      </c>
      <c r="K142" s="181">
        <v>1.1234</v>
      </c>
      <c r="L142" s="181">
        <v>2.0470999999999999</v>
      </c>
      <c r="M142" s="181">
        <v>3.5714000000000001</v>
      </c>
      <c r="N142" s="181">
        <v>4.8136999999999999</v>
      </c>
      <c r="O142" s="181">
        <v>5.7538999999999998</v>
      </c>
      <c r="P142" s="181"/>
      <c r="Q142" s="181">
        <v>5.7918000000000003</v>
      </c>
      <c r="R142" s="181">
        <v>5.0613999999999999</v>
      </c>
      <c r="S142" s="124"/>
      <c r="T142" s="127"/>
      <c r="U142" s="128"/>
      <c r="V142" s="128"/>
      <c r="W142" s="128"/>
      <c r="X142" s="128"/>
      <c r="Y142" s="128"/>
      <c r="Z142" s="128"/>
      <c r="AA142" s="128"/>
      <c r="AB142" s="128"/>
      <c r="AC142" s="128"/>
      <c r="AD142" s="128"/>
      <c r="AE142" s="128"/>
      <c r="AF142" s="128"/>
      <c r="AG142" s="128"/>
      <c r="AH142" s="128"/>
    </row>
    <row r="143" spans="1:34" x14ac:dyDescent="0.3">
      <c r="A143" s="177" t="s">
        <v>1716</v>
      </c>
      <c r="B143" s="177" t="s">
        <v>1712</v>
      </c>
      <c r="C143" s="177">
        <v>145723</v>
      </c>
      <c r="D143" s="180">
        <v>44609</v>
      </c>
      <c r="E143" s="181">
        <v>11.669499999999999</v>
      </c>
      <c r="F143" s="181">
        <v>5.2299999999999999E-2</v>
      </c>
      <c r="G143" s="181">
        <v>5.74E-2</v>
      </c>
      <c r="H143" s="181">
        <v>0.2104</v>
      </c>
      <c r="I143" s="181">
        <v>0.19919999999999999</v>
      </c>
      <c r="J143" s="181">
        <v>0.48909999999999998</v>
      </c>
      <c r="K143" s="181">
        <v>0.92279999999999995</v>
      </c>
      <c r="L143" s="181">
        <v>1.6427</v>
      </c>
      <c r="M143" s="181">
        <v>2.9601000000000002</v>
      </c>
      <c r="N143" s="181">
        <v>3.9979</v>
      </c>
      <c r="O143" s="181">
        <v>4.9478</v>
      </c>
      <c r="P143" s="181"/>
      <c r="Q143" s="181">
        <v>4.9912000000000001</v>
      </c>
      <c r="R143" s="181">
        <v>4.2563000000000004</v>
      </c>
      <c r="S143" s="124"/>
      <c r="T143" s="127"/>
      <c r="U143" s="128"/>
      <c r="V143" s="128"/>
      <c r="W143" s="128"/>
      <c r="X143" s="128"/>
      <c r="Y143" s="128"/>
      <c r="Z143" s="128"/>
      <c r="AA143" s="128"/>
      <c r="AB143" s="128"/>
      <c r="AC143" s="128"/>
      <c r="AD143" s="128"/>
      <c r="AE143" s="128"/>
      <c r="AF143" s="128"/>
      <c r="AG143" s="128"/>
      <c r="AH143" s="128"/>
    </row>
    <row r="144" spans="1:34" x14ac:dyDescent="0.3">
      <c r="A144" s="177" t="s">
        <v>1716</v>
      </c>
      <c r="B144" s="177" t="s">
        <v>1689</v>
      </c>
      <c r="C144" s="177">
        <v>146297</v>
      </c>
      <c r="D144" s="180">
        <v>44609</v>
      </c>
      <c r="E144" s="181">
        <v>11.634399999999999</v>
      </c>
      <c r="F144" s="181">
        <v>3.0099999999999998E-2</v>
      </c>
      <c r="G144" s="181">
        <v>2.58E-2</v>
      </c>
      <c r="H144" s="181">
        <v>0.2326</v>
      </c>
      <c r="I144" s="181">
        <v>0.31730000000000003</v>
      </c>
      <c r="J144" s="181">
        <v>0.62270000000000003</v>
      </c>
      <c r="K144" s="181">
        <v>1.1457999999999999</v>
      </c>
      <c r="L144" s="181">
        <v>2.1537999999999999</v>
      </c>
      <c r="M144" s="181">
        <v>3.4390000000000001</v>
      </c>
      <c r="N144" s="181">
        <v>4.5704000000000002</v>
      </c>
      <c r="O144" s="181"/>
      <c r="P144" s="181"/>
      <c r="Q144" s="181">
        <v>5.1852</v>
      </c>
      <c r="R144" s="181">
        <v>4.4440999999999997</v>
      </c>
      <c r="S144" s="124"/>
      <c r="T144" s="127"/>
      <c r="U144" s="128"/>
      <c r="V144" s="128"/>
      <c r="W144" s="128"/>
      <c r="X144" s="128"/>
      <c r="Y144" s="128"/>
      <c r="Z144" s="128"/>
      <c r="AA144" s="128"/>
      <c r="AB144" s="128"/>
      <c r="AC144" s="128"/>
      <c r="AD144" s="128"/>
      <c r="AE144" s="128"/>
      <c r="AF144" s="128"/>
      <c r="AG144" s="128"/>
      <c r="AH144" s="128"/>
    </row>
    <row r="145" spans="1:34" x14ac:dyDescent="0.3">
      <c r="A145" s="177" t="s">
        <v>1716</v>
      </c>
      <c r="B145" s="177" t="s">
        <v>1713</v>
      </c>
      <c r="C145" s="177">
        <v>146294</v>
      </c>
      <c r="D145" s="180">
        <v>44609</v>
      </c>
      <c r="E145" s="181">
        <v>11.465199999999999</v>
      </c>
      <c r="F145" s="181">
        <v>2.7900000000000001E-2</v>
      </c>
      <c r="G145" s="181">
        <v>1.9199999999999998E-2</v>
      </c>
      <c r="H145" s="181">
        <v>0.2185</v>
      </c>
      <c r="I145" s="181">
        <v>0.28949999999999998</v>
      </c>
      <c r="J145" s="181">
        <v>0.56130000000000002</v>
      </c>
      <c r="K145" s="181">
        <v>0.98380000000000001</v>
      </c>
      <c r="L145" s="181">
        <v>1.8703000000000001</v>
      </c>
      <c r="M145" s="181">
        <v>3.0747</v>
      </c>
      <c r="N145" s="181">
        <v>4.1201999999999996</v>
      </c>
      <c r="O145" s="181"/>
      <c r="P145" s="181"/>
      <c r="Q145" s="181">
        <v>4.6718999999999999</v>
      </c>
      <c r="R145" s="181">
        <v>3.97</v>
      </c>
      <c r="S145" s="124"/>
      <c r="T145" s="127"/>
      <c r="U145" s="128"/>
      <c r="V145" s="128"/>
      <c r="W145" s="128"/>
      <c r="X145" s="128"/>
      <c r="Y145" s="128"/>
      <c r="Z145" s="128"/>
      <c r="AA145" s="128"/>
      <c r="AB145" s="128"/>
      <c r="AC145" s="128"/>
      <c r="AD145" s="128"/>
      <c r="AE145" s="128"/>
      <c r="AF145" s="128"/>
      <c r="AG145" s="128"/>
      <c r="AH145" s="128"/>
    </row>
    <row r="146" spans="1:34" x14ac:dyDescent="0.3">
      <c r="A146" s="177" t="s">
        <v>1716</v>
      </c>
      <c r="B146" s="177" t="s">
        <v>1690</v>
      </c>
      <c r="C146" s="177">
        <v>120795</v>
      </c>
      <c r="D146" s="180">
        <v>44609</v>
      </c>
      <c r="E146" s="181">
        <v>29.650700000000001</v>
      </c>
      <c r="F146" s="181">
        <v>5.4699999999999999E-2</v>
      </c>
      <c r="G146" s="181">
        <v>4.2200000000000001E-2</v>
      </c>
      <c r="H146" s="181">
        <v>0.2366</v>
      </c>
      <c r="I146" s="181">
        <v>0.22070000000000001</v>
      </c>
      <c r="J146" s="181">
        <v>0.53610000000000002</v>
      </c>
      <c r="K146" s="181">
        <v>1.1395999999999999</v>
      </c>
      <c r="L146" s="181">
        <v>2.0411000000000001</v>
      </c>
      <c r="M146" s="181">
        <v>3.5467</v>
      </c>
      <c r="N146" s="181">
        <v>4.7679999999999998</v>
      </c>
      <c r="O146" s="181">
        <v>5.3122999999999996</v>
      </c>
      <c r="P146" s="181">
        <v>5.7861000000000002</v>
      </c>
      <c r="Q146" s="181">
        <v>6.7172000000000001</v>
      </c>
      <c r="R146" s="181">
        <v>4.6195000000000004</v>
      </c>
      <c r="S146" s="124"/>
      <c r="T146" s="127"/>
      <c r="U146" s="128"/>
      <c r="V146" s="128"/>
      <c r="W146" s="128"/>
      <c r="X146" s="128"/>
      <c r="Y146" s="128"/>
      <c r="Z146" s="128"/>
      <c r="AA146" s="128"/>
      <c r="AB146" s="128"/>
      <c r="AC146" s="128"/>
      <c r="AD146" s="128"/>
      <c r="AE146" s="128"/>
      <c r="AF146" s="128"/>
      <c r="AG146" s="128"/>
      <c r="AH146" s="128"/>
    </row>
    <row r="147" spans="1:34" x14ac:dyDescent="0.3">
      <c r="A147" s="177" t="s">
        <v>1716</v>
      </c>
      <c r="B147" s="177" t="s">
        <v>1714</v>
      </c>
      <c r="C147" s="177">
        <v>104075</v>
      </c>
      <c r="D147" s="180">
        <v>44609</v>
      </c>
      <c r="E147" s="181">
        <v>28.372900000000001</v>
      </c>
      <c r="F147" s="181">
        <v>5.3199999999999997E-2</v>
      </c>
      <c r="G147" s="181">
        <v>3.7699999999999997E-2</v>
      </c>
      <c r="H147" s="181">
        <v>0.22539999999999999</v>
      </c>
      <c r="I147" s="181">
        <v>0.1981</v>
      </c>
      <c r="J147" s="181">
        <v>0.4859</v>
      </c>
      <c r="K147" s="181">
        <v>0.98950000000000005</v>
      </c>
      <c r="L147" s="181">
        <v>1.7398</v>
      </c>
      <c r="M147" s="181">
        <v>3.0853000000000002</v>
      </c>
      <c r="N147" s="181">
        <v>4.1562999999999999</v>
      </c>
      <c r="O147" s="181">
        <v>4.7426000000000004</v>
      </c>
      <c r="P147" s="181">
        <v>5.2347000000000001</v>
      </c>
      <c r="Q147" s="181">
        <v>6.8909000000000002</v>
      </c>
      <c r="R147" s="181">
        <v>4.0232000000000001</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4.8972549019607833E-2</v>
      </c>
      <c r="G148" s="183">
        <v>4.1068627450980395E-2</v>
      </c>
      <c r="H148" s="183">
        <v>0.21120392156862744</v>
      </c>
      <c r="I148" s="183">
        <v>0.20607058823529409</v>
      </c>
      <c r="J148" s="183">
        <v>0.51390980392156882</v>
      </c>
      <c r="K148" s="183">
        <v>0.9877686274509806</v>
      </c>
      <c r="L148" s="183">
        <v>1.7748980392156863</v>
      </c>
      <c r="M148" s="183">
        <v>3.0557647058823534</v>
      </c>
      <c r="N148" s="183">
        <v>4.0408411764705878</v>
      </c>
      <c r="O148" s="183">
        <v>4.697088372093023</v>
      </c>
      <c r="P148" s="183">
        <v>5.1965828571428601</v>
      </c>
      <c r="Q148" s="183">
        <v>5.6798156862745097</v>
      </c>
      <c r="R148" s="183">
        <v>3.906459574468085</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408</v>
      </c>
      <c r="B149" s="177"/>
      <c r="C149" s="177"/>
      <c r="D149" s="177"/>
      <c r="E149" s="177"/>
      <c r="F149" s="183">
        <v>5.3199999999999997E-2</v>
      </c>
      <c r="G149" s="183">
        <v>4.58E-2</v>
      </c>
      <c r="H149" s="183">
        <v>0.2107</v>
      </c>
      <c r="I149" s="183">
        <v>0.20849999999999999</v>
      </c>
      <c r="J149" s="183">
        <v>0.52510000000000001</v>
      </c>
      <c r="K149" s="183">
        <v>1.0271999999999999</v>
      </c>
      <c r="L149" s="183">
        <v>1.8636999999999999</v>
      </c>
      <c r="M149" s="183">
        <v>3.1143999999999998</v>
      </c>
      <c r="N149" s="183">
        <v>4.1421000000000001</v>
      </c>
      <c r="O149" s="183">
        <v>4.7779999999999996</v>
      </c>
      <c r="P149" s="183">
        <v>5.2732999999999999</v>
      </c>
      <c r="Q149" s="183">
        <v>6.0529000000000002</v>
      </c>
      <c r="R149" s="183">
        <v>4.0284000000000004</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539</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540</v>
      </c>
      <c r="B152" s="177" t="s">
        <v>541</v>
      </c>
      <c r="C152" s="177">
        <v>131666</v>
      </c>
      <c r="D152" s="180">
        <v>44609</v>
      </c>
      <c r="E152" s="181">
        <v>72.27</v>
      </c>
      <c r="F152" s="181">
        <v>-0.152</v>
      </c>
      <c r="G152" s="181">
        <v>0.97809999999999997</v>
      </c>
      <c r="H152" s="181">
        <v>-1.2435</v>
      </c>
      <c r="I152" s="181">
        <v>-1.149</v>
      </c>
      <c r="J152" s="181">
        <v>-2.9933000000000001</v>
      </c>
      <c r="K152" s="181">
        <v>-2.2189000000000001</v>
      </c>
      <c r="L152" s="181">
        <v>0.69669999999999999</v>
      </c>
      <c r="M152" s="181">
        <v>7.7049000000000003</v>
      </c>
      <c r="N152" s="181">
        <v>9.3673999999999999</v>
      </c>
      <c r="O152" s="181">
        <v>12.997299999999999</v>
      </c>
      <c r="P152" s="181">
        <v>9.1487999999999996</v>
      </c>
      <c r="Q152" s="181">
        <v>9.4832000000000001</v>
      </c>
      <c r="R152" s="181">
        <v>13.8462</v>
      </c>
      <c r="S152" s="124"/>
      <c r="T152" s="127"/>
      <c r="U152" s="128"/>
      <c r="V152" s="128"/>
      <c r="W152" s="128"/>
      <c r="X152" s="128"/>
      <c r="Y152" s="128"/>
      <c r="Z152" s="128"/>
      <c r="AA152" s="128"/>
      <c r="AB152" s="128"/>
      <c r="AC152" s="128"/>
      <c r="AD152" s="128"/>
      <c r="AE152" s="128"/>
      <c r="AF152" s="128"/>
      <c r="AG152" s="128"/>
      <c r="AH152" s="128"/>
    </row>
    <row r="153" spans="1:34" x14ac:dyDescent="0.3">
      <c r="A153" s="177" t="s">
        <v>540</v>
      </c>
      <c r="B153" s="177" t="s">
        <v>542</v>
      </c>
      <c r="C153" s="177">
        <v>131670</v>
      </c>
      <c r="D153" s="180">
        <v>44609</v>
      </c>
      <c r="E153" s="181">
        <v>78.81</v>
      </c>
      <c r="F153" s="181">
        <v>-0.16470000000000001</v>
      </c>
      <c r="G153" s="181">
        <v>0.98670000000000002</v>
      </c>
      <c r="H153" s="181">
        <v>-1.2282</v>
      </c>
      <c r="I153" s="181">
        <v>-1.1043000000000001</v>
      </c>
      <c r="J153" s="181">
        <v>-2.8955000000000002</v>
      </c>
      <c r="K153" s="181">
        <v>-1.9166000000000001</v>
      </c>
      <c r="L153" s="181">
        <v>1.3372999999999999</v>
      </c>
      <c r="M153" s="181">
        <v>8.7184000000000008</v>
      </c>
      <c r="N153" s="181">
        <v>10.7349</v>
      </c>
      <c r="O153" s="181">
        <v>14.270300000000001</v>
      </c>
      <c r="P153" s="181">
        <v>10.4192</v>
      </c>
      <c r="Q153" s="181">
        <v>12.2752</v>
      </c>
      <c r="R153" s="181">
        <v>15.1922</v>
      </c>
      <c r="S153" s="124"/>
      <c r="T153" s="127"/>
      <c r="U153" s="128"/>
      <c r="V153" s="128"/>
      <c r="W153" s="128"/>
      <c r="X153" s="128"/>
      <c r="Y153" s="128"/>
      <c r="Z153" s="128"/>
      <c r="AA153" s="128"/>
      <c r="AB153" s="128"/>
      <c r="AC153" s="128"/>
      <c r="AD153" s="128"/>
      <c r="AE153" s="128"/>
      <c r="AF153" s="128"/>
      <c r="AG153" s="128"/>
      <c r="AH153" s="128"/>
    </row>
    <row r="154" spans="1:34" x14ac:dyDescent="0.3">
      <c r="A154" s="177" t="s">
        <v>540</v>
      </c>
      <c r="B154" s="177" t="s">
        <v>543</v>
      </c>
      <c r="C154" s="177">
        <v>100119</v>
      </c>
      <c r="D154" s="180">
        <v>44609</v>
      </c>
      <c r="E154" s="181">
        <v>281.96699999999998</v>
      </c>
      <c r="F154" s="181">
        <v>-0.38159999999999999</v>
      </c>
      <c r="G154" s="181">
        <v>0.91149999999999998</v>
      </c>
      <c r="H154" s="181">
        <v>-2.1181999999999999</v>
      </c>
      <c r="I154" s="181">
        <v>-2.073</v>
      </c>
      <c r="J154" s="181">
        <v>-2.0583999999999998</v>
      </c>
      <c r="K154" s="181">
        <v>-0.43219999999999997</v>
      </c>
      <c r="L154" s="181">
        <v>7.7670000000000003</v>
      </c>
      <c r="M154" s="181">
        <v>14.6823</v>
      </c>
      <c r="N154" s="181">
        <v>15.835100000000001</v>
      </c>
      <c r="O154" s="181">
        <v>16.0914</v>
      </c>
      <c r="P154" s="181">
        <v>13.037100000000001</v>
      </c>
      <c r="Q154" s="181">
        <v>16.845099999999999</v>
      </c>
      <c r="R154" s="181">
        <v>19.748999999999999</v>
      </c>
      <c r="S154" s="124"/>
      <c r="T154" s="127"/>
      <c r="U154" s="128"/>
      <c r="V154" s="128"/>
      <c r="W154" s="128"/>
      <c r="X154" s="128"/>
      <c r="Y154" s="128"/>
      <c r="Z154" s="128"/>
      <c r="AA154" s="128"/>
      <c r="AB154" s="128"/>
      <c r="AC154" s="128"/>
      <c r="AD154" s="128"/>
      <c r="AE154" s="128"/>
      <c r="AF154" s="128"/>
      <c r="AG154" s="128"/>
      <c r="AH154" s="128"/>
    </row>
    <row r="155" spans="1:34" x14ac:dyDescent="0.3">
      <c r="A155" s="177" t="s">
        <v>540</v>
      </c>
      <c r="B155" s="177" t="s">
        <v>1794</v>
      </c>
      <c r="C155" s="177"/>
      <c r="D155" s="180">
        <v>44609</v>
      </c>
      <c r="E155" s="181">
        <v>281.96699999999998</v>
      </c>
      <c r="F155" s="181">
        <v>-0.38159999999999999</v>
      </c>
      <c r="G155" s="181">
        <v>0.91149999999999998</v>
      </c>
      <c r="H155" s="181">
        <v>-2.1181999999999999</v>
      </c>
      <c r="I155" s="181">
        <v>-2.073</v>
      </c>
      <c r="J155" s="181">
        <v>-2.0583999999999998</v>
      </c>
      <c r="K155" s="181">
        <v>-0.43219999999999997</v>
      </c>
      <c r="L155" s="181">
        <v>7.7670000000000003</v>
      </c>
      <c r="M155" s="181">
        <v>14.6823</v>
      </c>
      <c r="N155" s="181">
        <v>15.835100000000001</v>
      </c>
      <c r="O155" s="181">
        <v>16.0914</v>
      </c>
      <c r="P155" s="181">
        <v>11.6418</v>
      </c>
      <c r="Q155" s="181">
        <v>18.012699999999999</v>
      </c>
      <c r="R155" s="181">
        <v>19.748999999999999</v>
      </c>
      <c r="S155" s="124"/>
      <c r="T155" s="127"/>
      <c r="U155" s="128"/>
      <c r="V155" s="128"/>
      <c r="W155" s="128"/>
      <c r="X155" s="128"/>
      <c r="Y155" s="128"/>
      <c r="Z155" s="128"/>
      <c r="AA155" s="128"/>
      <c r="AB155" s="128"/>
      <c r="AC155" s="128"/>
      <c r="AD155" s="128"/>
      <c r="AE155" s="128"/>
      <c r="AF155" s="128"/>
      <c r="AG155" s="128"/>
      <c r="AH155" s="128"/>
    </row>
    <row r="156" spans="1:34" x14ac:dyDescent="0.3">
      <c r="A156" s="177" t="s">
        <v>540</v>
      </c>
      <c r="B156" s="177" t="s">
        <v>1795</v>
      </c>
      <c r="C156" s="177">
        <v>118968</v>
      </c>
      <c r="D156" s="180">
        <v>44609</v>
      </c>
      <c r="E156" s="181">
        <v>298.25900000000001</v>
      </c>
      <c r="F156" s="181">
        <v>-0.37980000000000003</v>
      </c>
      <c r="G156" s="181">
        <v>0.91690000000000005</v>
      </c>
      <c r="H156" s="181">
        <v>-2.1065</v>
      </c>
      <c r="I156" s="181">
        <v>-2.0489000000000002</v>
      </c>
      <c r="J156" s="181">
        <v>-2.0055000000000001</v>
      </c>
      <c r="K156" s="181">
        <v>-0.27750000000000002</v>
      </c>
      <c r="L156" s="181">
        <v>8.0974000000000004</v>
      </c>
      <c r="M156" s="181">
        <v>15.206</v>
      </c>
      <c r="N156" s="181">
        <v>16.5275</v>
      </c>
      <c r="O156" s="181">
        <v>16.7879</v>
      </c>
      <c r="P156" s="181">
        <v>13.823499999999999</v>
      </c>
      <c r="Q156" s="181">
        <v>13.490399999999999</v>
      </c>
      <c r="R156" s="181">
        <v>20.4529</v>
      </c>
      <c r="S156" s="124"/>
      <c r="T156" s="127"/>
      <c r="U156" s="128"/>
      <c r="V156" s="128"/>
      <c r="W156" s="128"/>
      <c r="X156" s="128"/>
      <c r="Y156" s="128"/>
      <c r="Z156" s="128"/>
      <c r="AA156" s="128"/>
      <c r="AB156" s="128"/>
      <c r="AC156" s="128"/>
      <c r="AD156" s="128"/>
      <c r="AE156" s="128"/>
      <c r="AF156" s="128"/>
      <c r="AG156" s="128"/>
      <c r="AH156" s="128"/>
    </row>
    <row r="157" spans="1:34" x14ac:dyDescent="0.3">
      <c r="A157" s="177" t="s">
        <v>540</v>
      </c>
      <c r="B157" s="177" t="s">
        <v>544</v>
      </c>
      <c r="C157" s="177"/>
      <c r="D157" s="180">
        <v>44609</v>
      </c>
      <c r="E157" s="181">
        <v>298.25900000000001</v>
      </c>
      <c r="F157" s="181">
        <v>-0.37980000000000003</v>
      </c>
      <c r="G157" s="181">
        <v>0.91690000000000005</v>
      </c>
      <c r="H157" s="181">
        <v>-2.1065</v>
      </c>
      <c r="I157" s="181">
        <v>-2.0489000000000002</v>
      </c>
      <c r="J157" s="181">
        <v>-2.0055000000000001</v>
      </c>
      <c r="K157" s="181">
        <v>-0.27750000000000002</v>
      </c>
      <c r="L157" s="181">
        <v>8.0974000000000004</v>
      </c>
      <c r="M157" s="181">
        <v>15.206</v>
      </c>
      <c r="N157" s="181">
        <v>16.5275</v>
      </c>
      <c r="O157" s="181">
        <v>16.7879</v>
      </c>
      <c r="P157" s="181">
        <v>12.5754</v>
      </c>
      <c r="Q157" s="181">
        <v>14.144</v>
      </c>
      <c r="R157" s="181">
        <v>20.4529</v>
      </c>
      <c r="S157" s="124"/>
      <c r="T157" s="127"/>
      <c r="U157" s="128"/>
      <c r="V157" s="128"/>
      <c r="W157" s="128"/>
      <c r="X157" s="128"/>
      <c r="Y157" s="128"/>
      <c r="Z157" s="128"/>
      <c r="AA157" s="128"/>
      <c r="AB157" s="128"/>
      <c r="AC157" s="128"/>
      <c r="AD157" s="128"/>
      <c r="AE157" s="128"/>
      <c r="AF157" s="128"/>
      <c r="AG157" s="128"/>
      <c r="AH157" s="128"/>
    </row>
    <row r="158" spans="1:34" x14ac:dyDescent="0.3">
      <c r="A158" s="177" t="s">
        <v>540</v>
      </c>
      <c r="B158" s="177" t="s">
        <v>545</v>
      </c>
      <c r="C158" s="177">
        <v>104685</v>
      </c>
      <c r="D158" s="180">
        <v>44609</v>
      </c>
      <c r="E158" s="181">
        <v>49.42</v>
      </c>
      <c r="F158" s="181">
        <v>-6.0699999999999997E-2</v>
      </c>
      <c r="G158" s="181">
        <v>0.7954</v>
      </c>
      <c r="H158" s="181">
        <v>-0.62339999999999995</v>
      </c>
      <c r="I158" s="181">
        <v>-0.38300000000000001</v>
      </c>
      <c r="J158" s="181">
        <v>-1.1007</v>
      </c>
      <c r="K158" s="181">
        <v>-0.4632</v>
      </c>
      <c r="L158" s="181">
        <v>4.5705</v>
      </c>
      <c r="M158" s="181">
        <v>9.6516999999999999</v>
      </c>
      <c r="N158" s="181">
        <v>10.361800000000001</v>
      </c>
      <c r="O158" s="181">
        <v>13.606</v>
      </c>
      <c r="P158" s="181">
        <v>10.849299999999999</v>
      </c>
      <c r="Q158" s="181">
        <v>11.126300000000001</v>
      </c>
      <c r="R158" s="181">
        <v>13.6326</v>
      </c>
      <c r="S158" s="124"/>
      <c r="T158" s="127"/>
      <c r="U158" s="128"/>
      <c r="V158" s="128"/>
      <c r="W158" s="128"/>
      <c r="X158" s="128"/>
      <c r="Y158" s="128"/>
      <c r="Z158" s="128"/>
      <c r="AA158" s="128"/>
      <c r="AB158" s="128"/>
      <c r="AC158" s="128"/>
      <c r="AD158" s="128"/>
      <c r="AE158" s="128"/>
      <c r="AF158" s="128"/>
      <c r="AG158" s="128"/>
      <c r="AH158" s="128"/>
    </row>
    <row r="159" spans="1:34" x14ac:dyDescent="0.3">
      <c r="A159" s="177" t="s">
        <v>540</v>
      </c>
      <c r="B159" s="177" t="s">
        <v>546</v>
      </c>
      <c r="C159" s="177">
        <v>120377</v>
      </c>
      <c r="D159" s="180">
        <v>44609</v>
      </c>
      <c r="E159" s="181">
        <v>53.98</v>
      </c>
      <c r="F159" s="181">
        <v>-5.5500000000000001E-2</v>
      </c>
      <c r="G159" s="181">
        <v>0.80300000000000005</v>
      </c>
      <c r="H159" s="181">
        <v>-0.60760000000000003</v>
      </c>
      <c r="I159" s="181">
        <v>-0.35070000000000001</v>
      </c>
      <c r="J159" s="181">
        <v>-1.0448999999999999</v>
      </c>
      <c r="K159" s="181">
        <v>-0.27710000000000001</v>
      </c>
      <c r="L159" s="181">
        <v>4.9173999999999998</v>
      </c>
      <c r="M159" s="181">
        <v>10.2082</v>
      </c>
      <c r="N159" s="181">
        <v>11.0928</v>
      </c>
      <c r="O159" s="181">
        <v>14.2781</v>
      </c>
      <c r="P159" s="181">
        <v>11.789300000000001</v>
      </c>
      <c r="Q159" s="181">
        <v>13.273999999999999</v>
      </c>
      <c r="R159" s="181">
        <v>14.345599999999999</v>
      </c>
      <c r="S159" s="124"/>
      <c r="T159" s="127"/>
      <c r="U159" s="128"/>
      <c r="V159" s="128"/>
      <c r="W159" s="128"/>
      <c r="X159" s="128"/>
      <c r="Y159" s="128"/>
      <c r="Z159" s="128"/>
      <c r="AA159" s="128"/>
      <c r="AB159" s="128"/>
      <c r="AC159" s="128"/>
      <c r="AD159" s="128"/>
      <c r="AE159" s="128"/>
      <c r="AF159" s="128"/>
      <c r="AG159" s="128"/>
      <c r="AH159" s="128"/>
    </row>
    <row r="160" spans="1:34" x14ac:dyDescent="0.3">
      <c r="A160" s="177" t="s">
        <v>540</v>
      </c>
      <c r="B160" s="177" t="s">
        <v>547</v>
      </c>
      <c r="C160" s="177">
        <v>147789</v>
      </c>
      <c r="D160" s="180">
        <v>44609</v>
      </c>
      <c r="E160" s="181">
        <v>11.3428</v>
      </c>
      <c r="F160" s="181">
        <v>-0.27260000000000001</v>
      </c>
      <c r="G160" s="181">
        <v>1.2379</v>
      </c>
      <c r="H160" s="181">
        <v>-1.4595</v>
      </c>
      <c r="I160" s="181">
        <v>-1.8662000000000001</v>
      </c>
      <c r="J160" s="181">
        <v>-2.6252</v>
      </c>
      <c r="K160" s="181">
        <v>-0.79330000000000001</v>
      </c>
      <c r="L160" s="181">
        <v>8.4678000000000004</v>
      </c>
      <c r="M160" s="181">
        <v>14.5159</v>
      </c>
      <c r="N160" s="181">
        <v>17.273399999999999</v>
      </c>
      <c r="O160" s="181"/>
      <c r="P160" s="181"/>
      <c r="Q160" s="181">
        <v>6.0814000000000004</v>
      </c>
      <c r="R160" s="181">
        <v>5.7640000000000002</v>
      </c>
      <c r="S160" s="124"/>
      <c r="T160" s="127"/>
      <c r="U160" s="128"/>
      <c r="V160" s="128"/>
      <c r="W160" s="128"/>
      <c r="X160" s="128"/>
      <c r="Y160" s="128"/>
      <c r="Z160" s="128"/>
      <c r="AA160" s="128"/>
      <c r="AB160" s="128"/>
      <c r="AC160" s="128"/>
      <c r="AD160" s="128"/>
      <c r="AE160" s="128"/>
      <c r="AF160" s="128"/>
      <c r="AG160" s="128"/>
      <c r="AH160" s="128"/>
    </row>
    <row r="161" spans="1:34" x14ac:dyDescent="0.3">
      <c r="A161" s="177" t="s">
        <v>540</v>
      </c>
      <c r="B161" s="177" t="s">
        <v>548</v>
      </c>
      <c r="C161" s="177">
        <v>147787</v>
      </c>
      <c r="D161" s="180">
        <v>44609</v>
      </c>
      <c r="E161" s="181">
        <v>10.829599999999999</v>
      </c>
      <c r="F161" s="181">
        <v>-0.27810000000000001</v>
      </c>
      <c r="G161" s="181">
        <v>1.2206999999999999</v>
      </c>
      <c r="H161" s="181">
        <v>-1.4988999999999999</v>
      </c>
      <c r="I161" s="181">
        <v>-1.9458</v>
      </c>
      <c r="J161" s="181">
        <v>-2.8003</v>
      </c>
      <c r="K161" s="181">
        <v>-1.3329</v>
      </c>
      <c r="L161" s="181">
        <v>7.2843</v>
      </c>
      <c r="M161" s="181">
        <v>12.649900000000001</v>
      </c>
      <c r="N161" s="181">
        <v>14.6378</v>
      </c>
      <c r="O161" s="181"/>
      <c r="P161" s="181"/>
      <c r="Q161" s="181">
        <v>3.8048000000000002</v>
      </c>
      <c r="R161" s="181">
        <v>3.4897</v>
      </c>
      <c r="S161" s="124"/>
      <c r="T161" s="127"/>
      <c r="U161" s="128"/>
      <c r="V161" s="128"/>
      <c r="W161" s="128"/>
      <c r="X161" s="128"/>
      <c r="Y161" s="128"/>
      <c r="Z161" s="128"/>
      <c r="AA161" s="128"/>
      <c r="AB161" s="128"/>
      <c r="AC161" s="128"/>
      <c r="AD161" s="128"/>
      <c r="AE161" s="128"/>
      <c r="AF161" s="128"/>
      <c r="AG161" s="128"/>
      <c r="AH161" s="128"/>
    </row>
    <row r="162" spans="1:34" x14ac:dyDescent="0.3">
      <c r="A162" s="177" t="s">
        <v>540</v>
      </c>
      <c r="B162" s="177" t="s">
        <v>549</v>
      </c>
      <c r="C162" s="177">
        <v>144335</v>
      </c>
      <c r="D162" s="180">
        <v>44609</v>
      </c>
      <c r="E162" s="181">
        <v>14.946</v>
      </c>
      <c r="F162" s="181">
        <v>-9.3600000000000003E-2</v>
      </c>
      <c r="G162" s="181">
        <v>0.85019999999999996</v>
      </c>
      <c r="H162" s="181">
        <v>-0.84260000000000002</v>
      </c>
      <c r="I162" s="181">
        <v>-0.64480000000000004</v>
      </c>
      <c r="J162" s="181">
        <v>-2.1025999999999998</v>
      </c>
      <c r="K162" s="181">
        <v>-1.2161</v>
      </c>
      <c r="L162" s="181">
        <v>2.8206000000000002</v>
      </c>
      <c r="M162" s="181">
        <v>9.0709999999999997</v>
      </c>
      <c r="N162" s="181">
        <v>10.261900000000001</v>
      </c>
      <c r="O162" s="181">
        <v>14.1934</v>
      </c>
      <c r="P162" s="181"/>
      <c r="Q162" s="181">
        <v>12.002700000000001</v>
      </c>
      <c r="R162" s="181">
        <v>13.8386</v>
      </c>
      <c r="S162" s="124"/>
      <c r="T162" s="127"/>
      <c r="U162" s="128"/>
      <c r="V162" s="128"/>
      <c r="W162" s="128"/>
      <c r="X162" s="128"/>
      <c r="Y162" s="128"/>
      <c r="Z162" s="128"/>
      <c r="AA162" s="128"/>
      <c r="AB162" s="128"/>
      <c r="AC162" s="128"/>
      <c r="AD162" s="128"/>
      <c r="AE162" s="128"/>
      <c r="AF162" s="128"/>
      <c r="AG162" s="128"/>
      <c r="AH162" s="128"/>
    </row>
    <row r="163" spans="1:34" x14ac:dyDescent="0.3">
      <c r="A163" s="177" t="s">
        <v>540</v>
      </c>
      <c r="B163" s="177" t="s">
        <v>550</v>
      </c>
      <c r="C163" s="177">
        <v>144333</v>
      </c>
      <c r="D163" s="180">
        <v>44609</v>
      </c>
      <c r="E163" s="181">
        <v>14.337999999999999</v>
      </c>
      <c r="F163" s="181">
        <v>-9.7500000000000003E-2</v>
      </c>
      <c r="G163" s="181">
        <v>0.83689999999999998</v>
      </c>
      <c r="H163" s="181">
        <v>-0.86429999999999996</v>
      </c>
      <c r="I163" s="181">
        <v>-0.69259999999999999</v>
      </c>
      <c r="J163" s="181">
        <v>-2.2098</v>
      </c>
      <c r="K163" s="181">
        <v>-1.5449999999999999</v>
      </c>
      <c r="L163" s="181">
        <v>2.1371000000000002</v>
      </c>
      <c r="M163" s="181">
        <v>7.9912999999999998</v>
      </c>
      <c r="N163" s="181">
        <v>8.8355999999999995</v>
      </c>
      <c r="O163" s="181">
        <v>12.871499999999999</v>
      </c>
      <c r="P163" s="181"/>
      <c r="Q163" s="181">
        <v>10.6983</v>
      </c>
      <c r="R163" s="181">
        <v>12.4115</v>
      </c>
      <c r="S163" s="124"/>
      <c r="T163" s="127"/>
      <c r="U163" s="128"/>
      <c r="V163" s="128"/>
      <c r="W163" s="128"/>
      <c r="X163" s="128"/>
      <c r="Y163" s="128"/>
      <c r="Z163" s="128"/>
      <c r="AA163" s="128"/>
      <c r="AB163" s="128"/>
      <c r="AC163" s="128"/>
      <c r="AD163" s="128"/>
      <c r="AE163" s="128"/>
      <c r="AF163" s="128"/>
      <c r="AG163" s="128"/>
      <c r="AH163" s="128"/>
    </row>
    <row r="164" spans="1:34" x14ac:dyDescent="0.3">
      <c r="A164" s="177" t="s">
        <v>540</v>
      </c>
      <c r="B164" s="177" t="s">
        <v>551</v>
      </c>
      <c r="C164" s="177">
        <v>119298</v>
      </c>
      <c r="D164" s="180">
        <v>44609</v>
      </c>
      <c r="E164" s="181">
        <v>33.886000000000003</v>
      </c>
      <c r="F164" s="181">
        <v>-1.77E-2</v>
      </c>
      <c r="G164" s="181">
        <v>0.87219999999999998</v>
      </c>
      <c r="H164" s="181">
        <v>-0.61880000000000002</v>
      </c>
      <c r="I164" s="181">
        <v>-0.76429999999999998</v>
      </c>
      <c r="J164" s="181">
        <v>-2.3993000000000002</v>
      </c>
      <c r="K164" s="181">
        <v>-2.1964000000000001</v>
      </c>
      <c r="L164" s="181">
        <v>1.2428999999999999</v>
      </c>
      <c r="M164" s="181">
        <v>6.3657000000000004</v>
      </c>
      <c r="N164" s="181">
        <v>7.1833</v>
      </c>
      <c r="O164" s="181">
        <v>10.9284</v>
      </c>
      <c r="P164" s="181">
        <v>9.0429999999999993</v>
      </c>
      <c r="Q164" s="181">
        <v>12.007300000000001</v>
      </c>
      <c r="R164" s="181">
        <v>11.195600000000001</v>
      </c>
      <c r="S164" s="124"/>
      <c r="T164" s="127"/>
      <c r="U164" s="128"/>
      <c r="V164" s="128"/>
      <c r="W164" s="128"/>
      <c r="X164" s="128"/>
      <c r="Y164" s="128"/>
      <c r="Z164" s="128"/>
      <c r="AA164" s="128"/>
      <c r="AB164" s="128"/>
      <c r="AC164" s="128"/>
      <c r="AD164" s="128"/>
      <c r="AE164" s="128"/>
      <c r="AF164" s="128"/>
      <c r="AG164" s="128"/>
      <c r="AH164" s="128"/>
    </row>
    <row r="165" spans="1:34" x14ac:dyDescent="0.3">
      <c r="A165" s="177" t="s">
        <v>540</v>
      </c>
      <c r="B165" s="177" t="s">
        <v>552</v>
      </c>
      <c r="C165" s="177">
        <v>118194</v>
      </c>
      <c r="D165" s="180">
        <v>44609</v>
      </c>
      <c r="E165" s="181">
        <v>30.617000000000001</v>
      </c>
      <c r="F165" s="181">
        <v>-1.9599999999999999E-2</v>
      </c>
      <c r="G165" s="181">
        <v>0.85980000000000001</v>
      </c>
      <c r="H165" s="181">
        <v>-0.64249999999999996</v>
      </c>
      <c r="I165" s="181">
        <v>-0.81310000000000004</v>
      </c>
      <c r="J165" s="181">
        <v>-2.5123000000000002</v>
      </c>
      <c r="K165" s="181">
        <v>-2.5339999999999998</v>
      </c>
      <c r="L165" s="181">
        <v>0.53520000000000001</v>
      </c>
      <c r="M165" s="181">
        <v>5.2527999999999997</v>
      </c>
      <c r="N165" s="181">
        <v>5.7252999999999998</v>
      </c>
      <c r="O165" s="181">
        <v>9.5033999999999992</v>
      </c>
      <c r="P165" s="181">
        <v>7.7183000000000002</v>
      </c>
      <c r="Q165" s="181">
        <v>10.6715</v>
      </c>
      <c r="R165" s="181">
        <v>9.7202999999999999</v>
      </c>
      <c r="S165" s="124"/>
      <c r="T165" s="127"/>
      <c r="U165" s="128"/>
      <c r="V165" s="128"/>
      <c r="W165" s="128"/>
      <c r="X165" s="128"/>
      <c r="Y165" s="128"/>
      <c r="Z165" s="128"/>
      <c r="AA165" s="128"/>
      <c r="AB165" s="128"/>
      <c r="AC165" s="128"/>
      <c r="AD165" s="128"/>
      <c r="AE165" s="128"/>
      <c r="AF165" s="128"/>
      <c r="AG165" s="128"/>
      <c r="AH165" s="128"/>
    </row>
    <row r="166" spans="1:34" x14ac:dyDescent="0.3">
      <c r="A166" s="177" t="s">
        <v>540</v>
      </c>
      <c r="B166" s="177" t="s">
        <v>553</v>
      </c>
      <c r="C166" s="177">
        <v>102846</v>
      </c>
      <c r="D166" s="180">
        <v>44609</v>
      </c>
      <c r="E166" s="181">
        <v>120.19119999999999</v>
      </c>
      <c r="F166" s="181">
        <v>-0.14860000000000001</v>
      </c>
      <c r="G166" s="181">
        <v>1.0630999999999999</v>
      </c>
      <c r="H166" s="181">
        <v>-1.2538</v>
      </c>
      <c r="I166" s="181">
        <v>-1.3263</v>
      </c>
      <c r="J166" s="181">
        <v>-3.0024999999999999</v>
      </c>
      <c r="K166" s="181">
        <v>-2.3026</v>
      </c>
      <c r="L166" s="181">
        <v>0.69799999999999995</v>
      </c>
      <c r="M166" s="181">
        <v>8.2851999999999997</v>
      </c>
      <c r="N166" s="181">
        <v>10.034599999999999</v>
      </c>
      <c r="O166" s="181">
        <v>11.7308</v>
      </c>
      <c r="P166" s="181">
        <v>10.036</v>
      </c>
      <c r="Q166" s="181">
        <v>15.487299999999999</v>
      </c>
      <c r="R166" s="181">
        <v>12.1168</v>
      </c>
      <c r="S166" s="124"/>
      <c r="T166" s="127"/>
      <c r="U166" s="128"/>
      <c r="V166" s="128"/>
      <c r="W166" s="128"/>
      <c r="X166" s="128"/>
      <c r="Y166" s="128"/>
      <c r="Z166" s="128"/>
      <c r="AA166" s="128"/>
      <c r="AB166" s="128"/>
      <c r="AC166" s="128"/>
      <c r="AD166" s="128"/>
      <c r="AE166" s="128"/>
      <c r="AF166" s="128"/>
      <c r="AG166" s="128"/>
      <c r="AH166" s="128"/>
    </row>
    <row r="167" spans="1:34" x14ac:dyDescent="0.3">
      <c r="A167" s="177" t="s">
        <v>540</v>
      </c>
      <c r="B167" s="177" t="s">
        <v>554</v>
      </c>
      <c r="C167" s="177">
        <v>118736</v>
      </c>
      <c r="D167" s="180">
        <v>44609</v>
      </c>
      <c r="E167" s="181">
        <v>130.45820000000001</v>
      </c>
      <c r="F167" s="181">
        <v>-0.14499999999999999</v>
      </c>
      <c r="G167" s="181">
        <v>1.0738000000000001</v>
      </c>
      <c r="H167" s="181">
        <v>-1.2295</v>
      </c>
      <c r="I167" s="181">
        <v>-1.2787999999999999</v>
      </c>
      <c r="J167" s="181">
        <v>-2.8990999999999998</v>
      </c>
      <c r="K167" s="181">
        <v>-1.9758</v>
      </c>
      <c r="L167" s="181">
        <v>1.4133</v>
      </c>
      <c r="M167" s="181">
        <v>9.4314</v>
      </c>
      <c r="N167" s="181">
        <v>11.6479</v>
      </c>
      <c r="O167" s="181">
        <v>13.2455</v>
      </c>
      <c r="P167" s="181">
        <v>11.3261</v>
      </c>
      <c r="Q167" s="181">
        <v>12.357699999999999</v>
      </c>
      <c r="R167" s="181">
        <v>13.699400000000001</v>
      </c>
      <c r="S167" s="124"/>
      <c r="T167" s="127"/>
      <c r="U167" s="128"/>
      <c r="V167" s="128"/>
      <c r="W167" s="128"/>
      <c r="X167" s="128"/>
      <c r="Y167" s="128"/>
      <c r="Z167" s="128"/>
      <c r="AA167" s="128"/>
      <c r="AB167" s="128"/>
      <c r="AC167" s="128"/>
      <c r="AD167" s="128"/>
      <c r="AE167" s="128"/>
      <c r="AF167" s="128"/>
      <c r="AG167" s="128"/>
      <c r="AH167" s="128"/>
    </row>
    <row r="168" spans="1:34" x14ac:dyDescent="0.3">
      <c r="A168" s="177" t="s">
        <v>540</v>
      </c>
      <c r="B168" s="177" t="s">
        <v>1995</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540</v>
      </c>
      <c r="B169" s="177" t="s">
        <v>1996</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540</v>
      </c>
      <c r="B170" s="177" t="s">
        <v>555</v>
      </c>
      <c r="C170" s="177">
        <v>146010</v>
      </c>
      <c r="D170" s="180">
        <v>44609</v>
      </c>
      <c r="E170" s="181">
        <v>15.336499999999999</v>
      </c>
      <c r="F170" s="181">
        <v>-3.9800000000000002E-2</v>
      </c>
      <c r="G170" s="181">
        <v>1.0276000000000001</v>
      </c>
      <c r="H170" s="181">
        <v>-0.81679999999999997</v>
      </c>
      <c r="I170" s="181">
        <v>-0.77700000000000002</v>
      </c>
      <c r="J170" s="181">
        <v>-2.0695000000000001</v>
      </c>
      <c r="K170" s="181">
        <v>-0.61299999999999999</v>
      </c>
      <c r="L170" s="181">
        <v>3.7968000000000002</v>
      </c>
      <c r="M170" s="181">
        <v>11.1043</v>
      </c>
      <c r="N170" s="181">
        <v>12.127800000000001</v>
      </c>
      <c r="O170" s="181">
        <v>15.2195</v>
      </c>
      <c r="P170" s="181"/>
      <c r="Q170" s="181">
        <v>15.0122</v>
      </c>
      <c r="R170" s="181">
        <v>17.7181</v>
      </c>
      <c r="S170" s="124"/>
      <c r="T170" s="127"/>
      <c r="U170" s="128"/>
      <c r="V170" s="128"/>
      <c r="W170" s="128"/>
      <c r="X170" s="128"/>
      <c r="Y170" s="128"/>
      <c r="Z170" s="128"/>
      <c r="AA170" s="128"/>
      <c r="AB170" s="128"/>
      <c r="AC170" s="128"/>
      <c r="AD170" s="128"/>
      <c r="AE170" s="128"/>
      <c r="AF170" s="128"/>
      <c r="AG170" s="128"/>
      <c r="AH170" s="128"/>
    </row>
    <row r="171" spans="1:34" x14ac:dyDescent="0.3">
      <c r="A171" s="177" t="s">
        <v>540</v>
      </c>
      <c r="B171" s="177" t="s">
        <v>556</v>
      </c>
      <c r="C171" s="177">
        <v>146007</v>
      </c>
      <c r="D171" s="180">
        <v>44609</v>
      </c>
      <c r="E171" s="181">
        <v>14.532999999999999</v>
      </c>
      <c r="F171" s="181">
        <v>-4.3999999999999997E-2</v>
      </c>
      <c r="G171" s="181">
        <v>1.0141</v>
      </c>
      <c r="H171" s="181">
        <v>-0.84799999999999998</v>
      </c>
      <c r="I171" s="181">
        <v>-0.83919999999999995</v>
      </c>
      <c r="J171" s="181">
        <v>-2.2065000000000001</v>
      </c>
      <c r="K171" s="181">
        <v>-1.0317000000000001</v>
      </c>
      <c r="L171" s="181">
        <v>2.9060000000000001</v>
      </c>
      <c r="M171" s="181">
        <v>9.6996000000000002</v>
      </c>
      <c r="N171" s="181">
        <v>10.250500000000001</v>
      </c>
      <c r="O171" s="181">
        <v>13.215400000000001</v>
      </c>
      <c r="P171" s="181"/>
      <c r="Q171" s="181">
        <v>13.005599999999999</v>
      </c>
      <c r="R171" s="181">
        <v>15.7332</v>
      </c>
      <c r="S171" s="124"/>
      <c r="T171" s="127"/>
      <c r="U171" s="128"/>
      <c r="V171" s="128"/>
      <c r="W171" s="128"/>
      <c r="X171" s="128"/>
      <c r="Y171" s="128"/>
      <c r="Z171" s="128"/>
      <c r="AA171" s="128"/>
      <c r="AB171" s="128"/>
      <c r="AC171" s="128"/>
      <c r="AD171" s="128"/>
      <c r="AE171" s="128"/>
      <c r="AF171" s="128"/>
      <c r="AG171" s="128"/>
      <c r="AH171" s="128"/>
    </row>
    <row r="172" spans="1:34" x14ac:dyDescent="0.3">
      <c r="A172" s="177" t="s">
        <v>540</v>
      </c>
      <c r="B172" s="177" t="s">
        <v>557</v>
      </c>
      <c r="C172" s="177">
        <v>142038</v>
      </c>
      <c r="D172" s="180">
        <v>44609</v>
      </c>
      <c r="E172" s="181">
        <v>15.39</v>
      </c>
      <c r="F172" s="181">
        <v>-6.4899999999999999E-2</v>
      </c>
      <c r="G172" s="181">
        <v>0.71989999999999998</v>
      </c>
      <c r="H172" s="181">
        <v>-0.5171</v>
      </c>
      <c r="I172" s="181">
        <v>-0.25919999999999999</v>
      </c>
      <c r="J172" s="181">
        <v>-1.9119999999999999</v>
      </c>
      <c r="K172" s="181">
        <v>-1.4094</v>
      </c>
      <c r="L172" s="181">
        <v>2.1234000000000002</v>
      </c>
      <c r="M172" s="181">
        <v>7.1726999999999999</v>
      </c>
      <c r="N172" s="181">
        <v>7.0236000000000001</v>
      </c>
      <c r="O172" s="181">
        <v>14.503399999999999</v>
      </c>
      <c r="P172" s="181"/>
      <c r="Q172" s="181">
        <v>10.9762</v>
      </c>
      <c r="R172" s="181">
        <v>15.912100000000001</v>
      </c>
      <c r="S172" s="124"/>
      <c r="T172" s="127"/>
      <c r="U172" s="128"/>
      <c r="V172" s="128"/>
      <c r="W172" s="128"/>
      <c r="X172" s="128"/>
      <c r="Y172" s="128"/>
      <c r="Z172" s="128"/>
      <c r="AA172" s="128"/>
      <c r="AB172" s="128"/>
      <c r="AC172" s="128"/>
      <c r="AD172" s="128"/>
      <c r="AE172" s="128"/>
      <c r="AF172" s="128"/>
      <c r="AG172" s="128"/>
      <c r="AH172" s="128"/>
    </row>
    <row r="173" spans="1:34" x14ac:dyDescent="0.3">
      <c r="A173" s="177" t="s">
        <v>540</v>
      </c>
      <c r="B173" s="177" t="s">
        <v>558</v>
      </c>
      <c r="C173" s="177">
        <v>142035</v>
      </c>
      <c r="D173" s="180">
        <v>44609</v>
      </c>
      <c r="E173" s="181">
        <v>14.88</v>
      </c>
      <c r="F173" s="181">
        <v>-6.7199999999999996E-2</v>
      </c>
      <c r="G173" s="181">
        <v>0.74480000000000002</v>
      </c>
      <c r="H173" s="181">
        <v>-0.60119999999999996</v>
      </c>
      <c r="I173" s="181">
        <v>-0.33489999999999998</v>
      </c>
      <c r="J173" s="181">
        <v>-2.0407999999999999</v>
      </c>
      <c r="K173" s="181">
        <v>-1.7822</v>
      </c>
      <c r="L173" s="181">
        <v>1.4315</v>
      </c>
      <c r="M173" s="181">
        <v>6.1341000000000001</v>
      </c>
      <c r="N173" s="181">
        <v>5.6818</v>
      </c>
      <c r="O173" s="181">
        <v>13.4863</v>
      </c>
      <c r="P173" s="181"/>
      <c r="Q173" s="181">
        <v>10.0764</v>
      </c>
      <c r="R173" s="181">
        <v>14.781700000000001</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-0.16221500000000005</v>
      </c>
      <c r="G174" s="183">
        <v>0.93704999999999994</v>
      </c>
      <c r="H174" s="183">
        <v>-1.1672550000000002</v>
      </c>
      <c r="I174" s="183">
        <v>-1.1386499999999999</v>
      </c>
      <c r="J174" s="183">
        <v>-2.2471049999999995</v>
      </c>
      <c r="K174" s="183">
        <v>-1.2513799999999999</v>
      </c>
      <c r="L174" s="183">
        <v>3.9053800000000018</v>
      </c>
      <c r="M174" s="183">
        <v>10.186685000000001</v>
      </c>
      <c r="N174" s="183">
        <v>11.348279999999999</v>
      </c>
      <c r="O174" s="183">
        <v>13.878216666666667</v>
      </c>
      <c r="P174" s="183">
        <v>10.950649999999998</v>
      </c>
      <c r="Q174" s="183">
        <v>12.041614999999998</v>
      </c>
      <c r="R174" s="183">
        <v>14.19007</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408</v>
      </c>
      <c r="B175" s="177"/>
      <c r="C175" s="177"/>
      <c r="D175" s="177"/>
      <c r="E175" s="177"/>
      <c r="F175" s="183">
        <v>-0.12125</v>
      </c>
      <c r="G175" s="183">
        <v>0.91420000000000001</v>
      </c>
      <c r="H175" s="183">
        <v>-1.0462499999999999</v>
      </c>
      <c r="I175" s="183">
        <v>-0.97175</v>
      </c>
      <c r="J175" s="183">
        <v>-2.15455</v>
      </c>
      <c r="K175" s="183">
        <v>-1.2745</v>
      </c>
      <c r="L175" s="183">
        <v>2.8633000000000002</v>
      </c>
      <c r="M175" s="183">
        <v>9.5415500000000009</v>
      </c>
      <c r="N175" s="183">
        <v>10.548349999999999</v>
      </c>
      <c r="O175" s="183">
        <v>13.899699999999999</v>
      </c>
      <c r="P175" s="183">
        <v>11.0877</v>
      </c>
      <c r="Q175" s="183">
        <v>12.141249999999999</v>
      </c>
      <c r="R175" s="183">
        <v>14.0959</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559</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560</v>
      </c>
      <c r="B178" s="177" t="s">
        <v>561</v>
      </c>
      <c r="C178" s="177">
        <v>108273</v>
      </c>
      <c r="D178" s="180">
        <v>44609</v>
      </c>
      <c r="E178" s="181">
        <v>295.24529999999999</v>
      </c>
      <c r="F178" s="181">
        <v>3.0415000000000001</v>
      </c>
      <c r="G178" s="181">
        <v>2.91</v>
      </c>
      <c r="H178" s="181">
        <v>8.6876999999999995</v>
      </c>
      <c r="I178" s="181">
        <v>13.6229</v>
      </c>
      <c r="J178" s="181">
        <v>5.3122999999999996</v>
      </c>
      <c r="K178" s="181">
        <v>3.4011999999999998</v>
      </c>
      <c r="L178" s="181">
        <v>3.4615999999999998</v>
      </c>
      <c r="M178" s="181">
        <v>4.1948999999999996</v>
      </c>
      <c r="N178" s="181">
        <v>4.8201000000000001</v>
      </c>
      <c r="O178" s="181">
        <v>7.9654999999999996</v>
      </c>
      <c r="P178" s="181">
        <v>7.4490999999999996</v>
      </c>
      <c r="Q178" s="181">
        <v>8.1564999999999994</v>
      </c>
      <c r="R178" s="181">
        <v>6.3526999999999996</v>
      </c>
      <c r="S178" s="124"/>
      <c r="T178" s="127"/>
      <c r="U178" s="128"/>
      <c r="V178" s="128"/>
      <c r="W178" s="128"/>
      <c r="X178" s="128"/>
      <c r="Y178" s="128"/>
      <c r="Z178" s="128"/>
      <c r="AA178" s="128"/>
      <c r="AB178" s="128"/>
      <c r="AC178" s="128"/>
      <c r="AD178" s="128"/>
      <c r="AE178" s="128"/>
      <c r="AF178" s="128"/>
      <c r="AG178" s="128"/>
      <c r="AH178" s="128"/>
    </row>
    <row r="179" spans="1:34" x14ac:dyDescent="0.3">
      <c r="A179" s="177" t="s">
        <v>560</v>
      </c>
      <c r="B179" s="177" t="s">
        <v>562</v>
      </c>
      <c r="C179" s="177">
        <v>119550</v>
      </c>
      <c r="D179" s="180">
        <v>44609</v>
      </c>
      <c r="E179" s="181">
        <v>302.90530000000001</v>
      </c>
      <c r="F179" s="181">
        <v>3.3864000000000001</v>
      </c>
      <c r="G179" s="181">
        <v>3.2503000000000002</v>
      </c>
      <c r="H179" s="181">
        <v>9.0289999999999999</v>
      </c>
      <c r="I179" s="181">
        <v>13.964600000000001</v>
      </c>
      <c r="J179" s="181">
        <v>5.6539999999999999</v>
      </c>
      <c r="K179" s="181">
        <v>3.7383000000000002</v>
      </c>
      <c r="L179" s="181">
        <v>3.7997999999999998</v>
      </c>
      <c r="M179" s="181">
        <v>4.5373999999999999</v>
      </c>
      <c r="N179" s="181">
        <v>5.1752000000000002</v>
      </c>
      <c r="O179" s="181">
        <v>8.3158999999999992</v>
      </c>
      <c r="P179" s="181">
        <v>7.7872000000000003</v>
      </c>
      <c r="Q179" s="181">
        <v>9.0349000000000004</v>
      </c>
      <c r="R179" s="181">
        <v>6.7114000000000003</v>
      </c>
      <c r="S179" s="124"/>
      <c r="T179" s="127"/>
      <c r="U179" s="128"/>
      <c r="V179" s="128"/>
      <c r="W179" s="128"/>
      <c r="X179" s="128"/>
      <c r="Y179" s="128"/>
      <c r="Z179" s="128"/>
      <c r="AA179" s="128"/>
      <c r="AB179" s="128"/>
      <c r="AC179" s="128"/>
      <c r="AD179" s="128"/>
      <c r="AE179" s="128"/>
      <c r="AF179" s="128"/>
      <c r="AG179" s="128"/>
      <c r="AH179" s="128"/>
    </row>
    <row r="180" spans="1:34" x14ac:dyDescent="0.3">
      <c r="A180" s="177" t="s">
        <v>560</v>
      </c>
      <c r="B180" s="177" t="s">
        <v>563</v>
      </c>
      <c r="C180" s="177">
        <v>120438</v>
      </c>
      <c r="D180" s="180">
        <v>44609</v>
      </c>
      <c r="E180" s="181">
        <v>2176.5385000000001</v>
      </c>
      <c r="F180" s="181">
        <v>4.2935999999999996</v>
      </c>
      <c r="G180" s="181">
        <v>5.6578999999999997</v>
      </c>
      <c r="H180" s="181">
        <v>6.7019000000000002</v>
      </c>
      <c r="I180" s="181">
        <v>7.5444000000000004</v>
      </c>
      <c r="J180" s="181">
        <v>3.8426</v>
      </c>
      <c r="K180" s="181">
        <v>3.6393</v>
      </c>
      <c r="L180" s="181">
        <v>3.2681</v>
      </c>
      <c r="M180" s="181">
        <v>3.887</v>
      </c>
      <c r="N180" s="181">
        <v>4.3788</v>
      </c>
      <c r="O180" s="181">
        <v>7.7648999999999999</v>
      </c>
      <c r="P180" s="181">
        <v>7.7751999999999999</v>
      </c>
      <c r="Q180" s="181">
        <v>8.2756000000000007</v>
      </c>
      <c r="R180" s="181">
        <v>6.0829000000000004</v>
      </c>
      <c r="S180" s="124"/>
      <c r="T180" s="127"/>
      <c r="U180" s="128"/>
      <c r="V180" s="128"/>
      <c r="W180" s="128"/>
      <c r="X180" s="128"/>
      <c r="Y180" s="128"/>
      <c r="Z180" s="128"/>
      <c r="AA180" s="128"/>
      <c r="AB180" s="128"/>
      <c r="AC180" s="128"/>
      <c r="AD180" s="128"/>
      <c r="AE180" s="128"/>
      <c r="AF180" s="128"/>
      <c r="AG180" s="128"/>
      <c r="AH180" s="128"/>
    </row>
    <row r="181" spans="1:34" x14ac:dyDescent="0.3">
      <c r="A181" s="177" t="s">
        <v>560</v>
      </c>
      <c r="B181" s="177" t="s">
        <v>564</v>
      </c>
      <c r="C181" s="177">
        <v>117446</v>
      </c>
      <c r="D181" s="180">
        <v>44609</v>
      </c>
      <c r="E181" s="181">
        <v>2131.1351</v>
      </c>
      <c r="F181" s="181">
        <v>4.0046999999999997</v>
      </c>
      <c r="G181" s="181">
        <v>5.3677000000000001</v>
      </c>
      <c r="H181" s="181">
        <v>6.4114000000000004</v>
      </c>
      <c r="I181" s="181">
        <v>7.2535999999999996</v>
      </c>
      <c r="J181" s="181">
        <v>3.5516999999999999</v>
      </c>
      <c r="K181" s="181">
        <v>3.3468</v>
      </c>
      <c r="L181" s="181">
        <v>2.9735</v>
      </c>
      <c r="M181" s="181">
        <v>3.5859999999999999</v>
      </c>
      <c r="N181" s="181">
        <v>4.0693999999999999</v>
      </c>
      <c r="O181" s="181">
        <v>7.4459</v>
      </c>
      <c r="P181" s="181">
        <v>7.4809000000000001</v>
      </c>
      <c r="Q181" s="181">
        <v>8.1117000000000008</v>
      </c>
      <c r="R181" s="181">
        <v>5.7629999999999999</v>
      </c>
      <c r="S181" s="124"/>
      <c r="T181" s="127"/>
      <c r="U181" s="128"/>
      <c r="V181" s="128"/>
      <c r="W181" s="128"/>
      <c r="X181" s="128"/>
      <c r="Y181" s="128"/>
      <c r="Z181" s="128"/>
      <c r="AA181" s="128"/>
      <c r="AB181" s="128"/>
      <c r="AC181" s="128"/>
      <c r="AD181" s="128"/>
      <c r="AE181" s="128"/>
      <c r="AF181" s="128"/>
      <c r="AG181" s="128"/>
      <c r="AH181" s="128"/>
    </row>
    <row r="182" spans="1:34" x14ac:dyDescent="0.3">
      <c r="A182" s="177" t="s">
        <v>560</v>
      </c>
      <c r="B182" s="177" t="s">
        <v>1796</v>
      </c>
      <c r="C182" s="177">
        <v>148628</v>
      </c>
      <c r="D182" s="180">
        <v>44609</v>
      </c>
      <c r="E182" s="181">
        <v>10.461600000000001</v>
      </c>
      <c r="F182" s="181">
        <v>12.9137</v>
      </c>
      <c r="G182" s="181">
        <v>-3.9529000000000001</v>
      </c>
      <c r="H182" s="181">
        <v>9.7873999999999999</v>
      </c>
      <c r="I182" s="181">
        <v>23.1815</v>
      </c>
      <c r="J182" s="181">
        <v>8.7417999999999996</v>
      </c>
      <c r="K182" s="181">
        <v>4.0030000000000001</v>
      </c>
      <c r="L182" s="181">
        <v>3.5945999999999998</v>
      </c>
      <c r="M182" s="181">
        <v>4.3371000000000004</v>
      </c>
      <c r="N182" s="181">
        <v>5.0434999999999999</v>
      </c>
      <c r="O182" s="181"/>
      <c r="P182" s="181"/>
      <c r="Q182" s="181">
        <v>3.9327999999999999</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560</v>
      </c>
      <c r="B183" s="177" t="s">
        <v>1797</v>
      </c>
      <c r="C183" s="177">
        <v>148625</v>
      </c>
      <c r="D183" s="180">
        <v>44609</v>
      </c>
      <c r="E183" s="181">
        <v>10.410299999999999</v>
      </c>
      <c r="F183" s="181">
        <v>12.6265</v>
      </c>
      <c r="G183" s="181">
        <v>-4.3227000000000002</v>
      </c>
      <c r="H183" s="181">
        <v>9.3833000000000002</v>
      </c>
      <c r="I183" s="181">
        <v>22.761500000000002</v>
      </c>
      <c r="J183" s="181">
        <v>8.3262</v>
      </c>
      <c r="K183" s="181">
        <v>3.5916999999999999</v>
      </c>
      <c r="L183" s="181">
        <v>3.177</v>
      </c>
      <c r="M183" s="181">
        <v>3.9119999999999999</v>
      </c>
      <c r="N183" s="181">
        <v>4.6104000000000003</v>
      </c>
      <c r="O183" s="181"/>
      <c r="P183" s="181"/>
      <c r="Q183" s="181">
        <v>3.4969999999999999</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560</v>
      </c>
      <c r="B184" s="177" t="s">
        <v>565</v>
      </c>
      <c r="C184" s="177">
        <v>124175</v>
      </c>
      <c r="D184" s="180">
        <v>44609</v>
      </c>
      <c r="E184" s="181">
        <v>19.906600000000001</v>
      </c>
      <c r="F184" s="181">
        <v>8.8032000000000004</v>
      </c>
      <c r="G184" s="181">
        <v>1.4058999999999999</v>
      </c>
      <c r="H184" s="181">
        <v>6.6355000000000004</v>
      </c>
      <c r="I184" s="181">
        <v>10.493399999999999</v>
      </c>
      <c r="J184" s="181">
        <v>4.8879999999999999</v>
      </c>
      <c r="K184" s="181">
        <v>3.4964</v>
      </c>
      <c r="L184" s="181">
        <v>3.0918000000000001</v>
      </c>
      <c r="M184" s="181">
        <v>3.7892999999999999</v>
      </c>
      <c r="N184" s="181">
        <v>4.5316999999999998</v>
      </c>
      <c r="O184" s="181">
        <v>7.9795999999999996</v>
      </c>
      <c r="P184" s="181">
        <v>7.4084000000000003</v>
      </c>
      <c r="Q184" s="181">
        <v>8.5066000000000006</v>
      </c>
      <c r="R184" s="181">
        <v>6.3630000000000004</v>
      </c>
      <c r="S184" s="124"/>
      <c r="T184" s="127"/>
      <c r="U184" s="128"/>
      <c r="V184" s="128"/>
      <c r="W184" s="128"/>
      <c r="X184" s="128"/>
      <c r="Y184" s="128"/>
      <c r="Z184" s="128"/>
      <c r="AA184" s="128"/>
      <c r="AB184" s="128"/>
      <c r="AC184" s="128"/>
      <c r="AD184" s="128"/>
      <c r="AE184" s="128"/>
      <c r="AF184" s="128"/>
      <c r="AG184" s="128"/>
      <c r="AH184" s="128"/>
    </row>
    <row r="185" spans="1:34" x14ac:dyDescent="0.3">
      <c r="A185" s="177" t="s">
        <v>560</v>
      </c>
      <c r="B185" s="177" t="s">
        <v>566</v>
      </c>
      <c r="C185" s="177">
        <v>124172</v>
      </c>
      <c r="D185" s="180">
        <v>44609</v>
      </c>
      <c r="E185" s="181">
        <v>19.395099999999999</v>
      </c>
      <c r="F185" s="181">
        <v>8.4705999999999992</v>
      </c>
      <c r="G185" s="181">
        <v>1.1293</v>
      </c>
      <c r="H185" s="181">
        <v>6.3794000000000004</v>
      </c>
      <c r="I185" s="181">
        <v>10.242800000000001</v>
      </c>
      <c r="J185" s="181">
        <v>4.6257999999999999</v>
      </c>
      <c r="K185" s="181">
        <v>3.2357</v>
      </c>
      <c r="L185" s="181">
        <v>2.83</v>
      </c>
      <c r="M185" s="181">
        <v>3.5339999999999998</v>
      </c>
      <c r="N185" s="181">
        <v>4.2674000000000003</v>
      </c>
      <c r="O185" s="181">
        <v>7.6772</v>
      </c>
      <c r="P185" s="181">
        <v>7.1117999999999997</v>
      </c>
      <c r="Q185" s="181">
        <v>8.1722000000000001</v>
      </c>
      <c r="R185" s="181">
        <v>6.0918999999999999</v>
      </c>
      <c r="S185" s="124"/>
      <c r="T185" s="127"/>
      <c r="U185" s="128"/>
      <c r="V185" s="128"/>
      <c r="W185" s="128"/>
      <c r="X185" s="128"/>
      <c r="Y185" s="128"/>
      <c r="Z185" s="128"/>
      <c r="AA185" s="128"/>
      <c r="AB185" s="128"/>
      <c r="AC185" s="128"/>
      <c r="AD185" s="128"/>
      <c r="AE185" s="128"/>
      <c r="AF185" s="128"/>
      <c r="AG185" s="128"/>
      <c r="AH185" s="128"/>
    </row>
    <row r="186" spans="1:34" x14ac:dyDescent="0.3">
      <c r="A186" s="177" t="s">
        <v>560</v>
      </c>
      <c r="B186" s="177" t="s">
        <v>567</v>
      </c>
      <c r="C186" s="177">
        <v>140286</v>
      </c>
      <c r="D186" s="180">
        <v>44609</v>
      </c>
      <c r="E186" s="181">
        <v>20.472300000000001</v>
      </c>
      <c r="F186" s="181">
        <v>8.3815000000000008</v>
      </c>
      <c r="G186" s="181">
        <v>9.3971999999999998</v>
      </c>
      <c r="H186" s="181">
        <v>29.2241</v>
      </c>
      <c r="I186" s="181">
        <v>37.645600000000002</v>
      </c>
      <c r="J186" s="181">
        <v>8.7081</v>
      </c>
      <c r="K186" s="181">
        <v>3.4777999999999998</v>
      </c>
      <c r="L186" s="181">
        <v>5.8567999999999998</v>
      </c>
      <c r="M186" s="181">
        <v>5.2039999999999997</v>
      </c>
      <c r="N186" s="181">
        <v>6.5576999999999996</v>
      </c>
      <c r="O186" s="181">
        <v>9.9909999999999997</v>
      </c>
      <c r="P186" s="181">
        <v>8.5723000000000003</v>
      </c>
      <c r="Q186" s="181">
        <v>8.8646999999999991</v>
      </c>
      <c r="R186" s="181">
        <v>7.3564999999999996</v>
      </c>
      <c r="S186" s="124"/>
      <c r="T186" s="127"/>
      <c r="U186" s="128"/>
      <c r="V186" s="128"/>
      <c r="W186" s="128"/>
      <c r="X186" s="128"/>
      <c r="Y186" s="128"/>
      <c r="Z186" s="128"/>
      <c r="AA186" s="128"/>
      <c r="AB186" s="128"/>
      <c r="AC186" s="128"/>
      <c r="AD186" s="128"/>
      <c r="AE186" s="128"/>
      <c r="AF186" s="128"/>
      <c r="AG186" s="128"/>
      <c r="AH186" s="128"/>
    </row>
    <row r="187" spans="1:34" x14ac:dyDescent="0.3">
      <c r="A187" s="177" t="s">
        <v>560</v>
      </c>
      <c r="B187" s="177" t="s">
        <v>568</v>
      </c>
      <c r="C187" s="177">
        <v>140283</v>
      </c>
      <c r="D187" s="180">
        <v>44609</v>
      </c>
      <c r="E187" s="181">
        <v>19.969799999999999</v>
      </c>
      <c r="F187" s="181">
        <v>8.2268000000000008</v>
      </c>
      <c r="G187" s="181">
        <v>9.0846999999999998</v>
      </c>
      <c r="H187" s="181">
        <v>28.9602</v>
      </c>
      <c r="I187" s="181">
        <v>37.357100000000003</v>
      </c>
      <c r="J187" s="181">
        <v>8.4084000000000003</v>
      </c>
      <c r="K187" s="181">
        <v>3.1701000000000001</v>
      </c>
      <c r="L187" s="181">
        <v>5.5415000000000001</v>
      </c>
      <c r="M187" s="181">
        <v>4.8844000000000003</v>
      </c>
      <c r="N187" s="181">
        <v>6.2286000000000001</v>
      </c>
      <c r="O187" s="181">
        <v>9.6415000000000006</v>
      </c>
      <c r="P187" s="181">
        <v>8.2540999999999993</v>
      </c>
      <c r="Q187" s="181">
        <v>8.5444999999999993</v>
      </c>
      <c r="R187" s="181">
        <v>7.0026000000000002</v>
      </c>
      <c r="S187" s="124"/>
      <c r="T187" s="127"/>
      <c r="U187" s="128"/>
      <c r="V187" s="128"/>
      <c r="W187" s="128"/>
      <c r="X187" s="128"/>
      <c r="Y187" s="128"/>
      <c r="Z187" s="128"/>
      <c r="AA187" s="128"/>
      <c r="AB187" s="128"/>
      <c r="AC187" s="128"/>
      <c r="AD187" s="128"/>
      <c r="AE187" s="128"/>
      <c r="AF187" s="128"/>
      <c r="AG187" s="128"/>
      <c r="AH187" s="128"/>
    </row>
    <row r="188" spans="1:34" x14ac:dyDescent="0.3">
      <c r="A188" s="177" t="s">
        <v>560</v>
      </c>
      <c r="B188" s="177" t="s">
        <v>569</v>
      </c>
      <c r="C188" s="177">
        <v>129006</v>
      </c>
      <c r="D188" s="180">
        <v>44609</v>
      </c>
      <c r="E188" s="181">
        <v>18.180399999999999</v>
      </c>
      <c r="F188" s="181">
        <v>8.6349999999999998</v>
      </c>
      <c r="G188" s="181">
        <v>2.008</v>
      </c>
      <c r="H188" s="181">
        <v>8.9350000000000005</v>
      </c>
      <c r="I188" s="181">
        <v>13.8399</v>
      </c>
      <c r="J188" s="181">
        <v>5.4260999999999999</v>
      </c>
      <c r="K188" s="181">
        <v>3.4582000000000002</v>
      </c>
      <c r="L188" s="181">
        <v>3.5009999999999999</v>
      </c>
      <c r="M188" s="181">
        <v>3.7244999999999999</v>
      </c>
      <c r="N188" s="181">
        <v>4.5895999999999999</v>
      </c>
      <c r="O188" s="181">
        <v>7.6684000000000001</v>
      </c>
      <c r="P188" s="181">
        <v>7.3780999999999999</v>
      </c>
      <c r="Q188" s="181">
        <v>7.9417</v>
      </c>
      <c r="R188" s="181">
        <v>5.2862</v>
      </c>
      <c r="S188" s="124"/>
      <c r="T188" s="127"/>
      <c r="U188" s="128"/>
      <c r="V188" s="128"/>
      <c r="W188" s="128"/>
      <c r="X188" s="128"/>
      <c r="Y188" s="128"/>
      <c r="Z188" s="128"/>
      <c r="AA188" s="128"/>
      <c r="AB188" s="128"/>
      <c r="AC188" s="128"/>
      <c r="AD188" s="128"/>
      <c r="AE188" s="128"/>
      <c r="AF188" s="128"/>
      <c r="AG188" s="128"/>
      <c r="AH188" s="128"/>
    </row>
    <row r="189" spans="1:34" x14ac:dyDescent="0.3">
      <c r="A189" s="177" t="s">
        <v>560</v>
      </c>
      <c r="B189" s="177" t="s">
        <v>570</v>
      </c>
      <c r="C189" s="177">
        <v>129008</v>
      </c>
      <c r="D189" s="180">
        <v>44609</v>
      </c>
      <c r="E189" s="181">
        <v>18.779800000000002</v>
      </c>
      <c r="F189" s="181">
        <v>8.9426000000000005</v>
      </c>
      <c r="G189" s="181">
        <v>2.3327</v>
      </c>
      <c r="H189" s="181">
        <v>9.2622999999999998</v>
      </c>
      <c r="I189" s="181">
        <v>14.1675</v>
      </c>
      <c r="J189" s="181">
        <v>5.7584</v>
      </c>
      <c r="K189" s="181">
        <v>3.7964000000000002</v>
      </c>
      <c r="L189" s="181">
        <v>3.8451</v>
      </c>
      <c r="M189" s="181">
        <v>4.0728999999999997</v>
      </c>
      <c r="N189" s="181">
        <v>4.9379</v>
      </c>
      <c r="O189" s="181">
        <v>8.0212000000000003</v>
      </c>
      <c r="P189" s="181">
        <v>7.7564000000000002</v>
      </c>
      <c r="Q189" s="181">
        <v>8.3902999999999999</v>
      </c>
      <c r="R189" s="181">
        <v>5.6310000000000002</v>
      </c>
      <c r="S189" s="124"/>
      <c r="T189" s="127"/>
      <c r="U189" s="128"/>
      <c r="V189" s="128"/>
      <c r="W189" s="128"/>
      <c r="X189" s="128"/>
      <c r="Y189" s="128"/>
      <c r="Z189" s="128"/>
      <c r="AA189" s="128"/>
      <c r="AB189" s="128"/>
      <c r="AC189" s="128"/>
      <c r="AD189" s="128"/>
      <c r="AE189" s="128"/>
      <c r="AF189" s="128"/>
      <c r="AG189" s="128"/>
      <c r="AH189" s="128"/>
    </row>
    <row r="190" spans="1:34" x14ac:dyDescent="0.3">
      <c r="A190" s="177" t="s">
        <v>560</v>
      </c>
      <c r="B190" s="177" t="s">
        <v>571</v>
      </c>
      <c r="C190" s="177">
        <v>128629</v>
      </c>
      <c r="D190" s="180">
        <v>44609</v>
      </c>
      <c r="E190" s="181">
        <v>19.071999999999999</v>
      </c>
      <c r="F190" s="181">
        <v>24.129799999999999</v>
      </c>
      <c r="G190" s="181">
        <v>9.1931999999999992</v>
      </c>
      <c r="H190" s="181">
        <v>12.964</v>
      </c>
      <c r="I190" s="181">
        <v>16.203299999999999</v>
      </c>
      <c r="J190" s="181">
        <v>5.2461000000000002</v>
      </c>
      <c r="K190" s="181">
        <v>3.1450999999999998</v>
      </c>
      <c r="L190" s="181">
        <v>4.0663</v>
      </c>
      <c r="M190" s="181">
        <v>4.4599000000000002</v>
      </c>
      <c r="N190" s="181">
        <v>4.9538000000000002</v>
      </c>
      <c r="O190" s="181">
        <v>8.3086000000000002</v>
      </c>
      <c r="P190" s="181">
        <v>7.7245999999999997</v>
      </c>
      <c r="Q190" s="181">
        <v>8.5112000000000005</v>
      </c>
      <c r="R190" s="181">
        <v>6.6486999999999998</v>
      </c>
      <c r="S190" s="124"/>
      <c r="T190" s="127"/>
      <c r="U190" s="128"/>
      <c r="V190" s="128"/>
      <c r="W190" s="128"/>
      <c r="X190" s="128"/>
      <c r="Y190" s="128"/>
      <c r="Z190" s="128"/>
      <c r="AA190" s="128"/>
      <c r="AB190" s="128"/>
      <c r="AC190" s="128"/>
      <c r="AD190" s="128"/>
      <c r="AE190" s="128"/>
      <c r="AF190" s="128"/>
      <c r="AG190" s="128"/>
      <c r="AH190" s="128"/>
    </row>
    <row r="191" spans="1:34" x14ac:dyDescent="0.3">
      <c r="A191" s="177" t="s">
        <v>560</v>
      </c>
      <c r="B191" s="177" t="s">
        <v>572</v>
      </c>
      <c r="C191" s="177">
        <v>128628</v>
      </c>
      <c r="D191" s="180">
        <v>44609</v>
      </c>
      <c r="E191" s="181">
        <v>18.5671</v>
      </c>
      <c r="F191" s="181">
        <v>23.999099999999999</v>
      </c>
      <c r="G191" s="181">
        <v>8.7871000000000006</v>
      </c>
      <c r="H191" s="181">
        <v>12.555400000000001</v>
      </c>
      <c r="I191" s="181">
        <v>15.7653</v>
      </c>
      <c r="J191" s="181">
        <v>4.8136999999999999</v>
      </c>
      <c r="K191" s="181">
        <v>2.6977000000000002</v>
      </c>
      <c r="L191" s="181">
        <v>3.6072000000000002</v>
      </c>
      <c r="M191" s="181">
        <v>3.9931999999999999</v>
      </c>
      <c r="N191" s="181">
        <v>4.4814999999999996</v>
      </c>
      <c r="O191" s="181">
        <v>7.8189000000000002</v>
      </c>
      <c r="P191" s="181">
        <v>7.2389000000000001</v>
      </c>
      <c r="Q191" s="181">
        <v>8.1434999999999995</v>
      </c>
      <c r="R191" s="181">
        <v>6.1650999999999998</v>
      </c>
      <c r="S191" s="124"/>
      <c r="T191" s="127"/>
      <c r="U191" s="128"/>
      <c r="V191" s="128"/>
      <c r="W191" s="128"/>
      <c r="X191" s="128"/>
      <c r="Y191" s="128"/>
      <c r="Z191" s="128"/>
      <c r="AA191" s="128"/>
      <c r="AB191" s="128"/>
      <c r="AC191" s="128"/>
      <c r="AD191" s="128"/>
      <c r="AE191" s="128"/>
      <c r="AF191" s="128"/>
      <c r="AG191" s="128"/>
      <c r="AH191" s="128"/>
    </row>
    <row r="192" spans="1:34" x14ac:dyDescent="0.3">
      <c r="A192" s="177" t="s">
        <v>560</v>
      </c>
      <c r="B192" s="177" t="s">
        <v>573</v>
      </c>
      <c r="C192" s="177">
        <v>112342</v>
      </c>
      <c r="D192" s="180">
        <v>44609</v>
      </c>
      <c r="E192" s="181">
        <v>26.019600000000001</v>
      </c>
      <c r="F192" s="181">
        <v>-15.0037</v>
      </c>
      <c r="G192" s="181">
        <v>-6.7297000000000002</v>
      </c>
      <c r="H192" s="181">
        <v>8.6313999999999993</v>
      </c>
      <c r="I192" s="181">
        <v>18.4358</v>
      </c>
      <c r="J192" s="181">
        <v>4.9942000000000002</v>
      </c>
      <c r="K192" s="181">
        <v>0.86639999999999995</v>
      </c>
      <c r="L192" s="181">
        <v>3.8342999999999998</v>
      </c>
      <c r="M192" s="181">
        <v>4.141</v>
      </c>
      <c r="N192" s="181">
        <v>4.4715999999999996</v>
      </c>
      <c r="O192" s="181">
        <v>7.5709999999999997</v>
      </c>
      <c r="P192" s="181">
        <v>6.9713000000000003</v>
      </c>
      <c r="Q192" s="181">
        <v>8.1975999999999996</v>
      </c>
      <c r="R192" s="181">
        <v>5.8098000000000001</v>
      </c>
      <c r="S192" s="124"/>
      <c r="T192" s="127"/>
      <c r="U192" s="128"/>
      <c r="V192" s="128"/>
      <c r="W192" s="128"/>
      <c r="X192" s="128"/>
      <c r="Y192" s="128"/>
      <c r="Z192" s="128"/>
      <c r="AA192" s="128"/>
      <c r="AB192" s="128"/>
      <c r="AC192" s="128"/>
      <c r="AD192" s="128"/>
      <c r="AE192" s="128"/>
      <c r="AF192" s="128"/>
      <c r="AG192" s="128"/>
      <c r="AH192" s="128"/>
    </row>
    <row r="193" spans="1:34" x14ac:dyDescent="0.3">
      <c r="A193" s="177" t="s">
        <v>560</v>
      </c>
      <c r="B193" s="177" t="s">
        <v>574</v>
      </c>
      <c r="C193" s="177">
        <v>120256</v>
      </c>
      <c r="D193" s="180">
        <v>44609</v>
      </c>
      <c r="E193" s="181">
        <v>26.787700000000001</v>
      </c>
      <c r="F193" s="181">
        <v>-14.4375</v>
      </c>
      <c r="G193" s="181">
        <v>-6.2645999999999997</v>
      </c>
      <c r="H193" s="181">
        <v>9.0866000000000007</v>
      </c>
      <c r="I193" s="181">
        <v>18.900500000000001</v>
      </c>
      <c r="J193" s="181">
        <v>5.4489999999999998</v>
      </c>
      <c r="K193" s="181">
        <v>1.3194999999999999</v>
      </c>
      <c r="L193" s="181">
        <v>4.2949999999999999</v>
      </c>
      <c r="M193" s="181">
        <v>4.6071</v>
      </c>
      <c r="N193" s="181">
        <v>4.9443999999999999</v>
      </c>
      <c r="O193" s="181">
        <v>8.0587</v>
      </c>
      <c r="P193" s="181">
        <v>7.4070999999999998</v>
      </c>
      <c r="Q193" s="181">
        <v>8.5385000000000009</v>
      </c>
      <c r="R193" s="181">
        <v>6.2895000000000003</v>
      </c>
      <c r="S193" s="124"/>
      <c r="T193" s="127"/>
      <c r="U193" s="128"/>
      <c r="V193" s="128"/>
      <c r="W193" s="128"/>
      <c r="X193" s="128"/>
      <c r="Y193" s="128"/>
      <c r="Z193" s="128"/>
      <c r="AA193" s="128"/>
      <c r="AB193" s="128"/>
      <c r="AC193" s="128"/>
      <c r="AD193" s="128"/>
      <c r="AE193" s="128"/>
      <c r="AF193" s="128"/>
      <c r="AG193" s="128"/>
      <c r="AH193" s="128"/>
    </row>
    <row r="194" spans="1:34" x14ac:dyDescent="0.3">
      <c r="A194" s="177" t="s">
        <v>560</v>
      </c>
      <c r="B194" s="177" t="s">
        <v>575</v>
      </c>
      <c r="C194" s="177">
        <v>121279</v>
      </c>
      <c r="D194" s="180">
        <v>44609</v>
      </c>
      <c r="E194" s="181">
        <v>20.3093</v>
      </c>
      <c r="F194" s="181">
        <v>5.0328999999999997</v>
      </c>
      <c r="G194" s="181">
        <v>7.4930000000000003</v>
      </c>
      <c r="H194" s="181">
        <v>7.7910000000000004</v>
      </c>
      <c r="I194" s="181">
        <v>9.4307999999999996</v>
      </c>
      <c r="J194" s="181">
        <v>4.3292000000000002</v>
      </c>
      <c r="K194" s="181">
        <v>3.8363</v>
      </c>
      <c r="L194" s="181">
        <v>3.2229999999999999</v>
      </c>
      <c r="M194" s="181">
        <v>4.0092999999999996</v>
      </c>
      <c r="N194" s="181">
        <v>4.7011000000000003</v>
      </c>
      <c r="O194" s="181">
        <v>8.5403000000000002</v>
      </c>
      <c r="P194" s="181">
        <v>7.8837999999999999</v>
      </c>
      <c r="Q194" s="181">
        <v>8.2319999999999993</v>
      </c>
      <c r="R194" s="181">
        <v>6.5803000000000003</v>
      </c>
      <c r="S194" s="124"/>
      <c r="T194" s="127"/>
      <c r="U194" s="128"/>
      <c r="V194" s="128"/>
      <c r="W194" s="128"/>
      <c r="X194" s="128"/>
      <c r="Y194" s="128"/>
      <c r="Z194" s="128"/>
      <c r="AA194" s="128"/>
      <c r="AB194" s="128"/>
      <c r="AC194" s="128"/>
      <c r="AD194" s="128"/>
      <c r="AE194" s="128"/>
      <c r="AF194" s="128"/>
      <c r="AG194" s="128"/>
      <c r="AH194" s="128"/>
    </row>
    <row r="195" spans="1:34" x14ac:dyDescent="0.3">
      <c r="A195" s="177" t="s">
        <v>560</v>
      </c>
      <c r="B195" s="177" t="s">
        <v>576</v>
      </c>
      <c r="C195" s="177">
        <v>121280</v>
      </c>
      <c r="D195" s="180">
        <v>44609</v>
      </c>
      <c r="E195" s="181">
        <v>19.935300000000002</v>
      </c>
      <c r="F195" s="181">
        <v>4.5778999999999996</v>
      </c>
      <c r="G195" s="181">
        <v>7.1448</v>
      </c>
      <c r="H195" s="181">
        <v>7.4650999999999996</v>
      </c>
      <c r="I195" s="181">
        <v>9.1079000000000008</v>
      </c>
      <c r="J195" s="181">
        <v>4.0121000000000002</v>
      </c>
      <c r="K195" s="181">
        <v>3.5196999999999998</v>
      </c>
      <c r="L195" s="181">
        <v>2.9026999999999998</v>
      </c>
      <c r="M195" s="181">
        <v>3.6819999999999999</v>
      </c>
      <c r="N195" s="181">
        <v>4.3689</v>
      </c>
      <c r="O195" s="181">
        <v>8.1823999999999995</v>
      </c>
      <c r="P195" s="181">
        <v>7.5763999999999996</v>
      </c>
      <c r="Q195" s="181">
        <v>8.0076000000000001</v>
      </c>
      <c r="R195" s="181">
        <v>6.2281000000000004</v>
      </c>
      <c r="S195" s="124"/>
      <c r="T195" s="127"/>
      <c r="U195" s="128"/>
      <c r="V195" s="128"/>
      <c r="W195" s="128"/>
      <c r="X195" s="128"/>
      <c r="Y195" s="128"/>
      <c r="Z195" s="128"/>
      <c r="AA195" s="128"/>
      <c r="AB195" s="128"/>
      <c r="AC195" s="128"/>
      <c r="AD195" s="128"/>
      <c r="AE195" s="128"/>
      <c r="AF195" s="128"/>
      <c r="AG195" s="128"/>
      <c r="AH195" s="128"/>
    </row>
    <row r="196" spans="1:34" x14ac:dyDescent="0.3">
      <c r="A196" s="177" t="s">
        <v>560</v>
      </c>
      <c r="B196" s="177" t="s">
        <v>577</v>
      </c>
      <c r="C196" s="177">
        <v>147217</v>
      </c>
      <c r="D196" s="180"/>
      <c r="E196" s="181"/>
      <c r="F196" s="181"/>
      <c r="G196" s="181"/>
      <c r="H196" s="181"/>
      <c r="I196" s="181"/>
      <c r="J196" s="181"/>
      <c r="K196" s="181"/>
      <c r="L196" s="181"/>
      <c r="M196" s="181"/>
      <c r="N196" s="181"/>
      <c r="O196" s="181"/>
      <c r="P196" s="181"/>
      <c r="Q196" s="181"/>
      <c r="R196" s="181"/>
      <c r="S196" s="124" t="s">
        <v>1951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560</v>
      </c>
      <c r="B197" s="177" t="s">
        <v>578</v>
      </c>
      <c r="C197" s="177">
        <v>147223</v>
      </c>
      <c r="D197" s="180"/>
      <c r="E197" s="181"/>
      <c r="F197" s="181"/>
      <c r="G197" s="181"/>
      <c r="H197" s="181"/>
      <c r="I197" s="181"/>
      <c r="J197" s="181"/>
      <c r="K197" s="181"/>
      <c r="L197" s="181"/>
      <c r="M197" s="181"/>
      <c r="N197" s="181"/>
      <c r="O197" s="181"/>
      <c r="P197" s="181"/>
      <c r="Q197" s="181"/>
      <c r="R197" s="181"/>
      <c r="S197" s="124" t="s">
        <v>1951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560</v>
      </c>
      <c r="B198" s="177" t="s">
        <v>579</v>
      </c>
      <c r="C198" s="177">
        <v>118232</v>
      </c>
      <c r="D198" s="180">
        <v>44609</v>
      </c>
      <c r="E198" s="181">
        <v>1868.6982</v>
      </c>
      <c r="F198" s="181">
        <v>15.745900000000001</v>
      </c>
      <c r="G198" s="181">
        <v>5.8182</v>
      </c>
      <c r="H198" s="181">
        <v>24.962399999999999</v>
      </c>
      <c r="I198" s="181">
        <v>36.697299999999998</v>
      </c>
      <c r="J198" s="181">
        <v>7.1497999999999999</v>
      </c>
      <c r="K198" s="181">
        <v>1.2164999999999999</v>
      </c>
      <c r="L198" s="181">
        <v>3.8529</v>
      </c>
      <c r="M198" s="181">
        <v>3.3956</v>
      </c>
      <c r="N198" s="181">
        <v>4.9908000000000001</v>
      </c>
      <c r="O198" s="181">
        <v>6.9969999999999999</v>
      </c>
      <c r="P198" s="181">
        <v>6.7743000000000002</v>
      </c>
      <c r="Q198" s="181">
        <v>7.0781999999999998</v>
      </c>
      <c r="R198" s="181">
        <v>5.4730999999999996</v>
      </c>
      <c r="S198" s="124"/>
      <c r="T198" s="127"/>
      <c r="U198" s="128"/>
      <c r="V198" s="128"/>
      <c r="W198" s="128"/>
      <c r="X198" s="128"/>
      <c r="Y198" s="128"/>
      <c r="Z198" s="128"/>
      <c r="AA198" s="128"/>
      <c r="AB198" s="128"/>
      <c r="AC198" s="128"/>
      <c r="AD198" s="128"/>
      <c r="AE198" s="128"/>
      <c r="AF198" s="128"/>
      <c r="AG198" s="128"/>
      <c r="AH198" s="128"/>
    </row>
    <row r="199" spans="1:34" x14ac:dyDescent="0.3">
      <c r="A199" s="177" t="s">
        <v>560</v>
      </c>
      <c r="B199" s="177" t="s">
        <v>580</v>
      </c>
      <c r="C199" s="177">
        <v>120444</v>
      </c>
      <c r="D199" s="180">
        <v>44609</v>
      </c>
      <c r="E199" s="181">
        <v>1976.3959</v>
      </c>
      <c r="F199" s="181">
        <v>16.166599999999999</v>
      </c>
      <c r="G199" s="181">
        <v>6.2392000000000003</v>
      </c>
      <c r="H199" s="181">
        <v>25.384799999999998</v>
      </c>
      <c r="I199" s="181">
        <v>37.123399999999997</v>
      </c>
      <c r="J199" s="181">
        <v>7.5720999999999998</v>
      </c>
      <c r="K199" s="181">
        <v>1.6378999999999999</v>
      </c>
      <c r="L199" s="181">
        <v>4.2815000000000003</v>
      </c>
      <c r="M199" s="181">
        <v>3.8258000000000001</v>
      </c>
      <c r="N199" s="181">
        <v>5.4318999999999997</v>
      </c>
      <c r="O199" s="181">
        <v>7.46</v>
      </c>
      <c r="P199" s="181">
        <v>7.2228000000000003</v>
      </c>
      <c r="Q199" s="181">
        <v>7.6999000000000004</v>
      </c>
      <c r="R199" s="181">
        <v>5.9433999999999996</v>
      </c>
      <c r="S199" s="124"/>
      <c r="T199" s="127"/>
      <c r="U199" s="128"/>
      <c r="V199" s="128"/>
      <c r="W199" s="128"/>
      <c r="X199" s="128"/>
      <c r="Y199" s="128"/>
      <c r="Z199" s="128"/>
      <c r="AA199" s="128"/>
      <c r="AB199" s="128"/>
      <c r="AC199" s="128"/>
      <c r="AD199" s="128"/>
      <c r="AE199" s="128"/>
      <c r="AF199" s="128"/>
      <c r="AG199" s="128"/>
      <c r="AH199" s="128"/>
    </row>
    <row r="200" spans="1:34" x14ac:dyDescent="0.3">
      <c r="A200" s="177" t="s">
        <v>560</v>
      </c>
      <c r="B200" s="177" t="s">
        <v>1798</v>
      </c>
      <c r="C200" s="177">
        <v>148534</v>
      </c>
      <c r="D200" s="180">
        <v>44609</v>
      </c>
      <c r="E200" s="181">
        <v>10.616099999999999</v>
      </c>
      <c r="F200" s="181">
        <v>4.8140999999999998</v>
      </c>
      <c r="G200" s="181">
        <v>8.9458000000000002</v>
      </c>
      <c r="H200" s="181">
        <v>9.6447000000000003</v>
      </c>
      <c r="I200" s="181">
        <v>10.9497</v>
      </c>
      <c r="J200" s="181">
        <v>5.18</v>
      </c>
      <c r="K200" s="181">
        <v>3.7993000000000001</v>
      </c>
      <c r="L200" s="181">
        <v>3.6305000000000001</v>
      </c>
      <c r="M200" s="181">
        <v>4.5086000000000004</v>
      </c>
      <c r="N200" s="181">
        <v>5.2495000000000003</v>
      </c>
      <c r="O200" s="181"/>
      <c r="P200" s="181"/>
      <c r="Q200" s="181">
        <v>4.6216999999999997</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560</v>
      </c>
      <c r="B201" s="177" t="s">
        <v>1799</v>
      </c>
      <c r="C201" s="177">
        <v>148535</v>
      </c>
      <c r="D201" s="180">
        <v>44609</v>
      </c>
      <c r="E201" s="181">
        <v>10.539</v>
      </c>
      <c r="F201" s="181">
        <v>4.1565000000000003</v>
      </c>
      <c r="G201" s="181">
        <v>8.3177000000000003</v>
      </c>
      <c r="H201" s="181">
        <v>9.0699000000000005</v>
      </c>
      <c r="I201" s="181">
        <v>10.3817</v>
      </c>
      <c r="J201" s="181">
        <v>4.6322000000000001</v>
      </c>
      <c r="K201" s="181">
        <v>3.2450000000000001</v>
      </c>
      <c r="L201" s="181">
        <v>3.0716000000000001</v>
      </c>
      <c r="M201" s="181">
        <v>3.9426000000000001</v>
      </c>
      <c r="N201" s="181">
        <v>4.673</v>
      </c>
      <c r="O201" s="181"/>
      <c r="P201" s="181"/>
      <c r="Q201" s="181">
        <v>4.0469999999999997</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560</v>
      </c>
      <c r="B202" s="177" t="s">
        <v>581</v>
      </c>
      <c r="C202" s="177">
        <v>123690</v>
      </c>
      <c r="D202" s="180">
        <v>44609</v>
      </c>
      <c r="E202" s="181">
        <v>52.6021</v>
      </c>
      <c r="F202" s="181">
        <v>-10.6828</v>
      </c>
      <c r="G202" s="181">
        <v>-4.8784000000000001</v>
      </c>
      <c r="H202" s="181">
        <v>6.4809999999999999</v>
      </c>
      <c r="I202" s="181">
        <v>14.3529</v>
      </c>
      <c r="J202" s="181">
        <v>5.5412999999999997</v>
      </c>
      <c r="K202" s="181">
        <v>2.8349000000000002</v>
      </c>
      <c r="L202" s="181">
        <v>4.4290000000000003</v>
      </c>
      <c r="M202" s="181">
        <v>4.7302</v>
      </c>
      <c r="N202" s="181">
        <v>4.8996000000000004</v>
      </c>
      <c r="O202" s="181">
        <v>8.1060999999999996</v>
      </c>
      <c r="P202" s="181">
        <v>7.5613999999999999</v>
      </c>
      <c r="Q202" s="181">
        <v>7.4336000000000002</v>
      </c>
      <c r="R202" s="181">
        <v>6.2477999999999998</v>
      </c>
      <c r="S202" s="124"/>
      <c r="T202" s="127"/>
      <c r="U202" s="128"/>
      <c r="V202" s="128"/>
      <c r="W202" s="128"/>
      <c r="X202" s="128"/>
      <c r="Y202" s="128"/>
      <c r="Z202" s="128"/>
      <c r="AA202" s="128"/>
      <c r="AB202" s="128"/>
      <c r="AC202" s="128"/>
      <c r="AD202" s="128"/>
      <c r="AE202" s="128"/>
      <c r="AF202" s="128"/>
      <c r="AG202" s="128"/>
      <c r="AH202" s="128"/>
    </row>
    <row r="203" spans="1:34" x14ac:dyDescent="0.3">
      <c r="A203" s="177" t="s">
        <v>560</v>
      </c>
      <c r="B203" s="177" t="s">
        <v>582</v>
      </c>
      <c r="C203" s="177">
        <v>123693</v>
      </c>
      <c r="D203" s="180">
        <v>44609</v>
      </c>
      <c r="E203" s="181">
        <v>54.057499999999997</v>
      </c>
      <c r="F203" s="181">
        <v>-10.3277</v>
      </c>
      <c r="G203" s="181">
        <v>-4.4771999999999998</v>
      </c>
      <c r="H203" s="181">
        <v>6.8864999999999998</v>
      </c>
      <c r="I203" s="181">
        <v>14.754300000000001</v>
      </c>
      <c r="J203" s="181">
        <v>5.9433999999999996</v>
      </c>
      <c r="K203" s="181">
        <v>3.2378</v>
      </c>
      <c r="L203" s="181">
        <v>4.8387000000000002</v>
      </c>
      <c r="M203" s="181">
        <v>5.1462000000000003</v>
      </c>
      <c r="N203" s="181">
        <v>5.3249000000000004</v>
      </c>
      <c r="O203" s="181">
        <v>8.5006000000000004</v>
      </c>
      <c r="P203" s="181">
        <v>7.9512999999999998</v>
      </c>
      <c r="Q203" s="181">
        <v>8.6532999999999998</v>
      </c>
      <c r="R203" s="181">
        <v>6.6706000000000003</v>
      </c>
      <c r="S203" s="124"/>
      <c r="T203" s="127"/>
      <c r="U203" s="128"/>
      <c r="V203" s="128"/>
      <c r="W203" s="128"/>
      <c r="X203" s="128"/>
      <c r="Y203" s="128"/>
      <c r="Z203" s="128"/>
      <c r="AA203" s="128"/>
      <c r="AB203" s="128"/>
      <c r="AC203" s="128"/>
      <c r="AD203" s="128"/>
      <c r="AE203" s="128"/>
      <c r="AF203" s="128"/>
      <c r="AG203" s="128"/>
      <c r="AH203" s="128"/>
    </row>
    <row r="204" spans="1:34" x14ac:dyDescent="0.3">
      <c r="A204" s="177" t="s">
        <v>560</v>
      </c>
      <c r="B204" s="177" t="s">
        <v>583</v>
      </c>
      <c r="C204" s="177">
        <v>119795</v>
      </c>
      <c r="D204" s="180">
        <v>44609</v>
      </c>
      <c r="E204" s="181">
        <v>20.945799999999998</v>
      </c>
      <c r="F204" s="181">
        <v>23.714700000000001</v>
      </c>
      <c r="G204" s="181">
        <v>-1.6842999999999999</v>
      </c>
      <c r="H204" s="181">
        <v>10.926500000000001</v>
      </c>
      <c r="I204" s="181">
        <v>22.535699999999999</v>
      </c>
      <c r="J204" s="181">
        <v>6.5627000000000004</v>
      </c>
      <c r="K204" s="181">
        <v>4.2887000000000004</v>
      </c>
      <c r="L204" s="181">
        <v>3.2663000000000002</v>
      </c>
      <c r="M204" s="181">
        <v>4.1218000000000004</v>
      </c>
      <c r="N204" s="181">
        <v>4.7771999999999997</v>
      </c>
      <c r="O204" s="181">
        <v>7.9729000000000001</v>
      </c>
      <c r="P204" s="181">
        <v>7.4370000000000003</v>
      </c>
      <c r="Q204" s="181">
        <v>8.1356000000000002</v>
      </c>
      <c r="R204" s="181">
        <v>6.2952000000000004</v>
      </c>
      <c r="S204" s="124"/>
      <c r="T204" s="127"/>
      <c r="U204" s="128"/>
      <c r="V204" s="128"/>
      <c r="W204" s="128"/>
      <c r="X204" s="128"/>
      <c r="Y204" s="128"/>
      <c r="Z204" s="128"/>
      <c r="AA204" s="128"/>
      <c r="AB204" s="128"/>
      <c r="AC204" s="128"/>
      <c r="AD204" s="128"/>
      <c r="AE204" s="128"/>
      <c r="AF204" s="128"/>
      <c r="AG204" s="128"/>
      <c r="AH204" s="128"/>
    </row>
    <row r="205" spans="1:34" x14ac:dyDescent="0.3">
      <c r="A205" s="177" t="s">
        <v>560</v>
      </c>
      <c r="B205" s="177" t="s">
        <v>584</v>
      </c>
      <c r="C205" s="177">
        <v>118078</v>
      </c>
      <c r="D205" s="180">
        <v>44609</v>
      </c>
      <c r="E205" s="181">
        <v>20.140999999999998</v>
      </c>
      <c r="F205" s="181">
        <v>23.211200000000002</v>
      </c>
      <c r="G205" s="181">
        <v>-2.1139000000000001</v>
      </c>
      <c r="H205" s="181">
        <v>10.5321</v>
      </c>
      <c r="I205" s="181">
        <v>22.153400000000001</v>
      </c>
      <c r="J205" s="181">
        <v>6.1763000000000003</v>
      </c>
      <c r="K205" s="181">
        <v>3.9047999999999998</v>
      </c>
      <c r="L205" s="181">
        <v>2.8807</v>
      </c>
      <c r="M205" s="181">
        <v>3.7301000000000002</v>
      </c>
      <c r="N205" s="181">
        <v>4.3769999999999998</v>
      </c>
      <c r="O205" s="181">
        <v>7.5505000000000004</v>
      </c>
      <c r="P205" s="181">
        <v>6.9935999999999998</v>
      </c>
      <c r="Q205" s="181">
        <v>4.9747000000000003</v>
      </c>
      <c r="R205" s="181">
        <v>5.8792999999999997</v>
      </c>
      <c r="S205" s="124"/>
      <c r="T205" s="127"/>
      <c r="U205" s="128"/>
      <c r="V205" s="128"/>
      <c r="W205" s="128"/>
      <c r="X205" s="128"/>
      <c r="Y205" s="128"/>
      <c r="Z205" s="128"/>
      <c r="AA205" s="128"/>
      <c r="AB205" s="128"/>
      <c r="AC205" s="128"/>
      <c r="AD205" s="128"/>
      <c r="AE205" s="128"/>
      <c r="AF205" s="128"/>
      <c r="AG205" s="128"/>
      <c r="AH205" s="128"/>
    </row>
    <row r="206" spans="1:34" x14ac:dyDescent="0.3">
      <c r="A206" s="177" t="s">
        <v>560</v>
      </c>
      <c r="B206" s="177" t="s">
        <v>585</v>
      </c>
      <c r="C206" s="177">
        <v>105823</v>
      </c>
      <c r="D206" s="180">
        <v>44609</v>
      </c>
      <c r="E206" s="181">
        <v>28.229700000000001</v>
      </c>
      <c r="F206" s="181">
        <v>8.0181000000000004</v>
      </c>
      <c r="G206" s="181">
        <v>3.9232999999999998</v>
      </c>
      <c r="H206" s="181">
        <v>6.1025</v>
      </c>
      <c r="I206" s="181">
        <v>7.8181000000000003</v>
      </c>
      <c r="J206" s="181">
        <v>3.6818</v>
      </c>
      <c r="K206" s="181">
        <v>2.8279999999999998</v>
      </c>
      <c r="L206" s="181">
        <v>2.5198999999999998</v>
      </c>
      <c r="M206" s="181">
        <v>2.9981</v>
      </c>
      <c r="N206" s="181">
        <v>3.5146999999999999</v>
      </c>
      <c r="O206" s="181">
        <v>6.6383000000000001</v>
      </c>
      <c r="P206" s="181">
        <v>6.7267000000000001</v>
      </c>
      <c r="Q206" s="181">
        <v>7.2988</v>
      </c>
      <c r="R206" s="181">
        <v>4.8010000000000002</v>
      </c>
      <c r="S206" s="124"/>
      <c r="T206" s="127"/>
      <c r="U206" s="128"/>
      <c r="V206" s="128"/>
      <c r="W206" s="128"/>
      <c r="X206" s="128"/>
      <c r="Y206" s="128"/>
      <c r="Z206" s="128"/>
      <c r="AA206" s="128"/>
      <c r="AB206" s="128"/>
      <c r="AC206" s="128"/>
      <c r="AD206" s="128"/>
      <c r="AE206" s="128"/>
      <c r="AF206" s="128"/>
      <c r="AG206" s="128"/>
      <c r="AH206" s="128"/>
    </row>
    <row r="207" spans="1:34" x14ac:dyDescent="0.3">
      <c r="A207" s="177" t="s">
        <v>560</v>
      </c>
      <c r="B207" s="177" t="s">
        <v>586</v>
      </c>
      <c r="C207" s="177">
        <v>120338</v>
      </c>
      <c r="D207" s="180">
        <v>44609</v>
      </c>
      <c r="E207" s="181">
        <v>29.9162</v>
      </c>
      <c r="F207" s="181">
        <v>8.5425000000000004</v>
      </c>
      <c r="G207" s="181">
        <v>4.516</v>
      </c>
      <c r="H207" s="181">
        <v>6.6665999999999999</v>
      </c>
      <c r="I207" s="181">
        <v>8.3667999999999996</v>
      </c>
      <c r="J207" s="181">
        <v>4.2343000000000002</v>
      </c>
      <c r="K207" s="181">
        <v>3.3824999999999998</v>
      </c>
      <c r="L207" s="181">
        <v>3.0779999999999998</v>
      </c>
      <c r="M207" s="181">
        <v>3.5617999999999999</v>
      </c>
      <c r="N207" s="181">
        <v>4.0860000000000003</v>
      </c>
      <c r="O207" s="181">
        <v>7.22</v>
      </c>
      <c r="P207" s="181">
        <v>7.3415999999999997</v>
      </c>
      <c r="Q207" s="181">
        <v>7.7211999999999996</v>
      </c>
      <c r="R207" s="181">
        <v>5.3754</v>
      </c>
      <c r="S207" s="124"/>
      <c r="T207" s="127"/>
      <c r="U207" s="128"/>
      <c r="V207" s="128"/>
      <c r="W207" s="128"/>
      <c r="X207" s="128"/>
      <c r="Y207" s="128"/>
      <c r="Z207" s="128"/>
      <c r="AA207" s="128"/>
      <c r="AB207" s="128"/>
      <c r="AC207" s="128"/>
      <c r="AD207" s="128"/>
      <c r="AE207" s="128"/>
      <c r="AF207" s="128"/>
      <c r="AG207" s="128"/>
      <c r="AH207" s="128"/>
    </row>
    <row r="208" spans="1:34" x14ac:dyDescent="0.3">
      <c r="A208" s="177" t="s">
        <v>560</v>
      </c>
      <c r="B208" s="177" t="s">
        <v>1800</v>
      </c>
      <c r="C208" s="177">
        <v>148419</v>
      </c>
      <c r="D208" s="180">
        <v>44609</v>
      </c>
      <c r="E208" s="181">
        <v>10.657500000000001</v>
      </c>
      <c r="F208" s="181">
        <v>8.5640999999999998</v>
      </c>
      <c r="G208" s="181">
        <v>6.9678000000000004</v>
      </c>
      <c r="H208" s="181">
        <v>7.7417999999999996</v>
      </c>
      <c r="I208" s="181">
        <v>9.3046000000000006</v>
      </c>
      <c r="J208" s="181">
        <v>4.6139000000000001</v>
      </c>
      <c r="K208" s="181">
        <v>3.4281000000000001</v>
      </c>
      <c r="L208" s="181">
        <v>3.3481999999999998</v>
      </c>
      <c r="M208" s="181">
        <v>3.9184999999999999</v>
      </c>
      <c r="N208" s="181">
        <v>4.7553999999999998</v>
      </c>
      <c r="O208" s="181"/>
      <c r="P208" s="181"/>
      <c r="Q208" s="181">
        <v>4.1397000000000004</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560</v>
      </c>
      <c r="B209" s="177" t="s">
        <v>1801</v>
      </c>
      <c r="C209" s="177">
        <v>148416</v>
      </c>
      <c r="D209" s="180">
        <v>44609</v>
      </c>
      <c r="E209" s="181">
        <v>10.5831</v>
      </c>
      <c r="F209" s="181">
        <v>8.2791999999999994</v>
      </c>
      <c r="G209" s="181">
        <v>6.5564</v>
      </c>
      <c r="H209" s="181">
        <v>7.1539000000000001</v>
      </c>
      <c r="I209" s="181">
        <v>8.7748000000000008</v>
      </c>
      <c r="J209" s="181">
        <v>4.0747999999999998</v>
      </c>
      <c r="K209" s="181">
        <v>2.9914000000000001</v>
      </c>
      <c r="L209" s="181">
        <v>2.9060000000000001</v>
      </c>
      <c r="M209" s="181">
        <v>3.4701</v>
      </c>
      <c r="N209" s="181">
        <v>4.2946999999999997</v>
      </c>
      <c r="O209" s="181"/>
      <c r="P209" s="181"/>
      <c r="Q209" s="181">
        <v>3.6760000000000002</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560</v>
      </c>
      <c r="B210" s="177" t="s">
        <v>587</v>
      </c>
      <c r="C210" s="177">
        <v>134545</v>
      </c>
      <c r="D210" s="180">
        <v>44609</v>
      </c>
      <c r="E210" s="181">
        <v>16.793500000000002</v>
      </c>
      <c r="F210" s="181">
        <v>3.0430999999999999</v>
      </c>
      <c r="G210" s="181">
        <v>4.2035</v>
      </c>
      <c r="H210" s="181">
        <v>10.266500000000001</v>
      </c>
      <c r="I210" s="181">
        <v>14.392799999999999</v>
      </c>
      <c r="J210" s="181">
        <v>5.7065999999999999</v>
      </c>
      <c r="K210" s="181">
        <v>3.4698000000000002</v>
      </c>
      <c r="L210" s="181">
        <v>3.7073999999999998</v>
      </c>
      <c r="M210" s="181">
        <v>4.2206999999999999</v>
      </c>
      <c r="N210" s="181">
        <v>5.0400999999999998</v>
      </c>
      <c r="O210" s="181">
        <v>8.2240000000000002</v>
      </c>
      <c r="P210" s="181">
        <v>7.5125999999999999</v>
      </c>
      <c r="Q210" s="181">
        <v>7.9617000000000004</v>
      </c>
      <c r="R210" s="181">
        <v>6.5377000000000001</v>
      </c>
      <c r="S210" s="124"/>
      <c r="T210" s="127"/>
      <c r="U210" s="128"/>
      <c r="V210" s="128"/>
      <c r="W210" s="128"/>
      <c r="X210" s="128"/>
      <c r="Y210" s="128"/>
      <c r="Z210" s="128"/>
      <c r="AA210" s="128"/>
      <c r="AB210" s="128"/>
      <c r="AC210" s="128"/>
      <c r="AD210" s="128"/>
      <c r="AE210" s="128"/>
      <c r="AF210" s="128"/>
      <c r="AG210" s="128"/>
      <c r="AH210" s="128"/>
    </row>
    <row r="211" spans="1:34" x14ac:dyDescent="0.3">
      <c r="A211" s="177" t="s">
        <v>560</v>
      </c>
      <c r="B211" s="177" t="s">
        <v>588</v>
      </c>
      <c r="C211" s="177">
        <v>134547</v>
      </c>
      <c r="D211" s="180">
        <v>44609</v>
      </c>
      <c r="E211" s="181">
        <v>17.1828</v>
      </c>
      <c r="F211" s="181">
        <v>3.6114999999999999</v>
      </c>
      <c r="G211" s="181">
        <v>4.6750999999999996</v>
      </c>
      <c r="H211" s="181">
        <v>10.7342</v>
      </c>
      <c r="I211" s="181">
        <v>14.8627</v>
      </c>
      <c r="J211" s="181">
        <v>6.1649000000000003</v>
      </c>
      <c r="K211" s="181">
        <v>3.9338000000000002</v>
      </c>
      <c r="L211" s="181">
        <v>4.1764000000000001</v>
      </c>
      <c r="M211" s="181">
        <v>4.6966000000000001</v>
      </c>
      <c r="N211" s="181">
        <v>5.5259999999999998</v>
      </c>
      <c r="O211" s="181">
        <v>8.7212999999999994</v>
      </c>
      <c r="P211" s="181">
        <v>7.9298999999999999</v>
      </c>
      <c r="Q211" s="181">
        <v>8.3279999999999994</v>
      </c>
      <c r="R211" s="181">
        <v>7.0453999999999999</v>
      </c>
      <c r="S211" s="124"/>
      <c r="T211" s="127"/>
      <c r="U211" s="128"/>
      <c r="V211" s="128"/>
      <c r="W211" s="128"/>
      <c r="X211" s="128"/>
      <c r="Y211" s="128"/>
      <c r="Z211" s="128"/>
      <c r="AA211" s="128"/>
      <c r="AB211" s="128"/>
      <c r="AC211" s="128"/>
      <c r="AD211" s="128"/>
      <c r="AE211" s="128"/>
      <c r="AF211" s="128"/>
      <c r="AG211" s="128"/>
      <c r="AH211" s="128"/>
    </row>
    <row r="212" spans="1:34" x14ac:dyDescent="0.3">
      <c r="A212" s="177" t="s">
        <v>560</v>
      </c>
      <c r="B212" s="177" t="s">
        <v>589</v>
      </c>
      <c r="C212" s="177">
        <v>138566</v>
      </c>
      <c r="D212" s="180">
        <v>44609</v>
      </c>
      <c r="E212" s="181">
        <v>19.7623</v>
      </c>
      <c r="F212" s="181">
        <v>5.5416999999999996</v>
      </c>
      <c r="G212" s="181">
        <v>2.2783000000000002</v>
      </c>
      <c r="H212" s="181">
        <v>5.0972999999999997</v>
      </c>
      <c r="I212" s="181">
        <v>8.0723000000000003</v>
      </c>
      <c r="J212" s="181">
        <v>3.6576</v>
      </c>
      <c r="K212" s="181">
        <v>2.68</v>
      </c>
      <c r="L212" s="181">
        <v>3.2711999999999999</v>
      </c>
      <c r="M212" s="181">
        <v>3.8248000000000002</v>
      </c>
      <c r="N212" s="181">
        <v>4.4790000000000001</v>
      </c>
      <c r="O212" s="181">
        <v>7.9142999999999999</v>
      </c>
      <c r="P212" s="181">
        <v>7.0982000000000003</v>
      </c>
      <c r="Q212" s="181">
        <v>7.9051</v>
      </c>
      <c r="R212" s="181">
        <v>5.7803000000000004</v>
      </c>
      <c r="S212" s="124" t="s">
        <v>1951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560</v>
      </c>
      <c r="B213" s="177" t="s">
        <v>590</v>
      </c>
      <c r="C213" s="177">
        <v>138564</v>
      </c>
      <c r="D213" s="180">
        <v>44609</v>
      </c>
      <c r="E213" s="181">
        <v>20.627199999999998</v>
      </c>
      <c r="F213" s="181">
        <v>6.0172999999999996</v>
      </c>
      <c r="G213" s="181">
        <v>2.7728999999999999</v>
      </c>
      <c r="H213" s="181">
        <v>5.5926</v>
      </c>
      <c r="I213" s="181">
        <v>8.5467999999999993</v>
      </c>
      <c r="J213" s="181">
        <v>4.1356999999999999</v>
      </c>
      <c r="K213" s="181">
        <v>3.1600999999999999</v>
      </c>
      <c r="L213" s="181">
        <v>3.7549999999999999</v>
      </c>
      <c r="M213" s="181">
        <v>4.3151999999999999</v>
      </c>
      <c r="N213" s="181">
        <v>4.9752000000000001</v>
      </c>
      <c r="O213" s="181">
        <v>8.4262999999999995</v>
      </c>
      <c r="P213" s="181">
        <v>7.6264000000000003</v>
      </c>
      <c r="Q213" s="181">
        <v>8.4224999999999994</v>
      </c>
      <c r="R213" s="181">
        <v>6.2797000000000001</v>
      </c>
      <c r="S213" s="124" t="s">
        <v>1951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560</v>
      </c>
      <c r="B214" s="177" t="s">
        <v>591</v>
      </c>
      <c r="C214" s="177">
        <v>125503</v>
      </c>
      <c r="D214" s="180">
        <v>44609</v>
      </c>
      <c r="E214" s="181">
        <v>2656.1309000000001</v>
      </c>
      <c r="F214" s="181">
        <v>7.4743000000000004</v>
      </c>
      <c r="G214" s="181">
        <v>2.6537000000000002</v>
      </c>
      <c r="H214" s="181">
        <v>9.3618000000000006</v>
      </c>
      <c r="I214" s="181">
        <v>13.5707</v>
      </c>
      <c r="J214" s="181">
        <v>5.7847999999999997</v>
      </c>
      <c r="K214" s="181">
        <v>3.3656999999999999</v>
      </c>
      <c r="L214" s="181">
        <v>3.1821999999999999</v>
      </c>
      <c r="M214" s="181">
        <v>4.0221</v>
      </c>
      <c r="N214" s="181">
        <v>4.2274000000000003</v>
      </c>
      <c r="O214" s="181">
        <v>7.9497999999999998</v>
      </c>
      <c r="P214" s="181">
        <v>7.7084000000000001</v>
      </c>
      <c r="Q214" s="181">
        <v>8.4403000000000006</v>
      </c>
      <c r="R214" s="181">
        <v>6.0548999999999999</v>
      </c>
      <c r="S214" s="124"/>
      <c r="T214" s="127"/>
      <c r="U214" s="128"/>
      <c r="V214" s="128"/>
      <c r="W214" s="128"/>
      <c r="X214" s="128"/>
      <c r="Y214" s="128"/>
      <c r="Z214" s="128"/>
      <c r="AA214" s="128"/>
      <c r="AB214" s="128"/>
      <c r="AC214" s="128"/>
      <c r="AD214" s="128"/>
      <c r="AE214" s="128"/>
      <c r="AF214" s="128"/>
      <c r="AG214" s="128"/>
      <c r="AH214" s="128"/>
    </row>
    <row r="215" spans="1:34" x14ac:dyDescent="0.3">
      <c r="A215" s="177" t="s">
        <v>560</v>
      </c>
      <c r="B215" s="177" t="s">
        <v>592</v>
      </c>
      <c r="C215" s="177">
        <v>125498</v>
      </c>
      <c r="D215" s="180">
        <v>44609</v>
      </c>
      <c r="E215" s="181">
        <v>2538.3649</v>
      </c>
      <c r="F215" s="181">
        <v>7.0054999999999996</v>
      </c>
      <c r="G215" s="181">
        <v>2.1837</v>
      </c>
      <c r="H215" s="181">
        <v>8.8907000000000007</v>
      </c>
      <c r="I215" s="181">
        <v>13.098000000000001</v>
      </c>
      <c r="J215" s="181">
        <v>5.3124000000000002</v>
      </c>
      <c r="K215" s="181">
        <v>2.8919999999999999</v>
      </c>
      <c r="L215" s="181">
        <v>2.7050999999999998</v>
      </c>
      <c r="M215" s="181">
        <v>3.5385</v>
      </c>
      <c r="N215" s="181">
        <v>3.7385000000000002</v>
      </c>
      <c r="O215" s="181">
        <v>7.4443000000000001</v>
      </c>
      <c r="P215" s="181">
        <v>7.1872999999999996</v>
      </c>
      <c r="Q215" s="181">
        <v>7.8231999999999999</v>
      </c>
      <c r="R215" s="181">
        <v>5.5571999999999999</v>
      </c>
      <c r="S215" s="124"/>
      <c r="T215" s="127"/>
      <c r="U215" s="128"/>
      <c r="V215" s="128"/>
      <c r="W215" s="128"/>
      <c r="X215" s="128"/>
      <c r="Y215" s="128"/>
      <c r="Z215" s="128"/>
      <c r="AA215" s="128"/>
      <c r="AB215" s="128"/>
      <c r="AC215" s="128"/>
      <c r="AD215" s="128"/>
      <c r="AE215" s="128"/>
      <c r="AF215" s="128"/>
      <c r="AG215" s="128"/>
      <c r="AH215" s="128"/>
    </row>
    <row r="216" spans="1:34" x14ac:dyDescent="0.3">
      <c r="A216" s="177" t="s">
        <v>560</v>
      </c>
      <c r="B216" s="177" t="s">
        <v>593</v>
      </c>
      <c r="C216" s="177">
        <v>100784</v>
      </c>
      <c r="D216" s="180">
        <v>44609</v>
      </c>
      <c r="E216" s="181">
        <v>34.855600000000003</v>
      </c>
      <c r="F216" s="181">
        <v>15.085599999999999</v>
      </c>
      <c r="G216" s="181">
        <v>4.5045000000000002</v>
      </c>
      <c r="H216" s="181">
        <v>10.7782</v>
      </c>
      <c r="I216" s="181">
        <v>19.092700000000001</v>
      </c>
      <c r="J216" s="181">
        <v>7.1607000000000003</v>
      </c>
      <c r="K216" s="181">
        <v>3.5150000000000001</v>
      </c>
      <c r="L216" s="181">
        <v>2.9994999999999998</v>
      </c>
      <c r="M216" s="181">
        <v>3.1118000000000001</v>
      </c>
      <c r="N216" s="181">
        <v>3.2361</v>
      </c>
      <c r="O216" s="181">
        <v>6.5324999999999998</v>
      </c>
      <c r="P216" s="181">
        <v>6.5126999999999997</v>
      </c>
      <c r="Q216" s="181">
        <v>7.5544000000000002</v>
      </c>
      <c r="R216" s="181">
        <v>4.8502999999999998</v>
      </c>
      <c r="S216" s="124" t="s">
        <v>1951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560</v>
      </c>
      <c r="B217" s="177" t="s">
        <v>594</v>
      </c>
      <c r="C217" s="177">
        <v>119625</v>
      </c>
      <c r="D217" s="180">
        <v>44609</v>
      </c>
      <c r="E217" s="181">
        <v>35.1892</v>
      </c>
      <c r="F217" s="181">
        <v>15.2539</v>
      </c>
      <c r="G217" s="181">
        <v>4.7039999999999997</v>
      </c>
      <c r="H217" s="181">
        <v>10.958600000000001</v>
      </c>
      <c r="I217" s="181">
        <v>19.2788</v>
      </c>
      <c r="J217" s="181">
        <v>7.3464999999999998</v>
      </c>
      <c r="K217" s="181">
        <v>3.7029999999999998</v>
      </c>
      <c r="L217" s="181">
        <v>3.1903999999999999</v>
      </c>
      <c r="M217" s="181">
        <v>3.3014999999999999</v>
      </c>
      <c r="N217" s="181">
        <v>3.4207000000000001</v>
      </c>
      <c r="O217" s="181">
        <v>6.6954000000000002</v>
      </c>
      <c r="P217" s="181">
        <v>6.6481000000000003</v>
      </c>
      <c r="Q217" s="181">
        <v>7.5008999999999997</v>
      </c>
      <c r="R217" s="181">
        <v>5.0225999999999997</v>
      </c>
      <c r="S217" s="124" t="s">
        <v>1951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560</v>
      </c>
      <c r="B218" s="177" t="s">
        <v>595</v>
      </c>
      <c r="C218" s="177">
        <v>147636</v>
      </c>
      <c r="D218" s="180">
        <v>44609</v>
      </c>
      <c r="E218" s="181">
        <v>11.827199999999999</v>
      </c>
      <c r="F218" s="181">
        <v>3.395</v>
      </c>
      <c r="G218" s="181">
        <v>5.2485999999999997</v>
      </c>
      <c r="H218" s="181">
        <v>9.1420999999999992</v>
      </c>
      <c r="I218" s="181">
        <v>13.2713</v>
      </c>
      <c r="J218" s="181">
        <v>5.6416000000000004</v>
      </c>
      <c r="K218" s="181">
        <v>3.6084000000000001</v>
      </c>
      <c r="L218" s="181">
        <v>4.1367000000000003</v>
      </c>
      <c r="M218" s="181">
        <v>4.7370999999999999</v>
      </c>
      <c r="N218" s="181">
        <v>5.1924000000000001</v>
      </c>
      <c r="O218" s="181"/>
      <c r="P218" s="181"/>
      <c r="Q218" s="181">
        <v>7.3734000000000002</v>
      </c>
      <c r="R218" s="181">
        <v>6.6162999999999998</v>
      </c>
      <c r="S218" s="124"/>
      <c r="T218" s="127"/>
      <c r="U218" s="128"/>
      <c r="V218" s="128"/>
      <c r="W218" s="128"/>
      <c r="X218" s="128"/>
      <c r="Y218" s="128"/>
      <c r="Z218" s="128"/>
      <c r="AA218" s="128"/>
      <c r="AB218" s="128"/>
      <c r="AC218" s="128"/>
      <c r="AD218" s="128"/>
      <c r="AE218" s="128"/>
      <c r="AF218" s="128"/>
      <c r="AG218" s="128"/>
      <c r="AH218" s="128"/>
    </row>
    <row r="219" spans="1:34" x14ac:dyDescent="0.3">
      <c r="A219" s="177" t="s">
        <v>560</v>
      </c>
      <c r="B219" s="177" t="s">
        <v>596</v>
      </c>
      <c r="C219" s="177">
        <v>147635</v>
      </c>
      <c r="D219" s="180">
        <v>44609</v>
      </c>
      <c r="E219" s="181">
        <v>11.6858</v>
      </c>
      <c r="F219" s="181">
        <v>2.4988999999999999</v>
      </c>
      <c r="G219" s="181">
        <v>4.6870000000000003</v>
      </c>
      <c r="H219" s="181">
        <v>8.6259999999999994</v>
      </c>
      <c r="I219" s="181">
        <v>12.8018</v>
      </c>
      <c r="J219" s="181">
        <v>5.1407999999999996</v>
      </c>
      <c r="K219" s="181">
        <v>3.1137000000000001</v>
      </c>
      <c r="L219" s="181">
        <v>3.6177000000000001</v>
      </c>
      <c r="M219" s="181">
        <v>4.2336999999999998</v>
      </c>
      <c r="N219" s="181">
        <v>4.6805000000000003</v>
      </c>
      <c r="O219" s="181"/>
      <c r="P219" s="181"/>
      <c r="Q219" s="181">
        <v>6.8273000000000001</v>
      </c>
      <c r="R219" s="181">
        <v>6.0766999999999998</v>
      </c>
      <c r="S219" s="124"/>
      <c r="T219" s="127"/>
      <c r="U219" s="128"/>
      <c r="V219" s="128"/>
      <c r="W219" s="128"/>
      <c r="X219" s="128"/>
      <c r="Y219" s="128"/>
      <c r="Z219" s="128"/>
      <c r="AA219" s="128"/>
      <c r="AB219" s="128"/>
      <c r="AC219" s="128"/>
      <c r="AD219" s="128"/>
      <c r="AE219" s="128"/>
      <c r="AF219" s="128"/>
      <c r="AG219" s="128"/>
      <c r="AH219" s="128"/>
    </row>
    <row r="220" spans="1:34" x14ac:dyDescent="0.3">
      <c r="A220" s="177" t="s">
        <v>560</v>
      </c>
      <c r="B220" s="177" t="s">
        <v>1802</v>
      </c>
      <c r="C220" s="177">
        <v>148656</v>
      </c>
      <c r="D220" s="180">
        <v>44609</v>
      </c>
      <c r="E220" s="181">
        <v>1052.134</v>
      </c>
      <c r="F220" s="181">
        <v>-8.0015999999999998</v>
      </c>
      <c r="G220" s="181">
        <v>-0.48680000000000001</v>
      </c>
      <c r="H220" s="181">
        <v>7.9588999999999999</v>
      </c>
      <c r="I220" s="181">
        <v>15.2864</v>
      </c>
      <c r="J220" s="181">
        <v>6.4008000000000003</v>
      </c>
      <c r="K220" s="181">
        <v>4.0170000000000003</v>
      </c>
      <c r="L220" s="181">
        <v>3.9601999999999999</v>
      </c>
      <c r="M220" s="181">
        <v>4.7159000000000004</v>
      </c>
      <c r="N220" s="181">
        <v>5.5453999999999999</v>
      </c>
      <c r="O220" s="181"/>
      <c r="P220" s="181"/>
      <c r="Q220" s="181">
        <v>4.9890999999999996</v>
      </c>
      <c r="R220" s="181"/>
      <c r="S220" s="124" t="s">
        <v>1950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560</v>
      </c>
      <c r="B221" s="177" t="s">
        <v>1803</v>
      </c>
      <c r="C221" s="177">
        <v>148655</v>
      </c>
      <c r="D221" s="180">
        <v>44609</v>
      </c>
      <c r="E221" s="181">
        <v>1046.6312</v>
      </c>
      <c r="F221" s="181">
        <v>-8.5002999999999993</v>
      </c>
      <c r="G221" s="181">
        <v>-0.98680000000000001</v>
      </c>
      <c r="H221" s="181">
        <v>7.4577</v>
      </c>
      <c r="I221" s="181">
        <v>14.783200000000001</v>
      </c>
      <c r="J221" s="181">
        <v>5.8981000000000003</v>
      </c>
      <c r="K221" s="181">
        <v>3.5125000000000002</v>
      </c>
      <c r="L221" s="181">
        <v>3.4508999999999999</v>
      </c>
      <c r="M221" s="181">
        <v>4.1978999999999997</v>
      </c>
      <c r="N221" s="181">
        <v>5.0178000000000003</v>
      </c>
      <c r="O221" s="181"/>
      <c r="P221" s="181"/>
      <c r="Q221" s="181">
        <v>4.4630000000000001</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560</v>
      </c>
      <c r="B222" s="177" t="s">
        <v>597</v>
      </c>
      <c r="C222" s="177">
        <v>126940</v>
      </c>
      <c r="D222" s="180">
        <v>44609</v>
      </c>
      <c r="E222" s="181">
        <v>16.780999999999999</v>
      </c>
      <c r="F222" s="181">
        <v>16.102699999999999</v>
      </c>
      <c r="G222" s="181">
        <v>10.667199999999999</v>
      </c>
      <c r="H222" s="181">
        <v>8.1537000000000006</v>
      </c>
      <c r="I222" s="181">
        <v>11.8926</v>
      </c>
      <c r="J222" s="181">
        <v>5.3354999999999997</v>
      </c>
      <c r="K222" s="181">
        <v>3.4988999999999999</v>
      </c>
      <c r="L222" s="181">
        <v>3.1414</v>
      </c>
      <c r="M222" s="181">
        <v>3.4521000000000002</v>
      </c>
      <c r="N222" s="181">
        <v>3.7528999999999999</v>
      </c>
      <c r="O222" s="181">
        <v>4.2016</v>
      </c>
      <c r="P222" s="181">
        <v>4.7667000000000002</v>
      </c>
      <c r="Q222" s="181">
        <v>6.6471</v>
      </c>
      <c r="R222" s="181">
        <v>5.1935000000000002</v>
      </c>
      <c r="S222" s="124"/>
      <c r="T222" s="127"/>
      <c r="U222" s="128"/>
      <c r="V222" s="128"/>
      <c r="W222" s="128"/>
      <c r="X222" s="128"/>
      <c r="Y222" s="128"/>
      <c r="Z222" s="128"/>
      <c r="AA222" s="128"/>
      <c r="AB222" s="128"/>
      <c r="AC222" s="128"/>
      <c r="AD222" s="128"/>
      <c r="AE222" s="128"/>
      <c r="AF222" s="128"/>
      <c r="AG222" s="128"/>
      <c r="AH222" s="128"/>
    </row>
    <row r="223" spans="1:34" x14ac:dyDescent="0.3">
      <c r="A223" s="177" t="s">
        <v>560</v>
      </c>
      <c r="B223" s="177" t="s">
        <v>598</v>
      </c>
      <c r="C223" s="177">
        <v>126939</v>
      </c>
      <c r="D223" s="180">
        <v>44609</v>
      </c>
      <c r="E223" s="181">
        <v>16.649000000000001</v>
      </c>
      <c r="F223" s="181">
        <v>16.010999999999999</v>
      </c>
      <c r="G223" s="181">
        <v>10.459099999999999</v>
      </c>
      <c r="H223" s="181">
        <v>7.9985999999999997</v>
      </c>
      <c r="I223" s="181">
        <v>11.750299999999999</v>
      </c>
      <c r="J223" s="181">
        <v>5.1924000000000001</v>
      </c>
      <c r="K223" s="181">
        <v>3.3595999999999999</v>
      </c>
      <c r="L223" s="181">
        <v>2.9996</v>
      </c>
      <c r="M223" s="181">
        <v>3.2839</v>
      </c>
      <c r="N223" s="181">
        <v>3.6069</v>
      </c>
      <c r="O223" s="181">
        <v>4.1073000000000004</v>
      </c>
      <c r="P223" s="181">
        <v>4.6740000000000004</v>
      </c>
      <c r="Q223" s="181">
        <v>6.5425000000000004</v>
      </c>
      <c r="R223" s="181">
        <v>5.0942999999999996</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6.9264909090909095</v>
      </c>
      <c r="G224" s="183">
        <v>3.3996931818181833</v>
      </c>
      <c r="H224" s="183">
        <v>10.237734090909093</v>
      </c>
      <c r="I224" s="183">
        <v>15.768897727272728</v>
      </c>
      <c r="J224" s="183">
        <v>5.5983795454545451</v>
      </c>
      <c r="K224" s="183">
        <v>3.2355454545454547</v>
      </c>
      <c r="L224" s="183">
        <v>3.5742340909090902</v>
      </c>
      <c r="M224" s="183">
        <v>4.0353909090909079</v>
      </c>
      <c r="N224" s="183">
        <v>4.6805727272727262</v>
      </c>
      <c r="O224" s="183">
        <v>7.6945058823529395</v>
      </c>
      <c r="P224" s="183">
        <v>7.2778999999999989</v>
      </c>
      <c r="Q224" s="183">
        <v>7.2117522727272751</v>
      </c>
      <c r="R224" s="183">
        <v>6.0321499999999997</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408</v>
      </c>
      <c r="B225" s="177"/>
      <c r="C225" s="177"/>
      <c r="D225" s="177"/>
      <c r="E225" s="177"/>
      <c r="F225" s="183">
        <v>7.7462</v>
      </c>
      <c r="G225" s="183">
        <v>4.3540000000000001</v>
      </c>
      <c r="H225" s="183">
        <v>8.9128500000000006</v>
      </c>
      <c r="I225" s="183">
        <v>13.90225</v>
      </c>
      <c r="J225" s="183">
        <v>5.3807999999999998</v>
      </c>
      <c r="K225" s="183">
        <v>3.41465</v>
      </c>
      <c r="L225" s="183">
        <v>3.4562499999999998</v>
      </c>
      <c r="M225" s="183">
        <v>4.0012499999999998</v>
      </c>
      <c r="N225" s="183">
        <v>4.6908000000000003</v>
      </c>
      <c r="O225" s="183">
        <v>7.9320500000000003</v>
      </c>
      <c r="P225" s="183">
        <v>7.4227000000000007</v>
      </c>
      <c r="Q225" s="183">
        <v>7.9234</v>
      </c>
      <c r="R225" s="183">
        <v>6.0874000000000006</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1717</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1718</v>
      </c>
      <c r="B228" s="177" t="s">
        <v>1594</v>
      </c>
      <c r="C228" s="177">
        <v>101818</v>
      </c>
      <c r="D228" s="180">
        <v>44609</v>
      </c>
      <c r="E228" s="181">
        <v>51.328400000000002</v>
      </c>
      <c r="F228" s="181">
        <v>-16.4192</v>
      </c>
      <c r="G228" s="181">
        <v>68.5077</v>
      </c>
      <c r="H228" s="181">
        <v>103.51009999999999</v>
      </c>
      <c r="I228" s="181">
        <v>54.124000000000002</v>
      </c>
      <c r="J228" s="181">
        <v>14.9651</v>
      </c>
      <c r="K228" s="181">
        <v>7.2441000000000004</v>
      </c>
      <c r="L228" s="181">
        <v>11.0809</v>
      </c>
      <c r="M228" s="181">
        <v>13.8756</v>
      </c>
      <c r="N228" s="181">
        <v>11.4466</v>
      </c>
      <c r="O228" s="181">
        <v>10.813800000000001</v>
      </c>
      <c r="P228" s="181">
        <v>7.8479999999999999</v>
      </c>
      <c r="Q228" s="181">
        <v>9.6509999999999998</v>
      </c>
      <c r="R228" s="181">
        <v>12.248200000000001</v>
      </c>
      <c r="S228" s="124"/>
      <c r="T228" s="127"/>
      <c r="U228" s="128"/>
      <c r="V228" s="128"/>
      <c r="W228" s="128"/>
      <c r="X228" s="128"/>
      <c r="Y228" s="128"/>
      <c r="Z228" s="128"/>
      <c r="AA228" s="128"/>
      <c r="AB228" s="128"/>
      <c r="AC228" s="128"/>
      <c r="AD228" s="128"/>
      <c r="AE228" s="128"/>
      <c r="AF228" s="128"/>
      <c r="AG228" s="128"/>
      <c r="AH228" s="128"/>
    </row>
    <row r="229" spans="1:34" x14ac:dyDescent="0.3">
      <c r="A229" s="177" t="s">
        <v>1718</v>
      </c>
      <c r="B229" s="177" t="s">
        <v>1572</v>
      </c>
      <c r="C229" s="177">
        <v>120705</v>
      </c>
      <c r="D229" s="180">
        <v>44609</v>
      </c>
      <c r="E229" s="181">
        <v>55.555700000000002</v>
      </c>
      <c r="F229" s="181">
        <v>-15.4986</v>
      </c>
      <c r="G229" s="181">
        <v>69.378200000000007</v>
      </c>
      <c r="H229" s="181">
        <v>104.3807</v>
      </c>
      <c r="I229" s="181">
        <v>55.005699999999997</v>
      </c>
      <c r="J229" s="181">
        <v>15.844799999999999</v>
      </c>
      <c r="K229" s="181">
        <v>8.0504999999999995</v>
      </c>
      <c r="L229" s="181">
        <v>11.938000000000001</v>
      </c>
      <c r="M229" s="181">
        <v>14.7768</v>
      </c>
      <c r="N229" s="181">
        <v>12.3599</v>
      </c>
      <c r="O229" s="181">
        <v>11.6675</v>
      </c>
      <c r="P229" s="181">
        <v>8.8529</v>
      </c>
      <c r="Q229" s="181">
        <v>11.276</v>
      </c>
      <c r="R229" s="181">
        <v>13.1625</v>
      </c>
      <c r="S229" s="124"/>
      <c r="T229" s="127"/>
      <c r="U229" s="128"/>
      <c r="V229" s="128"/>
      <c r="W229" s="128"/>
      <c r="X229" s="128"/>
      <c r="Y229" s="128"/>
      <c r="Z229" s="128"/>
      <c r="AA229" s="128"/>
      <c r="AB229" s="128"/>
      <c r="AC229" s="128"/>
      <c r="AD229" s="128"/>
      <c r="AE229" s="128"/>
      <c r="AF229" s="128"/>
      <c r="AG229" s="128"/>
      <c r="AH229" s="128"/>
    </row>
    <row r="230" spans="1:34" x14ac:dyDescent="0.3">
      <c r="A230" s="177" t="s">
        <v>1718</v>
      </c>
      <c r="B230" s="177" t="s">
        <v>1804</v>
      </c>
      <c r="C230" s="177"/>
      <c r="D230" s="180">
        <v>44609</v>
      </c>
      <c r="E230" s="181">
        <v>55.555700000000002</v>
      </c>
      <c r="F230" s="181">
        <v>-15.4986</v>
      </c>
      <c r="G230" s="181">
        <v>69.378200000000007</v>
      </c>
      <c r="H230" s="181">
        <v>104.3807</v>
      </c>
      <c r="I230" s="181">
        <v>55.005699999999997</v>
      </c>
      <c r="J230" s="181">
        <v>15.844799999999999</v>
      </c>
      <c r="K230" s="181">
        <v>8.0504999999999995</v>
      </c>
      <c r="L230" s="181">
        <v>11.938000000000001</v>
      </c>
      <c r="M230" s="181">
        <v>14.7768</v>
      </c>
      <c r="N230" s="181">
        <v>12.3599</v>
      </c>
      <c r="O230" s="181">
        <v>11.6675</v>
      </c>
      <c r="P230" s="181">
        <v>8.8529</v>
      </c>
      <c r="Q230" s="181">
        <v>11.246600000000001</v>
      </c>
      <c r="R230" s="181">
        <v>13.1625</v>
      </c>
      <c r="S230" s="124"/>
      <c r="T230" s="127"/>
      <c r="U230" s="128"/>
      <c r="V230" s="128"/>
      <c r="W230" s="128"/>
      <c r="X230" s="128"/>
      <c r="Y230" s="128"/>
      <c r="Z230" s="128"/>
      <c r="AA230" s="128"/>
      <c r="AB230" s="128"/>
      <c r="AC230" s="128"/>
      <c r="AD230" s="128"/>
      <c r="AE230" s="128"/>
      <c r="AF230" s="128"/>
      <c r="AG230" s="128"/>
      <c r="AH230" s="128"/>
    </row>
    <row r="231" spans="1:34" x14ac:dyDescent="0.3">
      <c r="A231" s="177" t="s">
        <v>1718</v>
      </c>
      <c r="B231" s="177" t="s">
        <v>1573</v>
      </c>
      <c r="C231" s="177">
        <v>120480</v>
      </c>
      <c r="D231" s="180">
        <v>44609</v>
      </c>
      <c r="E231" s="181">
        <v>27.206099999999999</v>
      </c>
      <c r="F231" s="181">
        <v>4.1595000000000004</v>
      </c>
      <c r="G231" s="181">
        <v>69.6233</v>
      </c>
      <c r="H231" s="181">
        <v>-24.968</v>
      </c>
      <c r="I231" s="181">
        <v>-10.726900000000001</v>
      </c>
      <c r="J231" s="181">
        <v>-19.965900000000001</v>
      </c>
      <c r="K231" s="181">
        <v>-1.9979</v>
      </c>
      <c r="L231" s="181">
        <v>6.0129000000000001</v>
      </c>
      <c r="M231" s="181">
        <v>10.945399999999999</v>
      </c>
      <c r="N231" s="181">
        <v>9.6021000000000001</v>
      </c>
      <c r="O231" s="181">
        <v>9.6622000000000003</v>
      </c>
      <c r="P231" s="181">
        <v>8.8348999999999993</v>
      </c>
      <c r="Q231" s="181">
        <v>9.6142000000000003</v>
      </c>
      <c r="R231" s="181">
        <v>11.846299999999999</v>
      </c>
      <c r="S231" s="124"/>
      <c r="T231" s="127"/>
      <c r="U231" s="128"/>
      <c r="V231" s="128"/>
      <c r="W231" s="128"/>
      <c r="X231" s="128"/>
      <c r="Y231" s="128"/>
      <c r="Z231" s="128"/>
      <c r="AA231" s="128"/>
      <c r="AB231" s="128"/>
      <c r="AC231" s="128"/>
      <c r="AD231" s="128"/>
      <c r="AE231" s="128"/>
      <c r="AF231" s="128"/>
      <c r="AG231" s="128"/>
      <c r="AH231" s="128"/>
    </row>
    <row r="232" spans="1:34" x14ac:dyDescent="0.3">
      <c r="A232" s="177" t="s">
        <v>1718</v>
      </c>
      <c r="B232" s="177" t="s">
        <v>1984</v>
      </c>
      <c r="C232" s="177">
        <v>112924</v>
      </c>
      <c r="D232" s="180">
        <v>44609</v>
      </c>
      <c r="E232" s="181">
        <v>24.331900000000001</v>
      </c>
      <c r="F232" s="181">
        <v>2.7004000000000001</v>
      </c>
      <c r="G232" s="181">
        <v>68.234499999999997</v>
      </c>
      <c r="H232" s="181">
        <v>-26.353400000000001</v>
      </c>
      <c r="I232" s="181">
        <v>-12.115600000000001</v>
      </c>
      <c r="J232" s="181">
        <v>-21.3474</v>
      </c>
      <c r="K232" s="181">
        <v>-3.3852000000000002</v>
      </c>
      <c r="L232" s="181">
        <v>4.6619000000000002</v>
      </c>
      <c r="M232" s="181">
        <v>9.5939999999999994</v>
      </c>
      <c r="N232" s="181">
        <v>8.2706999999999997</v>
      </c>
      <c r="O232" s="181">
        <v>8.5225000000000009</v>
      </c>
      <c r="P232" s="181">
        <v>7.6452999999999998</v>
      </c>
      <c r="Q232" s="181">
        <v>7.9669999999999996</v>
      </c>
      <c r="R232" s="181">
        <v>10.6137</v>
      </c>
      <c r="S232" s="124"/>
      <c r="T232" s="127"/>
      <c r="U232" s="128"/>
      <c r="V232" s="128"/>
      <c r="W232" s="128"/>
      <c r="X232" s="128"/>
      <c r="Y232" s="128"/>
      <c r="Z232" s="128"/>
      <c r="AA232" s="128"/>
      <c r="AB232" s="128"/>
      <c r="AC232" s="128"/>
      <c r="AD232" s="128"/>
      <c r="AE232" s="128"/>
      <c r="AF232" s="128"/>
      <c r="AG232" s="128"/>
      <c r="AH232" s="128"/>
    </row>
    <row r="233" spans="1:34" x14ac:dyDescent="0.3">
      <c r="A233" s="177" t="s">
        <v>1718</v>
      </c>
      <c r="B233" s="177" t="s">
        <v>1595</v>
      </c>
      <c r="C233" s="177">
        <v>102661</v>
      </c>
      <c r="D233" s="180">
        <v>44609</v>
      </c>
      <c r="E233" s="181">
        <v>30.482600000000001</v>
      </c>
      <c r="F233" s="181">
        <v>-27.997800000000002</v>
      </c>
      <c r="G233" s="181">
        <v>41.692300000000003</v>
      </c>
      <c r="H233" s="181">
        <v>-21.3628</v>
      </c>
      <c r="I233" s="181">
        <v>1.4377</v>
      </c>
      <c r="J233" s="181">
        <v>-15.1675</v>
      </c>
      <c r="K233" s="181">
        <v>-4.4017999999999997</v>
      </c>
      <c r="L233" s="181">
        <v>2.7164999999999999</v>
      </c>
      <c r="M233" s="181">
        <v>6.0911999999999997</v>
      </c>
      <c r="N233" s="181">
        <v>4.1428000000000003</v>
      </c>
      <c r="O233" s="181">
        <v>9.8564000000000007</v>
      </c>
      <c r="P233" s="181">
        <v>7.9062999999999999</v>
      </c>
      <c r="Q233" s="181">
        <v>6.5937999999999999</v>
      </c>
      <c r="R233" s="181">
        <v>7.8228</v>
      </c>
      <c r="S233" s="124"/>
      <c r="T233" s="127"/>
      <c r="U233" s="128"/>
      <c r="V233" s="128"/>
      <c r="W233" s="128"/>
      <c r="X233" s="128"/>
      <c r="Y233" s="128"/>
      <c r="Z233" s="128"/>
      <c r="AA233" s="128"/>
      <c r="AB233" s="128"/>
      <c r="AC233" s="128"/>
      <c r="AD233" s="128"/>
      <c r="AE233" s="128"/>
      <c r="AF233" s="128"/>
      <c r="AG233" s="128"/>
      <c r="AH233" s="128"/>
    </row>
    <row r="234" spans="1:34" x14ac:dyDescent="0.3">
      <c r="A234" s="177" t="s">
        <v>1718</v>
      </c>
      <c r="B234" s="177" t="s">
        <v>1574</v>
      </c>
      <c r="C234" s="177">
        <v>119389</v>
      </c>
      <c r="D234" s="180">
        <v>44609</v>
      </c>
      <c r="E234" s="181">
        <v>32.946599999999997</v>
      </c>
      <c r="F234" s="181">
        <v>-27.011600000000001</v>
      </c>
      <c r="G234" s="181">
        <v>42.653700000000001</v>
      </c>
      <c r="H234" s="181">
        <v>-20.414999999999999</v>
      </c>
      <c r="I234" s="181">
        <v>2.3681999999999999</v>
      </c>
      <c r="J234" s="181">
        <v>-14.242000000000001</v>
      </c>
      <c r="K234" s="181">
        <v>-3.4651999999999998</v>
      </c>
      <c r="L234" s="181">
        <v>3.6652</v>
      </c>
      <c r="M234" s="181">
        <v>7.0385</v>
      </c>
      <c r="N234" s="181">
        <v>5.0791000000000004</v>
      </c>
      <c r="O234" s="181">
        <v>10.798999999999999</v>
      </c>
      <c r="P234" s="181">
        <v>8.8511000000000006</v>
      </c>
      <c r="Q234" s="181">
        <v>9.2269000000000005</v>
      </c>
      <c r="R234" s="181">
        <v>8.7680000000000007</v>
      </c>
      <c r="S234" s="124"/>
      <c r="T234" s="127"/>
      <c r="U234" s="128"/>
      <c r="V234" s="128"/>
      <c r="W234" s="128"/>
      <c r="X234" s="128"/>
      <c r="Y234" s="128"/>
      <c r="Z234" s="128"/>
      <c r="AA234" s="128"/>
      <c r="AB234" s="128"/>
      <c r="AC234" s="128"/>
      <c r="AD234" s="128"/>
      <c r="AE234" s="128"/>
      <c r="AF234" s="128"/>
      <c r="AG234" s="128"/>
      <c r="AH234" s="128"/>
    </row>
    <row r="235" spans="1:34" x14ac:dyDescent="0.3">
      <c r="A235" s="177" t="s">
        <v>1718</v>
      </c>
      <c r="B235" s="177" t="s">
        <v>1575</v>
      </c>
      <c r="C235" s="177">
        <v>120082</v>
      </c>
      <c r="D235" s="180">
        <v>44609</v>
      </c>
      <c r="E235" s="181">
        <v>40.306100000000001</v>
      </c>
      <c r="F235" s="181">
        <v>-1.5394000000000001</v>
      </c>
      <c r="G235" s="181">
        <v>64.484499999999997</v>
      </c>
      <c r="H235" s="181">
        <v>-12.7888</v>
      </c>
      <c r="I235" s="181">
        <v>8.4946999999999999</v>
      </c>
      <c r="J235" s="181">
        <v>-8.4426000000000005</v>
      </c>
      <c r="K235" s="181">
        <v>-0.69169999999999998</v>
      </c>
      <c r="L235" s="181">
        <v>4.4867999999999997</v>
      </c>
      <c r="M235" s="181">
        <v>7.9554999999999998</v>
      </c>
      <c r="N235" s="181">
        <v>6.5652999999999997</v>
      </c>
      <c r="O235" s="181">
        <v>9.7146000000000008</v>
      </c>
      <c r="P235" s="181">
        <v>8.9672999999999998</v>
      </c>
      <c r="Q235" s="181">
        <v>9.8315999999999999</v>
      </c>
      <c r="R235" s="181">
        <v>8.5282999999999998</v>
      </c>
      <c r="S235" s="124"/>
      <c r="T235" s="127"/>
      <c r="U235" s="128"/>
      <c r="V235" s="128"/>
      <c r="W235" s="128"/>
      <c r="X235" s="128"/>
      <c r="Y235" s="128"/>
      <c r="Z235" s="128"/>
      <c r="AA235" s="128"/>
      <c r="AB235" s="128"/>
      <c r="AC235" s="128"/>
      <c r="AD235" s="128"/>
      <c r="AE235" s="128"/>
      <c r="AF235" s="128"/>
      <c r="AG235" s="128"/>
      <c r="AH235" s="128"/>
    </row>
    <row r="236" spans="1:34" x14ac:dyDescent="0.3">
      <c r="A236" s="177" t="s">
        <v>1718</v>
      </c>
      <c r="B236" s="177" t="s">
        <v>1596</v>
      </c>
      <c r="C236" s="177">
        <v>113560</v>
      </c>
      <c r="D236" s="180">
        <v>44609</v>
      </c>
      <c r="E236" s="181">
        <v>34.803800000000003</v>
      </c>
      <c r="F236" s="181">
        <v>-3.3555999999999999</v>
      </c>
      <c r="G236" s="181">
        <v>62.686199999999999</v>
      </c>
      <c r="H236" s="181">
        <v>-14.5517</v>
      </c>
      <c r="I236" s="181">
        <v>6.7217000000000002</v>
      </c>
      <c r="J236" s="181">
        <v>-10.1953</v>
      </c>
      <c r="K236" s="181">
        <v>-2.4516</v>
      </c>
      <c r="L236" s="181">
        <v>2.6528999999999998</v>
      </c>
      <c r="M236" s="181">
        <v>6.0327999999999999</v>
      </c>
      <c r="N236" s="181">
        <v>4.6813000000000002</v>
      </c>
      <c r="O236" s="181">
        <v>7.96</v>
      </c>
      <c r="P236" s="181">
        <v>6.9911000000000003</v>
      </c>
      <c r="Q236" s="181">
        <v>7.4245000000000001</v>
      </c>
      <c r="R236" s="181">
        <v>6.7746000000000004</v>
      </c>
      <c r="S236" s="124"/>
      <c r="T236" s="127"/>
      <c r="U236" s="128"/>
      <c r="V236" s="128"/>
      <c r="W236" s="128"/>
      <c r="X236" s="128"/>
      <c r="Y236" s="128"/>
      <c r="Z236" s="128"/>
      <c r="AA236" s="128"/>
      <c r="AB236" s="128"/>
      <c r="AC236" s="128"/>
      <c r="AD236" s="128"/>
      <c r="AE236" s="128"/>
      <c r="AF236" s="128"/>
      <c r="AG236" s="128"/>
      <c r="AH236" s="128"/>
    </row>
    <row r="237" spans="1:34" x14ac:dyDescent="0.3">
      <c r="A237" s="177" t="s">
        <v>1718</v>
      </c>
      <c r="B237" s="177" t="s">
        <v>1576</v>
      </c>
      <c r="C237" s="177">
        <v>119393</v>
      </c>
      <c r="D237" s="180">
        <v>44609</v>
      </c>
      <c r="E237" s="181">
        <v>23.9863</v>
      </c>
      <c r="F237" s="181">
        <v>34.575400000000002</v>
      </c>
      <c r="G237" s="181">
        <v>81.959500000000006</v>
      </c>
      <c r="H237" s="181">
        <v>-28.946400000000001</v>
      </c>
      <c r="I237" s="181">
        <v>-15.998699999999999</v>
      </c>
      <c r="J237" s="181">
        <v>-27.845199999999998</v>
      </c>
      <c r="K237" s="181">
        <v>-3.1244999999999998</v>
      </c>
      <c r="L237" s="181">
        <v>3.0533000000000001</v>
      </c>
      <c r="M237" s="181">
        <v>8.3940000000000001</v>
      </c>
      <c r="N237" s="181">
        <v>8.3275000000000006</v>
      </c>
      <c r="O237" s="181">
        <v>4.6496000000000004</v>
      </c>
      <c r="P237" s="181">
        <v>4.5974000000000004</v>
      </c>
      <c r="Q237" s="181">
        <v>6.9183000000000003</v>
      </c>
      <c r="R237" s="181">
        <v>8.8472000000000008</v>
      </c>
      <c r="S237" s="124"/>
      <c r="T237" s="127"/>
      <c r="U237" s="128"/>
      <c r="V237" s="128"/>
      <c r="W237" s="128"/>
      <c r="X237" s="128"/>
      <c r="Y237" s="128"/>
      <c r="Z237" s="128"/>
      <c r="AA237" s="128"/>
      <c r="AB237" s="128"/>
      <c r="AC237" s="128"/>
      <c r="AD237" s="128"/>
      <c r="AE237" s="128"/>
      <c r="AF237" s="128"/>
      <c r="AG237" s="128"/>
      <c r="AH237" s="128"/>
    </row>
    <row r="238" spans="1:34" x14ac:dyDescent="0.3">
      <c r="A238" s="177" t="s">
        <v>1718</v>
      </c>
      <c r="B238" s="177" t="s">
        <v>1597</v>
      </c>
      <c r="C238" s="177">
        <v>111712</v>
      </c>
      <c r="D238" s="180">
        <v>44609</v>
      </c>
      <c r="E238" s="181">
        <v>22.9392</v>
      </c>
      <c r="F238" s="181">
        <v>34.082700000000003</v>
      </c>
      <c r="G238" s="181">
        <v>81.425399999999996</v>
      </c>
      <c r="H238" s="181">
        <v>-29.541</v>
      </c>
      <c r="I238" s="181">
        <v>-16.589600000000001</v>
      </c>
      <c r="J238" s="181">
        <v>-28.430199999999999</v>
      </c>
      <c r="K238" s="181">
        <v>-3.6415000000000002</v>
      </c>
      <c r="L238" s="181">
        <v>2.5745</v>
      </c>
      <c r="M238" s="181">
        <v>7.9318999999999997</v>
      </c>
      <c r="N238" s="181">
        <v>7.8030999999999997</v>
      </c>
      <c r="O238" s="181">
        <v>4.0620000000000003</v>
      </c>
      <c r="P238" s="181">
        <v>3.9903</v>
      </c>
      <c r="Q238" s="181">
        <v>6.6325000000000003</v>
      </c>
      <c r="R238" s="181">
        <v>8.2439</v>
      </c>
      <c r="S238" s="124"/>
      <c r="T238" s="127"/>
      <c r="U238" s="128"/>
      <c r="V238" s="128"/>
      <c r="W238" s="128"/>
      <c r="X238" s="128"/>
      <c r="Y238" s="128"/>
      <c r="Z238" s="128"/>
      <c r="AA238" s="128"/>
      <c r="AB238" s="128"/>
      <c r="AC238" s="128"/>
      <c r="AD238" s="128"/>
      <c r="AE238" s="128"/>
      <c r="AF238" s="128"/>
      <c r="AG238" s="128"/>
      <c r="AH238" s="128"/>
    </row>
    <row r="239" spans="1:34" x14ac:dyDescent="0.3">
      <c r="A239" s="177" t="s">
        <v>1718</v>
      </c>
      <c r="B239" s="177" t="s">
        <v>1577</v>
      </c>
      <c r="C239" s="177">
        <v>118309</v>
      </c>
      <c r="D239" s="180">
        <v>44609</v>
      </c>
      <c r="E239" s="181">
        <v>82.882000000000005</v>
      </c>
      <c r="F239" s="181">
        <v>-32.2517</v>
      </c>
      <c r="G239" s="181">
        <v>59.714300000000001</v>
      </c>
      <c r="H239" s="181">
        <v>-22.045200000000001</v>
      </c>
      <c r="I239" s="181">
        <v>-6.2041000000000004</v>
      </c>
      <c r="J239" s="181">
        <v>-14.539899999999999</v>
      </c>
      <c r="K239" s="181">
        <v>-1.0141</v>
      </c>
      <c r="L239" s="181">
        <v>5.2039</v>
      </c>
      <c r="M239" s="181">
        <v>9.8710000000000004</v>
      </c>
      <c r="N239" s="181">
        <v>9.1006</v>
      </c>
      <c r="O239" s="181">
        <v>12.4666</v>
      </c>
      <c r="P239" s="181">
        <v>9.9824000000000002</v>
      </c>
      <c r="Q239" s="181">
        <v>10.228300000000001</v>
      </c>
      <c r="R239" s="181">
        <v>11.4009</v>
      </c>
      <c r="S239" s="124"/>
      <c r="T239" s="127"/>
      <c r="U239" s="128"/>
      <c r="V239" s="128"/>
      <c r="W239" s="128"/>
      <c r="X239" s="128"/>
      <c r="Y239" s="128"/>
      <c r="Z239" s="128"/>
      <c r="AA239" s="128"/>
      <c r="AB239" s="128"/>
      <c r="AC239" s="128"/>
      <c r="AD239" s="128"/>
      <c r="AE239" s="128"/>
      <c r="AF239" s="128"/>
      <c r="AG239" s="128"/>
      <c r="AH239" s="128"/>
    </row>
    <row r="240" spans="1:34" x14ac:dyDescent="0.3">
      <c r="A240" s="177" t="s">
        <v>1718</v>
      </c>
      <c r="B240" s="177" t="s">
        <v>1598</v>
      </c>
      <c r="C240" s="177">
        <v>100601</v>
      </c>
      <c r="D240" s="180">
        <v>44609</v>
      </c>
      <c r="E240" s="181">
        <v>86.714691879746894</v>
      </c>
      <c r="F240" s="181">
        <v>-33.553600000000003</v>
      </c>
      <c r="G240" s="181">
        <v>58.421100000000003</v>
      </c>
      <c r="H240" s="181">
        <v>-23.35</v>
      </c>
      <c r="I240" s="181">
        <v>-7.5111999999999997</v>
      </c>
      <c r="J240" s="181">
        <v>-15.829800000000001</v>
      </c>
      <c r="K240" s="181">
        <v>-2.3003</v>
      </c>
      <c r="L240" s="181">
        <v>3.8935</v>
      </c>
      <c r="M240" s="181">
        <v>8.5007000000000001</v>
      </c>
      <c r="N240" s="181">
        <v>7.7060000000000004</v>
      </c>
      <c r="O240" s="181">
        <v>11.2029</v>
      </c>
      <c r="P240" s="181">
        <v>8.7645</v>
      </c>
      <c r="Q240" s="181">
        <v>8.5129999999999999</v>
      </c>
      <c r="R240" s="181">
        <v>10.0778</v>
      </c>
      <c r="S240" s="124"/>
      <c r="T240" s="127"/>
      <c r="U240" s="128"/>
      <c r="V240" s="128"/>
      <c r="W240" s="128"/>
      <c r="X240" s="128"/>
      <c r="Y240" s="128"/>
      <c r="Z240" s="128"/>
      <c r="AA240" s="128"/>
      <c r="AB240" s="128"/>
      <c r="AC240" s="128"/>
      <c r="AD240" s="128"/>
      <c r="AE240" s="128"/>
      <c r="AF240" s="128"/>
      <c r="AG240" s="128"/>
      <c r="AH240" s="128"/>
    </row>
    <row r="241" spans="1:34" x14ac:dyDescent="0.3">
      <c r="A241" s="177" t="s">
        <v>1718</v>
      </c>
      <c r="B241" s="177" t="s">
        <v>1578</v>
      </c>
      <c r="C241" s="177">
        <v>118994</v>
      </c>
      <c r="D241" s="180">
        <v>44609</v>
      </c>
      <c r="E241" s="181">
        <v>48.489199999999997</v>
      </c>
      <c r="F241" s="181">
        <v>-55.618200000000002</v>
      </c>
      <c r="G241" s="181">
        <v>15.752700000000001</v>
      </c>
      <c r="H241" s="181">
        <v>-34.100700000000003</v>
      </c>
      <c r="I241" s="181">
        <v>-14.979100000000001</v>
      </c>
      <c r="J241" s="181">
        <v>-0.13600000000000001</v>
      </c>
      <c r="K241" s="181">
        <v>4.2782</v>
      </c>
      <c r="L241" s="181">
        <v>3.6484000000000001</v>
      </c>
      <c r="M241" s="181">
        <v>8.6085999999999991</v>
      </c>
      <c r="N241" s="181">
        <v>9.1598000000000006</v>
      </c>
      <c r="O241" s="181">
        <v>10.652799999999999</v>
      </c>
      <c r="P241" s="181">
        <v>7.0815999999999999</v>
      </c>
      <c r="Q241" s="181">
        <v>8.6487999999999996</v>
      </c>
      <c r="R241" s="181">
        <v>9.6320999999999994</v>
      </c>
      <c r="S241" s="124"/>
      <c r="T241" s="127"/>
      <c r="U241" s="128"/>
      <c r="V241" s="128"/>
      <c r="W241" s="128"/>
      <c r="X241" s="128"/>
      <c r="Y241" s="128"/>
      <c r="Z241" s="128"/>
      <c r="AA241" s="128"/>
      <c r="AB241" s="128"/>
      <c r="AC241" s="128"/>
      <c r="AD241" s="128"/>
      <c r="AE241" s="128"/>
      <c r="AF241" s="128"/>
      <c r="AG241" s="128"/>
      <c r="AH241" s="128"/>
    </row>
    <row r="242" spans="1:34" x14ac:dyDescent="0.3">
      <c r="A242" s="177" t="s">
        <v>1718</v>
      </c>
      <c r="B242" s="177" t="s">
        <v>1599</v>
      </c>
      <c r="C242" s="177">
        <v>102448</v>
      </c>
      <c r="D242" s="180">
        <v>44609</v>
      </c>
      <c r="E242" s="181">
        <v>44.0152</v>
      </c>
      <c r="F242" s="181">
        <v>-56.22</v>
      </c>
      <c r="G242" s="181">
        <v>15.1113</v>
      </c>
      <c r="H242" s="181">
        <v>-34.738100000000003</v>
      </c>
      <c r="I242" s="181">
        <v>-15.6203</v>
      </c>
      <c r="J242" s="181">
        <v>-0.83399999999999996</v>
      </c>
      <c r="K242" s="181">
        <v>3.3908</v>
      </c>
      <c r="L242" s="181">
        <v>2.3771</v>
      </c>
      <c r="M242" s="181">
        <v>7.1430999999999996</v>
      </c>
      <c r="N242" s="181">
        <v>7.5769000000000002</v>
      </c>
      <c r="O242" s="181">
        <v>8.8909000000000002</v>
      </c>
      <c r="P242" s="181">
        <v>5.6029999999999998</v>
      </c>
      <c r="Q242" s="181">
        <v>8.7338000000000005</v>
      </c>
      <c r="R242" s="181">
        <v>7.9375999999999998</v>
      </c>
      <c r="S242" s="124"/>
      <c r="T242" s="127"/>
      <c r="U242" s="128"/>
      <c r="V242" s="128"/>
      <c r="W242" s="128"/>
      <c r="X242" s="128"/>
      <c r="Y242" s="128"/>
      <c r="Z242" s="128"/>
      <c r="AA242" s="128"/>
      <c r="AB242" s="128"/>
      <c r="AC242" s="128"/>
      <c r="AD242" s="128"/>
      <c r="AE242" s="128"/>
      <c r="AF242" s="128"/>
      <c r="AG242" s="128"/>
      <c r="AH242" s="128"/>
    </row>
    <row r="243" spans="1:34" x14ac:dyDescent="0.3">
      <c r="A243" s="177" t="s">
        <v>1718</v>
      </c>
      <c r="B243" s="177" t="s">
        <v>1600</v>
      </c>
      <c r="C243" s="177">
        <v>100948</v>
      </c>
      <c r="D243" s="180">
        <v>44609</v>
      </c>
      <c r="E243" s="181">
        <v>67.943799999999996</v>
      </c>
      <c r="F243" s="181">
        <v>-40.406999999999996</v>
      </c>
      <c r="G243" s="181">
        <v>55.2239</v>
      </c>
      <c r="H243" s="181">
        <v>-31.716100000000001</v>
      </c>
      <c r="I243" s="181">
        <v>-12.442</v>
      </c>
      <c r="J243" s="181">
        <v>-14.744</v>
      </c>
      <c r="K243" s="181">
        <v>-3.0076000000000001</v>
      </c>
      <c r="L243" s="181">
        <v>3.2511999999999999</v>
      </c>
      <c r="M243" s="181">
        <v>5.7710999999999997</v>
      </c>
      <c r="N243" s="181">
        <v>5.6872999999999996</v>
      </c>
      <c r="O243" s="181">
        <v>7.9836</v>
      </c>
      <c r="P243" s="181">
        <v>6.6336000000000004</v>
      </c>
      <c r="Q243" s="181">
        <v>9.3655000000000008</v>
      </c>
      <c r="R243" s="181">
        <v>6.2706</v>
      </c>
      <c r="S243" s="124"/>
      <c r="T243" s="127"/>
      <c r="U243" s="128"/>
      <c r="V243" s="128"/>
      <c r="W243" s="128"/>
      <c r="X243" s="128"/>
      <c r="Y243" s="128"/>
      <c r="Z243" s="128"/>
      <c r="AA243" s="128"/>
      <c r="AB243" s="128"/>
      <c r="AC243" s="128"/>
      <c r="AD243" s="128"/>
      <c r="AE243" s="128"/>
      <c r="AF243" s="128"/>
      <c r="AG243" s="128"/>
      <c r="AH243" s="128"/>
    </row>
    <row r="244" spans="1:34" x14ac:dyDescent="0.3">
      <c r="A244" s="177" t="s">
        <v>1718</v>
      </c>
      <c r="B244" s="177" t="s">
        <v>1579</v>
      </c>
      <c r="C244" s="177">
        <v>118574</v>
      </c>
      <c r="D244" s="180">
        <v>44609</v>
      </c>
      <c r="E244" s="181">
        <v>72.771199999999993</v>
      </c>
      <c r="F244" s="181">
        <v>-39.531199999999998</v>
      </c>
      <c r="G244" s="181">
        <v>56.082299999999996</v>
      </c>
      <c r="H244" s="181">
        <v>-30.884799999999998</v>
      </c>
      <c r="I244" s="181">
        <v>-11.6096</v>
      </c>
      <c r="J244" s="181">
        <v>-13.9354</v>
      </c>
      <c r="K244" s="181">
        <v>-2.2233000000000001</v>
      </c>
      <c r="L244" s="181">
        <v>4.0476999999999999</v>
      </c>
      <c r="M244" s="181">
        <v>6.5690999999999997</v>
      </c>
      <c r="N244" s="181">
        <v>6.4757999999999996</v>
      </c>
      <c r="O244" s="181">
        <v>8.8180999999999994</v>
      </c>
      <c r="P244" s="181">
        <v>7.4344000000000001</v>
      </c>
      <c r="Q244" s="181">
        <v>9.2407000000000004</v>
      </c>
      <c r="R244" s="181">
        <v>7.1093999999999999</v>
      </c>
      <c r="S244" s="124"/>
      <c r="T244" s="127"/>
      <c r="U244" s="128"/>
      <c r="V244" s="128"/>
      <c r="W244" s="128"/>
      <c r="X244" s="128"/>
      <c r="Y244" s="128"/>
      <c r="Z244" s="128"/>
      <c r="AA244" s="128"/>
      <c r="AB244" s="128"/>
      <c r="AC244" s="128"/>
      <c r="AD244" s="128"/>
      <c r="AE244" s="128"/>
      <c r="AF244" s="128"/>
      <c r="AG244" s="128"/>
      <c r="AH244" s="128"/>
    </row>
    <row r="245" spans="1:34" x14ac:dyDescent="0.3">
      <c r="A245" s="177" t="s">
        <v>1718</v>
      </c>
      <c r="B245" s="177" t="s">
        <v>1601</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1718</v>
      </c>
      <c r="B246" s="177" t="s">
        <v>1580</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1718</v>
      </c>
      <c r="B247" s="177" t="s">
        <v>1602</v>
      </c>
      <c r="C247" s="177">
        <v>102147</v>
      </c>
      <c r="D247" s="180">
        <v>44609</v>
      </c>
      <c r="E247" s="181">
        <v>59.673099999999998</v>
      </c>
      <c r="F247" s="181">
        <v>-47.525599999999997</v>
      </c>
      <c r="G247" s="181">
        <v>42.372399999999999</v>
      </c>
      <c r="H247" s="181">
        <v>-32.891100000000002</v>
      </c>
      <c r="I247" s="181">
        <v>-8.3095999999999997</v>
      </c>
      <c r="J247" s="181">
        <v>-10.8596</v>
      </c>
      <c r="K247" s="181">
        <v>-0.88229999999999997</v>
      </c>
      <c r="L247" s="181">
        <v>7.1646000000000001</v>
      </c>
      <c r="M247" s="181">
        <v>10.699400000000001</v>
      </c>
      <c r="N247" s="181">
        <v>10.702999999999999</v>
      </c>
      <c r="O247" s="181">
        <v>10.782400000000001</v>
      </c>
      <c r="P247" s="181">
        <v>8.0272000000000006</v>
      </c>
      <c r="Q247" s="181">
        <v>10.3371</v>
      </c>
      <c r="R247" s="181">
        <v>11.366</v>
      </c>
      <c r="S247" s="124"/>
      <c r="T247" s="127"/>
      <c r="U247" s="128"/>
      <c r="V247" s="128"/>
      <c r="W247" s="128"/>
      <c r="X247" s="128"/>
      <c r="Y247" s="128"/>
      <c r="Z247" s="128"/>
      <c r="AA247" s="128"/>
      <c r="AB247" s="128"/>
      <c r="AC247" s="128"/>
      <c r="AD247" s="128"/>
      <c r="AE247" s="128"/>
      <c r="AF247" s="128"/>
      <c r="AG247" s="128"/>
      <c r="AH247" s="128"/>
    </row>
    <row r="248" spans="1:34" x14ac:dyDescent="0.3">
      <c r="A248" s="177" t="s">
        <v>1718</v>
      </c>
      <c r="B248" s="177" t="s">
        <v>1581</v>
      </c>
      <c r="C248" s="177">
        <v>119118</v>
      </c>
      <c r="D248" s="180">
        <v>44609</v>
      </c>
      <c r="E248" s="181">
        <v>62.384599999999999</v>
      </c>
      <c r="F248" s="181">
        <v>-46.979900000000001</v>
      </c>
      <c r="G248" s="181">
        <v>42.881</v>
      </c>
      <c r="H248" s="181">
        <v>-32.394799999999996</v>
      </c>
      <c r="I248" s="181">
        <v>-7.8166000000000002</v>
      </c>
      <c r="J248" s="181">
        <v>-10.380599999999999</v>
      </c>
      <c r="K248" s="181">
        <v>-0.4098</v>
      </c>
      <c r="L248" s="181">
        <v>7.6468999999999996</v>
      </c>
      <c r="M248" s="181">
        <v>11.1844</v>
      </c>
      <c r="N248" s="181">
        <v>11.1823</v>
      </c>
      <c r="O248" s="181">
        <v>11.247299999999999</v>
      </c>
      <c r="P248" s="181">
        <v>8.5626999999999995</v>
      </c>
      <c r="Q248" s="181">
        <v>9.8381000000000007</v>
      </c>
      <c r="R248" s="181">
        <v>11.8348</v>
      </c>
      <c r="S248" s="124"/>
      <c r="T248" s="127"/>
      <c r="U248" s="128"/>
      <c r="V248" s="128"/>
      <c r="W248" s="128"/>
      <c r="X248" s="128"/>
      <c r="Y248" s="128"/>
      <c r="Z248" s="128"/>
      <c r="AA248" s="128"/>
      <c r="AB248" s="128"/>
      <c r="AC248" s="128"/>
      <c r="AD248" s="128"/>
      <c r="AE248" s="128"/>
      <c r="AF248" s="128"/>
      <c r="AG248" s="128"/>
      <c r="AH248" s="128"/>
    </row>
    <row r="249" spans="1:34" x14ac:dyDescent="0.3">
      <c r="A249" s="177" t="s">
        <v>1718</v>
      </c>
      <c r="B249" s="177" t="s">
        <v>1603</v>
      </c>
      <c r="C249" s="177">
        <v>102262</v>
      </c>
      <c r="D249" s="180">
        <v>44609</v>
      </c>
      <c r="E249" s="181">
        <v>46.2759</v>
      </c>
      <c r="F249" s="181">
        <v>-16.319800000000001</v>
      </c>
      <c r="G249" s="181">
        <v>46.237900000000003</v>
      </c>
      <c r="H249" s="181">
        <v>-21.8018</v>
      </c>
      <c r="I249" s="181">
        <v>5.7366000000000001</v>
      </c>
      <c r="J249" s="181">
        <v>-10.9199</v>
      </c>
      <c r="K249" s="181">
        <v>-1.3943000000000001</v>
      </c>
      <c r="L249" s="181">
        <v>5.7454999999999998</v>
      </c>
      <c r="M249" s="181">
        <v>9.0876999999999999</v>
      </c>
      <c r="N249" s="181">
        <v>7.0753000000000004</v>
      </c>
      <c r="O249" s="181">
        <v>9.7748000000000008</v>
      </c>
      <c r="P249" s="181">
        <v>6.9920999999999998</v>
      </c>
      <c r="Q249" s="181">
        <v>8.8867999999999991</v>
      </c>
      <c r="R249" s="181">
        <v>8.4492999999999991</v>
      </c>
      <c r="S249" s="124"/>
      <c r="T249" s="127"/>
      <c r="U249" s="128"/>
      <c r="V249" s="128"/>
      <c r="W249" s="128"/>
      <c r="X249" s="128"/>
      <c r="Y249" s="128"/>
      <c r="Z249" s="128"/>
      <c r="AA249" s="128"/>
      <c r="AB249" s="128"/>
      <c r="AC249" s="128"/>
      <c r="AD249" s="128"/>
      <c r="AE249" s="128"/>
      <c r="AF249" s="128"/>
      <c r="AG249" s="128"/>
      <c r="AH249" s="128"/>
    </row>
    <row r="250" spans="1:34" x14ac:dyDescent="0.3">
      <c r="A250" s="177" t="s">
        <v>1718</v>
      </c>
      <c r="B250" s="177" t="s">
        <v>1582</v>
      </c>
      <c r="C250" s="177">
        <v>120073</v>
      </c>
      <c r="D250" s="180">
        <v>44609</v>
      </c>
      <c r="E250" s="181">
        <v>50.130899999999997</v>
      </c>
      <c r="F250" s="181">
        <v>-14.9198</v>
      </c>
      <c r="G250" s="181">
        <v>47.559800000000003</v>
      </c>
      <c r="H250" s="181">
        <v>-20.431100000000001</v>
      </c>
      <c r="I250" s="181">
        <v>7.1600999999999999</v>
      </c>
      <c r="J250" s="181">
        <v>-9.4845000000000006</v>
      </c>
      <c r="K250" s="181">
        <v>8.2299999999999998E-2</v>
      </c>
      <c r="L250" s="181">
        <v>7.2908999999999997</v>
      </c>
      <c r="M250" s="181">
        <v>10.718299999999999</v>
      </c>
      <c r="N250" s="181">
        <v>8.7364999999999995</v>
      </c>
      <c r="O250" s="181">
        <v>11.526300000000001</v>
      </c>
      <c r="P250" s="181">
        <v>8.2372999999999994</v>
      </c>
      <c r="Q250" s="181">
        <v>9.0681999999999992</v>
      </c>
      <c r="R250" s="181">
        <v>10.257999999999999</v>
      </c>
      <c r="S250" s="124"/>
      <c r="T250" s="127"/>
      <c r="U250" s="128"/>
      <c r="V250" s="128"/>
      <c r="W250" s="128"/>
      <c r="X250" s="128"/>
      <c r="Y250" s="128"/>
      <c r="Z250" s="128"/>
      <c r="AA250" s="128"/>
      <c r="AB250" s="128"/>
      <c r="AC250" s="128"/>
      <c r="AD250" s="128"/>
      <c r="AE250" s="128"/>
      <c r="AF250" s="128"/>
      <c r="AG250" s="128"/>
      <c r="AH250" s="128"/>
    </row>
    <row r="251" spans="1:34" x14ac:dyDescent="0.3">
      <c r="A251" s="177" t="s">
        <v>1718</v>
      </c>
      <c r="B251" s="177" t="s">
        <v>1805</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1718</v>
      </c>
      <c r="B252" s="177" t="s">
        <v>1806</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1718</v>
      </c>
      <c r="B253" s="177" t="s">
        <v>1604</v>
      </c>
      <c r="C253" s="177">
        <v>102330</v>
      </c>
      <c r="D253" s="180">
        <v>44609</v>
      </c>
      <c r="E253" s="181">
        <v>55.588500000000003</v>
      </c>
      <c r="F253" s="181">
        <v>-15.948700000000001</v>
      </c>
      <c r="G253" s="181">
        <v>67.566299999999998</v>
      </c>
      <c r="H253" s="181">
        <v>-18.916599999999999</v>
      </c>
      <c r="I253" s="181">
        <v>-6.5636000000000001</v>
      </c>
      <c r="J253" s="181">
        <v>-13.0039</v>
      </c>
      <c r="K253" s="181">
        <v>0.85619999999999996</v>
      </c>
      <c r="L253" s="181">
        <v>8.1437000000000008</v>
      </c>
      <c r="M253" s="181">
        <v>9.9086999999999996</v>
      </c>
      <c r="N253" s="181">
        <v>8.3411000000000008</v>
      </c>
      <c r="O253" s="181">
        <v>10.2927</v>
      </c>
      <c r="P253" s="181">
        <v>9.2236999999999991</v>
      </c>
      <c r="Q253" s="181">
        <v>10.058199999999999</v>
      </c>
      <c r="R253" s="181">
        <v>9.8241999999999994</v>
      </c>
      <c r="S253" s="124"/>
      <c r="T253" s="127"/>
      <c r="U253" s="128"/>
      <c r="V253" s="128"/>
      <c r="W253" s="128"/>
      <c r="X253" s="128"/>
      <c r="Y253" s="128"/>
      <c r="Z253" s="128"/>
      <c r="AA253" s="128"/>
      <c r="AB253" s="128"/>
      <c r="AC253" s="128"/>
      <c r="AD253" s="128"/>
      <c r="AE253" s="128"/>
      <c r="AF253" s="128"/>
      <c r="AG253" s="128"/>
      <c r="AH253" s="128"/>
    </row>
    <row r="254" spans="1:34" x14ac:dyDescent="0.3">
      <c r="A254" s="177" t="s">
        <v>1718</v>
      </c>
      <c r="B254" s="177" t="s">
        <v>1583</v>
      </c>
      <c r="C254" s="177">
        <v>120616</v>
      </c>
      <c r="D254" s="180">
        <v>44609</v>
      </c>
      <c r="E254" s="181">
        <v>59.603000000000002</v>
      </c>
      <c r="F254" s="181">
        <v>-15.1808</v>
      </c>
      <c r="G254" s="181">
        <v>68.335999999999999</v>
      </c>
      <c r="H254" s="181">
        <v>-18.159400000000002</v>
      </c>
      <c r="I254" s="181">
        <v>-5.7915999999999999</v>
      </c>
      <c r="J254" s="181">
        <v>-12.2242</v>
      </c>
      <c r="K254" s="181">
        <v>1.6845000000000001</v>
      </c>
      <c r="L254" s="181">
        <v>9.0460999999999991</v>
      </c>
      <c r="M254" s="181">
        <v>10.876799999999999</v>
      </c>
      <c r="N254" s="181">
        <v>9.3216000000000001</v>
      </c>
      <c r="O254" s="181">
        <v>11.128</v>
      </c>
      <c r="P254" s="181">
        <v>10.0687</v>
      </c>
      <c r="Q254" s="181">
        <v>10.982200000000001</v>
      </c>
      <c r="R254" s="181">
        <v>10.7361</v>
      </c>
      <c r="S254" s="124"/>
      <c r="T254" s="127"/>
      <c r="U254" s="128"/>
      <c r="V254" s="128"/>
      <c r="W254" s="128"/>
      <c r="X254" s="128"/>
      <c r="Y254" s="128"/>
      <c r="Z254" s="128"/>
      <c r="AA254" s="128"/>
      <c r="AB254" s="128"/>
      <c r="AC254" s="128"/>
      <c r="AD254" s="128"/>
      <c r="AE254" s="128"/>
      <c r="AF254" s="128"/>
      <c r="AG254" s="128"/>
      <c r="AH254" s="128"/>
    </row>
    <row r="255" spans="1:34" x14ac:dyDescent="0.3">
      <c r="A255" s="177" t="s">
        <v>1718</v>
      </c>
      <c r="B255" s="177" t="s">
        <v>1584</v>
      </c>
      <c r="C255" s="177">
        <v>118491</v>
      </c>
      <c r="D255" s="180">
        <v>44609</v>
      </c>
      <c r="E255" s="181">
        <v>28.242000000000001</v>
      </c>
      <c r="F255" s="181">
        <v>-30.862300000000001</v>
      </c>
      <c r="G255" s="181">
        <v>57.306600000000003</v>
      </c>
      <c r="H255" s="181">
        <v>-16.949000000000002</v>
      </c>
      <c r="I255" s="181">
        <v>3.9756</v>
      </c>
      <c r="J255" s="181">
        <v>-11.5464</v>
      </c>
      <c r="K255" s="181">
        <v>-0.91239999999999999</v>
      </c>
      <c r="L255" s="181">
        <v>4.4158999999999997</v>
      </c>
      <c r="M255" s="181">
        <v>7.7545000000000002</v>
      </c>
      <c r="N255" s="181">
        <v>5.8653000000000004</v>
      </c>
      <c r="O255" s="181">
        <v>8.5299999999999994</v>
      </c>
      <c r="P255" s="181">
        <v>7.2971000000000004</v>
      </c>
      <c r="Q255" s="181">
        <v>8.9465000000000003</v>
      </c>
      <c r="R255" s="181">
        <v>7.2449000000000003</v>
      </c>
      <c r="S255" s="124"/>
      <c r="T255" s="127"/>
      <c r="U255" s="128"/>
      <c r="V255" s="128"/>
      <c r="W255" s="128"/>
      <c r="X255" s="128"/>
      <c r="Y255" s="128"/>
      <c r="Z255" s="128"/>
      <c r="AA255" s="128"/>
      <c r="AB255" s="128"/>
      <c r="AC255" s="128"/>
      <c r="AD255" s="128"/>
      <c r="AE255" s="128"/>
      <c r="AF255" s="128"/>
      <c r="AG255" s="128"/>
      <c r="AH255" s="128"/>
    </row>
    <row r="256" spans="1:34" x14ac:dyDescent="0.3">
      <c r="A256" s="177" t="s">
        <v>1718</v>
      </c>
      <c r="B256" s="177" t="s">
        <v>1605</v>
      </c>
      <c r="C256" s="177">
        <v>112353</v>
      </c>
      <c r="D256" s="180">
        <v>44609</v>
      </c>
      <c r="E256" s="181">
        <v>26.0518</v>
      </c>
      <c r="F256" s="181">
        <v>-31.776299999999999</v>
      </c>
      <c r="G256" s="181">
        <v>56.348700000000001</v>
      </c>
      <c r="H256" s="181">
        <v>-17.931699999999999</v>
      </c>
      <c r="I256" s="181">
        <v>2.9956999999999998</v>
      </c>
      <c r="J256" s="181">
        <v>-12.520099999999999</v>
      </c>
      <c r="K256" s="181">
        <v>-1.8885000000000001</v>
      </c>
      <c r="L256" s="181">
        <v>3.4394</v>
      </c>
      <c r="M256" s="181">
        <v>6.7553999999999998</v>
      </c>
      <c r="N256" s="181">
        <v>4.8720999999999997</v>
      </c>
      <c r="O256" s="181">
        <v>7.5438999999999998</v>
      </c>
      <c r="P256" s="181">
        <v>6.3516000000000004</v>
      </c>
      <c r="Q256" s="181">
        <v>8.3160000000000007</v>
      </c>
      <c r="R256" s="181">
        <v>6.2521000000000004</v>
      </c>
      <c r="S256" s="124"/>
      <c r="T256" s="127"/>
      <c r="U256" s="128"/>
      <c r="V256" s="128"/>
      <c r="W256" s="128"/>
      <c r="X256" s="128"/>
      <c r="Y256" s="128"/>
      <c r="Z256" s="128"/>
      <c r="AA256" s="128"/>
      <c r="AB256" s="128"/>
      <c r="AC256" s="128"/>
      <c r="AD256" s="128"/>
      <c r="AE256" s="128"/>
      <c r="AF256" s="128"/>
      <c r="AG256" s="128"/>
      <c r="AH256" s="128"/>
    </row>
    <row r="257" spans="1:34" x14ac:dyDescent="0.3">
      <c r="A257" s="177" t="s">
        <v>1718</v>
      </c>
      <c r="B257" s="177" t="s">
        <v>1585</v>
      </c>
      <c r="C257" s="177">
        <v>135689</v>
      </c>
      <c r="D257" s="180"/>
      <c r="E257" s="181"/>
      <c r="F257" s="181"/>
      <c r="G257" s="181"/>
      <c r="H257" s="181"/>
      <c r="I257" s="181"/>
      <c r="J257" s="181"/>
      <c r="K257" s="181"/>
      <c r="L257" s="181"/>
      <c r="M257" s="181"/>
      <c r="N257" s="181"/>
      <c r="O257" s="181"/>
      <c r="P257" s="181"/>
      <c r="Q257" s="181"/>
      <c r="R257" s="181"/>
      <c r="S257" s="124" t="s">
        <v>1951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1718</v>
      </c>
      <c r="B258" s="177" t="s">
        <v>1606</v>
      </c>
      <c r="C258" s="177">
        <v>135692</v>
      </c>
      <c r="D258" s="180"/>
      <c r="E258" s="181"/>
      <c r="F258" s="181"/>
      <c r="G258" s="181"/>
      <c r="H258" s="181"/>
      <c r="I258" s="181"/>
      <c r="J258" s="181"/>
      <c r="K258" s="181"/>
      <c r="L258" s="181"/>
      <c r="M258" s="181"/>
      <c r="N258" s="181"/>
      <c r="O258" s="181"/>
      <c r="P258" s="181"/>
      <c r="Q258" s="181"/>
      <c r="R258" s="181"/>
      <c r="S258" s="124" t="s">
        <v>1951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1718</v>
      </c>
      <c r="B259" s="177" t="s">
        <v>1607</v>
      </c>
      <c r="C259" s="177">
        <v>114859</v>
      </c>
      <c r="D259" s="180">
        <v>44609</v>
      </c>
      <c r="E259" s="181">
        <v>42.8386</v>
      </c>
      <c r="F259" s="181">
        <v>-58.695900000000002</v>
      </c>
      <c r="G259" s="181">
        <v>39.320300000000003</v>
      </c>
      <c r="H259" s="181">
        <v>-27.460599999999999</v>
      </c>
      <c r="I259" s="181">
        <v>-4.7869000000000002</v>
      </c>
      <c r="J259" s="181">
        <v>-13.656499999999999</v>
      </c>
      <c r="K259" s="181">
        <v>-3.7328999999999999</v>
      </c>
      <c r="L259" s="181">
        <v>8.5907999999999998</v>
      </c>
      <c r="M259" s="181">
        <v>11.2921</v>
      </c>
      <c r="N259" s="181">
        <v>10.4529</v>
      </c>
      <c r="O259" s="181">
        <v>12.9602</v>
      </c>
      <c r="P259" s="181">
        <v>9.2719000000000005</v>
      </c>
      <c r="Q259" s="181">
        <v>8.3102</v>
      </c>
      <c r="R259" s="181">
        <v>12.5479</v>
      </c>
      <c r="S259" s="124"/>
      <c r="T259" s="127"/>
      <c r="U259" s="128"/>
      <c r="V259" s="128"/>
      <c r="W259" s="128"/>
      <c r="X259" s="128"/>
      <c r="Y259" s="128"/>
      <c r="Z259" s="128"/>
      <c r="AA259" s="128"/>
      <c r="AB259" s="128"/>
      <c r="AC259" s="128"/>
      <c r="AD259" s="128"/>
      <c r="AE259" s="128"/>
      <c r="AF259" s="128"/>
      <c r="AG259" s="128"/>
      <c r="AH259" s="128"/>
    </row>
    <row r="260" spans="1:34" x14ac:dyDescent="0.3">
      <c r="A260" s="177" t="s">
        <v>1718</v>
      </c>
      <c r="B260" s="177" t="s">
        <v>1586</v>
      </c>
      <c r="C260" s="177">
        <v>120154</v>
      </c>
      <c r="D260" s="180">
        <v>44609</v>
      </c>
      <c r="E260" s="181">
        <v>47.337699999999998</v>
      </c>
      <c r="F260" s="181">
        <v>-57.276499999999999</v>
      </c>
      <c r="G260" s="181">
        <v>40.693199999999997</v>
      </c>
      <c r="H260" s="181">
        <v>-26.073799999999999</v>
      </c>
      <c r="I260" s="181">
        <v>-3.3881999999999999</v>
      </c>
      <c r="J260" s="181">
        <v>-12.2723</v>
      </c>
      <c r="K260" s="181">
        <v>-2.3378999999999999</v>
      </c>
      <c r="L260" s="181">
        <v>10.071199999999999</v>
      </c>
      <c r="M260" s="181">
        <v>12.8217</v>
      </c>
      <c r="N260" s="181">
        <v>11.942500000000001</v>
      </c>
      <c r="O260" s="181">
        <v>14.335900000000001</v>
      </c>
      <c r="P260" s="181">
        <v>10.6417</v>
      </c>
      <c r="Q260" s="181">
        <v>11.0276</v>
      </c>
      <c r="R260" s="181">
        <v>13.964600000000001</v>
      </c>
      <c r="S260" s="124"/>
      <c r="T260" s="127"/>
      <c r="U260" s="128"/>
      <c r="V260" s="128"/>
      <c r="W260" s="128"/>
      <c r="X260" s="128"/>
      <c r="Y260" s="128"/>
      <c r="Z260" s="128"/>
      <c r="AA260" s="128"/>
      <c r="AB260" s="128"/>
      <c r="AC260" s="128"/>
      <c r="AD260" s="128"/>
      <c r="AE260" s="128"/>
      <c r="AF260" s="128"/>
      <c r="AG260" s="128"/>
      <c r="AH260" s="128"/>
    </row>
    <row r="261" spans="1:34" x14ac:dyDescent="0.3">
      <c r="A261" s="177" t="s">
        <v>1718</v>
      </c>
      <c r="B261" s="177" t="s">
        <v>1587</v>
      </c>
      <c r="C261" s="177">
        <v>119852</v>
      </c>
      <c r="D261" s="180">
        <v>44609</v>
      </c>
      <c r="E261" s="181">
        <v>46.127200000000002</v>
      </c>
      <c r="F261" s="181">
        <v>-43.548099999999998</v>
      </c>
      <c r="G261" s="181">
        <v>54.445900000000002</v>
      </c>
      <c r="H261" s="181">
        <v>-30.902200000000001</v>
      </c>
      <c r="I261" s="181">
        <v>-17.253900000000002</v>
      </c>
      <c r="J261" s="181">
        <v>-25.0303</v>
      </c>
      <c r="K261" s="181">
        <v>-0.45190000000000002</v>
      </c>
      <c r="L261" s="181">
        <v>6.6207000000000003</v>
      </c>
      <c r="M261" s="181">
        <v>9.6735000000000007</v>
      </c>
      <c r="N261" s="181">
        <v>8.5366</v>
      </c>
      <c r="O261" s="181">
        <v>9.3580000000000005</v>
      </c>
      <c r="P261" s="181">
        <v>7.7359999999999998</v>
      </c>
      <c r="Q261" s="181">
        <v>8.218</v>
      </c>
      <c r="R261" s="181">
        <v>8.4337</v>
      </c>
      <c r="S261" s="124"/>
      <c r="T261" s="127"/>
      <c r="U261" s="128"/>
      <c r="V261" s="128"/>
      <c r="W261" s="128"/>
      <c r="X261" s="128"/>
      <c r="Y261" s="128"/>
      <c r="Z261" s="128"/>
      <c r="AA261" s="128"/>
      <c r="AB261" s="128"/>
      <c r="AC261" s="128"/>
      <c r="AD261" s="128"/>
      <c r="AE261" s="128"/>
      <c r="AF261" s="128"/>
      <c r="AG261" s="128"/>
      <c r="AH261" s="128"/>
    </row>
    <row r="262" spans="1:34" x14ac:dyDescent="0.3">
      <c r="A262" s="177" t="s">
        <v>1718</v>
      </c>
      <c r="B262" s="177" t="s">
        <v>1608</v>
      </c>
      <c r="C262" s="177">
        <v>112487</v>
      </c>
      <c r="D262" s="180">
        <v>44609</v>
      </c>
      <c r="E262" s="181">
        <v>43.419699999999999</v>
      </c>
      <c r="F262" s="181">
        <v>-44.079900000000002</v>
      </c>
      <c r="G262" s="181">
        <v>53.813299999999998</v>
      </c>
      <c r="H262" s="181">
        <v>-31.536000000000001</v>
      </c>
      <c r="I262" s="181">
        <v>-17.884</v>
      </c>
      <c r="J262" s="181">
        <v>-25.653600000000001</v>
      </c>
      <c r="K262" s="181">
        <v>-1.0844</v>
      </c>
      <c r="L262" s="181">
        <v>5.9610000000000003</v>
      </c>
      <c r="M262" s="181">
        <v>9.0039999999999996</v>
      </c>
      <c r="N262" s="181">
        <v>7.8682999999999996</v>
      </c>
      <c r="O262" s="181">
        <v>8.7215000000000007</v>
      </c>
      <c r="P262" s="181">
        <v>7.0469999999999997</v>
      </c>
      <c r="Q262" s="181">
        <v>6.0560999999999998</v>
      </c>
      <c r="R262" s="181">
        <v>7.8121999999999998</v>
      </c>
      <c r="S262" s="124"/>
      <c r="T262" s="127"/>
      <c r="U262" s="128"/>
      <c r="V262" s="128"/>
      <c r="W262" s="128"/>
      <c r="X262" s="128"/>
      <c r="Y262" s="128"/>
      <c r="Z262" s="128"/>
      <c r="AA262" s="128"/>
      <c r="AB262" s="128"/>
      <c r="AC262" s="128"/>
      <c r="AD262" s="128"/>
      <c r="AE262" s="128"/>
      <c r="AF262" s="128"/>
      <c r="AG262" s="128"/>
      <c r="AH262" s="128"/>
    </row>
    <row r="263" spans="1:34" x14ac:dyDescent="0.3">
      <c r="A263" s="177" t="s">
        <v>1718</v>
      </c>
      <c r="B263" s="177" t="s">
        <v>1609</v>
      </c>
      <c r="C263" s="177">
        <v>101869</v>
      </c>
      <c r="D263" s="180">
        <v>44609</v>
      </c>
      <c r="E263" s="181">
        <v>67.313100000000006</v>
      </c>
      <c r="F263" s="181">
        <v>-31.3688</v>
      </c>
      <c r="G263" s="181">
        <v>56.327399999999997</v>
      </c>
      <c r="H263" s="181">
        <v>-22.414000000000001</v>
      </c>
      <c r="I263" s="181">
        <v>-2.6311</v>
      </c>
      <c r="J263" s="181">
        <v>-19.400400000000001</v>
      </c>
      <c r="K263" s="181">
        <v>-3.8938000000000001</v>
      </c>
      <c r="L263" s="181">
        <v>2.5293999999999999</v>
      </c>
      <c r="M263" s="181">
        <v>8.1105999999999998</v>
      </c>
      <c r="N263" s="181">
        <v>6.1315999999999997</v>
      </c>
      <c r="O263" s="181">
        <v>8.2591000000000001</v>
      </c>
      <c r="P263" s="181">
        <v>6.5389999999999997</v>
      </c>
      <c r="Q263" s="181">
        <v>8.3055000000000003</v>
      </c>
      <c r="R263" s="181">
        <v>6.8883999999999999</v>
      </c>
      <c r="S263" s="124"/>
      <c r="T263" s="127"/>
      <c r="U263" s="128"/>
      <c r="V263" s="128"/>
      <c r="W263" s="128"/>
      <c r="X263" s="128"/>
      <c r="Y263" s="128"/>
      <c r="Z263" s="128"/>
      <c r="AA263" s="128"/>
      <c r="AB263" s="128"/>
      <c r="AC263" s="128"/>
      <c r="AD263" s="128"/>
      <c r="AE263" s="128"/>
      <c r="AF263" s="128"/>
      <c r="AG263" s="128"/>
      <c r="AH263" s="128"/>
    </row>
    <row r="264" spans="1:34" x14ac:dyDescent="0.3">
      <c r="A264" s="177" t="s">
        <v>1718</v>
      </c>
      <c r="B264" s="177" t="s">
        <v>1588</v>
      </c>
      <c r="C264" s="177">
        <v>120276</v>
      </c>
      <c r="D264" s="180">
        <v>44609</v>
      </c>
      <c r="E264" s="181">
        <v>72.255799999999994</v>
      </c>
      <c r="F264" s="181">
        <v>-30.485600000000002</v>
      </c>
      <c r="G264" s="181">
        <v>57.265999999999998</v>
      </c>
      <c r="H264" s="181">
        <v>-21.488199999999999</v>
      </c>
      <c r="I264" s="181">
        <v>-1.702</v>
      </c>
      <c r="J264" s="181">
        <v>-18.482199999999999</v>
      </c>
      <c r="K264" s="181">
        <v>-2.9668000000000001</v>
      </c>
      <c r="L264" s="181">
        <v>3.4222000000000001</v>
      </c>
      <c r="M264" s="181">
        <v>9.0127000000000006</v>
      </c>
      <c r="N264" s="181">
        <v>7.0174000000000003</v>
      </c>
      <c r="O264" s="181">
        <v>9.2242999999999995</v>
      </c>
      <c r="P264" s="181">
        <v>7.4622999999999999</v>
      </c>
      <c r="Q264" s="181">
        <v>8.1601999999999997</v>
      </c>
      <c r="R264" s="181">
        <v>7.8516000000000004</v>
      </c>
      <c r="S264" s="124"/>
      <c r="T264" s="127"/>
      <c r="U264" s="128"/>
      <c r="V264" s="128"/>
      <c r="W264" s="128"/>
      <c r="X264" s="128"/>
      <c r="Y264" s="128"/>
      <c r="Z264" s="128"/>
      <c r="AA264" s="128"/>
      <c r="AB264" s="128"/>
      <c r="AC264" s="128"/>
      <c r="AD264" s="128"/>
      <c r="AE264" s="128"/>
      <c r="AF264" s="128"/>
      <c r="AG264" s="128"/>
      <c r="AH264" s="128"/>
    </row>
    <row r="265" spans="1:34" x14ac:dyDescent="0.3">
      <c r="A265" s="177" t="s">
        <v>1718</v>
      </c>
      <c r="B265" s="177" t="s">
        <v>1958</v>
      </c>
      <c r="C265" s="177">
        <v>119156</v>
      </c>
      <c r="D265" s="180">
        <v>44609</v>
      </c>
      <c r="E265" s="181">
        <v>25.5092</v>
      </c>
      <c r="F265" s="181">
        <v>-13.0161</v>
      </c>
      <c r="G265" s="181">
        <v>64.345500000000001</v>
      </c>
      <c r="H265" s="181">
        <v>-14.4117</v>
      </c>
      <c r="I265" s="181">
        <v>-3.1135000000000002</v>
      </c>
      <c r="J265" s="181">
        <v>-9.0140999999999991</v>
      </c>
      <c r="K265" s="181">
        <v>1.8939999999999999</v>
      </c>
      <c r="L265" s="181">
        <v>5.0289000000000001</v>
      </c>
      <c r="M265" s="181">
        <v>8.2545999999999999</v>
      </c>
      <c r="N265" s="181">
        <v>5.3193999999999999</v>
      </c>
      <c r="O265" s="181">
        <v>7.8887</v>
      </c>
      <c r="P265" s="181">
        <v>7.1927000000000003</v>
      </c>
      <c r="Q265" s="181">
        <v>8.6728000000000005</v>
      </c>
      <c r="R265" s="181">
        <v>7.03</v>
      </c>
      <c r="S265" s="124"/>
      <c r="T265" s="127"/>
      <c r="U265" s="128"/>
      <c r="V265" s="128"/>
      <c r="W265" s="128"/>
      <c r="X265" s="128"/>
      <c r="Y265" s="128"/>
      <c r="Z265" s="128"/>
      <c r="AA265" s="128"/>
      <c r="AB265" s="128"/>
      <c r="AC265" s="128"/>
      <c r="AD265" s="128"/>
      <c r="AE265" s="128"/>
      <c r="AF265" s="128"/>
      <c r="AG265" s="128"/>
      <c r="AH265" s="128"/>
    </row>
    <row r="266" spans="1:34" x14ac:dyDescent="0.3">
      <c r="A266" s="177" t="s">
        <v>1718</v>
      </c>
      <c r="B266" s="177" t="s">
        <v>1959</v>
      </c>
      <c r="C266" s="177">
        <v>113142</v>
      </c>
      <c r="D266" s="180">
        <v>44609</v>
      </c>
      <c r="E266" s="181">
        <v>22.171700000000001</v>
      </c>
      <c r="F266" s="181">
        <v>-15.139200000000001</v>
      </c>
      <c r="G266" s="181">
        <v>62.326099999999997</v>
      </c>
      <c r="H266" s="181">
        <v>-16.434000000000001</v>
      </c>
      <c r="I266" s="181">
        <v>-5.1284999999999998</v>
      </c>
      <c r="J266" s="181">
        <v>-11.010899999999999</v>
      </c>
      <c r="K266" s="181">
        <v>-0.1234</v>
      </c>
      <c r="L266" s="181">
        <v>3.2048000000000001</v>
      </c>
      <c r="M266" s="181">
        <v>6.3406000000000002</v>
      </c>
      <c r="N266" s="181">
        <v>3.4041000000000001</v>
      </c>
      <c r="O266" s="181">
        <v>6.1830999999999996</v>
      </c>
      <c r="P266" s="181">
        <v>5.4314</v>
      </c>
      <c r="Q266" s="181">
        <v>7.1277999999999997</v>
      </c>
      <c r="R266" s="181">
        <v>5.1618000000000004</v>
      </c>
      <c r="S266" s="124"/>
      <c r="T266" s="127"/>
      <c r="U266" s="128"/>
      <c r="V266" s="128"/>
      <c r="W266" s="128"/>
      <c r="X266" s="128"/>
      <c r="Y266" s="128"/>
      <c r="Z266" s="128"/>
      <c r="AA266" s="128"/>
      <c r="AB266" s="128"/>
      <c r="AC266" s="128"/>
      <c r="AD266" s="128"/>
      <c r="AE266" s="128"/>
      <c r="AF266" s="128"/>
      <c r="AG266" s="128"/>
      <c r="AH266" s="128"/>
    </row>
    <row r="267" spans="1:34" x14ac:dyDescent="0.3">
      <c r="A267" s="177" t="s">
        <v>1718</v>
      </c>
      <c r="B267" s="177" t="s">
        <v>1610</v>
      </c>
      <c r="C267" s="177">
        <v>102172</v>
      </c>
      <c r="D267" s="180">
        <v>44609</v>
      </c>
      <c r="E267" s="181">
        <v>44.452199999999998</v>
      </c>
      <c r="F267" s="181">
        <v>0.65690000000000004</v>
      </c>
      <c r="G267" s="181">
        <v>39.623899999999999</v>
      </c>
      <c r="H267" s="181">
        <v>-1.9464999999999999</v>
      </c>
      <c r="I267" s="181">
        <v>8.9337</v>
      </c>
      <c r="J267" s="181">
        <v>0.25169999999999998</v>
      </c>
      <c r="K267" s="181">
        <v>4.5425000000000004</v>
      </c>
      <c r="L267" s="181">
        <v>7.6277999999999997</v>
      </c>
      <c r="M267" s="181">
        <v>9.3782999999999994</v>
      </c>
      <c r="N267" s="181">
        <v>9.3768999999999991</v>
      </c>
      <c r="O267" s="181">
        <v>1.1639999999999999</v>
      </c>
      <c r="P267" s="181">
        <v>3.2187999999999999</v>
      </c>
      <c r="Q267" s="181">
        <v>8.5853000000000002</v>
      </c>
      <c r="R267" s="181">
        <v>4.1828000000000003</v>
      </c>
      <c r="S267" s="124"/>
      <c r="T267" s="127"/>
      <c r="U267" s="128"/>
      <c r="V267" s="128"/>
      <c r="W267" s="128"/>
      <c r="X267" s="128"/>
      <c r="Y267" s="128"/>
      <c r="Z267" s="128"/>
      <c r="AA267" s="128"/>
      <c r="AB267" s="128"/>
      <c r="AC267" s="128"/>
      <c r="AD267" s="128"/>
      <c r="AE267" s="128"/>
      <c r="AF267" s="128"/>
      <c r="AG267" s="128"/>
      <c r="AH267" s="128"/>
    </row>
    <row r="268" spans="1:34" x14ac:dyDescent="0.3">
      <c r="A268" s="177" t="s">
        <v>1718</v>
      </c>
      <c r="B268" s="177" t="s">
        <v>1589</v>
      </c>
      <c r="C268" s="177">
        <v>118726</v>
      </c>
      <c r="D268" s="180">
        <v>44609</v>
      </c>
      <c r="E268" s="181">
        <v>47.831699999999998</v>
      </c>
      <c r="F268" s="181">
        <v>1.2972999999999999</v>
      </c>
      <c r="G268" s="181">
        <v>40.271500000000003</v>
      </c>
      <c r="H268" s="181">
        <v>-1.3295999999999999</v>
      </c>
      <c r="I268" s="181">
        <v>9.5517000000000003</v>
      </c>
      <c r="J268" s="181">
        <v>0.86960000000000004</v>
      </c>
      <c r="K268" s="181">
        <v>5.1657999999999999</v>
      </c>
      <c r="L268" s="181">
        <v>8.2696000000000005</v>
      </c>
      <c r="M268" s="181">
        <v>10.043200000000001</v>
      </c>
      <c r="N268" s="181">
        <v>10.0579</v>
      </c>
      <c r="O268" s="181">
        <v>1.8466</v>
      </c>
      <c r="P268" s="181">
        <v>4.0053999999999998</v>
      </c>
      <c r="Q268" s="181">
        <v>7.1684000000000001</v>
      </c>
      <c r="R268" s="181">
        <v>4.8292000000000002</v>
      </c>
      <c r="S268" s="124"/>
      <c r="T268" s="127"/>
      <c r="U268" s="128"/>
      <c r="V268" s="128"/>
      <c r="W268" s="128"/>
      <c r="X268" s="128"/>
      <c r="Y268" s="128"/>
      <c r="Z268" s="128"/>
      <c r="AA268" s="128"/>
      <c r="AB268" s="128"/>
      <c r="AC268" s="128"/>
      <c r="AD268" s="128"/>
      <c r="AE268" s="128"/>
      <c r="AF268" s="128"/>
      <c r="AG268" s="128"/>
      <c r="AH268" s="128"/>
    </row>
    <row r="269" spans="1:34" x14ac:dyDescent="0.3">
      <c r="A269" s="177" t="s">
        <v>1718</v>
      </c>
      <c r="B269" s="177" t="s">
        <v>1611</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1718</v>
      </c>
      <c r="B270" s="177" t="s">
        <v>1590</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1718</v>
      </c>
      <c r="B271" s="177" t="s">
        <v>1997</v>
      </c>
      <c r="C271" s="177">
        <v>119839</v>
      </c>
      <c r="D271" s="180">
        <v>44609</v>
      </c>
      <c r="E271" s="181">
        <v>57.239699999999999</v>
      </c>
      <c r="F271" s="181">
        <v>-19.183800000000002</v>
      </c>
      <c r="G271" s="181">
        <v>79.4375</v>
      </c>
      <c r="H271" s="181">
        <v>-24.1645</v>
      </c>
      <c r="I271" s="181">
        <v>-7.0317999999999996</v>
      </c>
      <c r="J271" s="181">
        <v>-16.7271</v>
      </c>
      <c r="K271" s="181">
        <v>-3.0066999999999999</v>
      </c>
      <c r="L271" s="181">
        <v>10.641999999999999</v>
      </c>
      <c r="M271" s="181">
        <v>13.3416</v>
      </c>
      <c r="N271" s="181">
        <v>11.507899999999999</v>
      </c>
      <c r="O271" s="181">
        <v>12.4445</v>
      </c>
      <c r="P271" s="181">
        <v>9.0442</v>
      </c>
      <c r="Q271" s="181">
        <v>10.0769</v>
      </c>
      <c r="R271" s="181">
        <v>12.924200000000001</v>
      </c>
      <c r="S271" s="124"/>
      <c r="T271" s="127"/>
      <c r="U271" s="128"/>
      <c r="V271" s="128"/>
      <c r="W271" s="128"/>
      <c r="X271" s="128"/>
      <c r="Y271" s="128"/>
      <c r="Z271" s="128"/>
      <c r="AA271" s="128"/>
      <c r="AB271" s="128"/>
      <c r="AC271" s="128"/>
      <c r="AD271" s="128"/>
      <c r="AE271" s="128"/>
      <c r="AF271" s="128"/>
      <c r="AG271" s="128"/>
      <c r="AH271" s="128"/>
    </row>
    <row r="272" spans="1:34" x14ac:dyDescent="0.3">
      <c r="A272" s="177" t="s">
        <v>1718</v>
      </c>
      <c r="B272" s="177" t="s">
        <v>1998</v>
      </c>
      <c r="C272" s="177">
        <v>100968</v>
      </c>
      <c r="D272" s="180">
        <v>44609</v>
      </c>
      <c r="E272" s="181">
        <v>53.301499999999997</v>
      </c>
      <c r="F272" s="181">
        <v>-19.711099999999998</v>
      </c>
      <c r="G272" s="181">
        <v>78.846900000000005</v>
      </c>
      <c r="H272" s="181">
        <v>-24.749400000000001</v>
      </c>
      <c r="I272" s="181">
        <v>-7.6276000000000002</v>
      </c>
      <c r="J272" s="181">
        <v>-17.307600000000001</v>
      </c>
      <c r="K272" s="181">
        <v>-3.5065</v>
      </c>
      <c r="L272" s="181">
        <v>10.0311</v>
      </c>
      <c r="M272" s="181">
        <v>12.6988</v>
      </c>
      <c r="N272" s="181">
        <v>10.860900000000001</v>
      </c>
      <c r="O272" s="181">
        <v>11.8026</v>
      </c>
      <c r="P272" s="181">
        <v>8.2561</v>
      </c>
      <c r="Q272" s="181">
        <v>8.3272999999999993</v>
      </c>
      <c r="R272" s="181">
        <v>12.2567</v>
      </c>
      <c r="S272" s="124"/>
      <c r="T272" s="127"/>
      <c r="U272" s="128"/>
      <c r="V272" s="128"/>
      <c r="W272" s="128"/>
      <c r="X272" s="128"/>
      <c r="Y272" s="128"/>
      <c r="Z272" s="128"/>
      <c r="AA272" s="128"/>
      <c r="AB272" s="128"/>
      <c r="AC272" s="128"/>
      <c r="AD272" s="128"/>
      <c r="AE272" s="128"/>
      <c r="AF272" s="128"/>
      <c r="AG272" s="128"/>
      <c r="AH272" s="128"/>
    </row>
    <row r="273" spans="1:34" x14ac:dyDescent="0.3">
      <c r="A273" s="177" t="s">
        <v>1718</v>
      </c>
      <c r="B273" s="177" t="s">
        <v>1612</v>
      </c>
      <c r="C273" s="177">
        <v>112868</v>
      </c>
      <c r="D273" s="180">
        <v>44609</v>
      </c>
      <c r="E273" s="181">
        <v>23.625499999999999</v>
      </c>
      <c r="F273" s="181">
        <v>-44.131900000000002</v>
      </c>
      <c r="G273" s="181">
        <v>29.9941</v>
      </c>
      <c r="H273" s="181">
        <v>-25.607900000000001</v>
      </c>
      <c r="I273" s="181">
        <v>-3.8675999999999999</v>
      </c>
      <c r="J273" s="181">
        <v>-12.4946</v>
      </c>
      <c r="K273" s="181">
        <v>-2.7631999999999999</v>
      </c>
      <c r="L273" s="181">
        <v>14.976800000000001</v>
      </c>
      <c r="M273" s="181">
        <v>14.6799</v>
      </c>
      <c r="N273" s="181">
        <v>11.507300000000001</v>
      </c>
      <c r="O273" s="181">
        <v>7.5903999999999998</v>
      </c>
      <c r="P273" s="181">
        <v>6.0704000000000002</v>
      </c>
      <c r="Q273" s="181">
        <v>7.4555999999999996</v>
      </c>
      <c r="R273" s="181">
        <v>9.6747999999999994</v>
      </c>
      <c r="S273" s="124"/>
      <c r="T273" s="127"/>
      <c r="U273" s="128"/>
      <c r="V273" s="128"/>
      <c r="W273" s="128"/>
      <c r="X273" s="128"/>
      <c r="Y273" s="128"/>
      <c r="Z273" s="128"/>
      <c r="AA273" s="128"/>
      <c r="AB273" s="128"/>
      <c r="AC273" s="128"/>
      <c r="AD273" s="128"/>
      <c r="AE273" s="128"/>
      <c r="AF273" s="128"/>
      <c r="AG273" s="128"/>
      <c r="AH273" s="128"/>
    </row>
    <row r="274" spans="1:34" x14ac:dyDescent="0.3">
      <c r="A274" s="177" t="s">
        <v>1718</v>
      </c>
      <c r="B274" s="177" t="s">
        <v>1591</v>
      </c>
      <c r="C274" s="177">
        <v>119635</v>
      </c>
      <c r="D274" s="180">
        <v>44609</v>
      </c>
      <c r="E274" s="181">
        <v>25.229900000000001</v>
      </c>
      <c r="F274" s="181">
        <v>-43.349299999999999</v>
      </c>
      <c r="G274" s="181">
        <v>30.892900000000001</v>
      </c>
      <c r="H274" s="181">
        <v>-24.662600000000001</v>
      </c>
      <c r="I274" s="181">
        <v>-2.9211</v>
      </c>
      <c r="J274" s="181">
        <v>-11.5479</v>
      </c>
      <c r="K274" s="181">
        <v>-1.8095000000000001</v>
      </c>
      <c r="L274" s="181">
        <v>16.0046</v>
      </c>
      <c r="M274" s="181">
        <v>15.7021</v>
      </c>
      <c r="N274" s="181">
        <v>12.4513</v>
      </c>
      <c r="O274" s="181">
        <v>8.4728999999999992</v>
      </c>
      <c r="P274" s="181">
        <v>7.1188000000000002</v>
      </c>
      <c r="Q274" s="181">
        <v>8.5067000000000004</v>
      </c>
      <c r="R274" s="181">
        <v>10.569599999999999</v>
      </c>
      <c r="S274" s="124"/>
      <c r="T274" s="127"/>
      <c r="U274" s="128"/>
      <c r="V274" s="128"/>
      <c r="W274" s="128"/>
      <c r="X274" s="128"/>
      <c r="Y274" s="128"/>
      <c r="Z274" s="128"/>
      <c r="AA274" s="128"/>
      <c r="AB274" s="128"/>
      <c r="AC274" s="128"/>
      <c r="AD274" s="128"/>
      <c r="AE274" s="128"/>
      <c r="AF274" s="128"/>
      <c r="AG274" s="128"/>
      <c r="AH274" s="128"/>
    </row>
    <row r="275" spans="1:34" x14ac:dyDescent="0.3">
      <c r="A275" s="177" t="s">
        <v>1718</v>
      </c>
      <c r="B275" s="177" t="s">
        <v>1592</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1718</v>
      </c>
      <c r="B276" s="177" t="s">
        <v>1613</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1718</v>
      </c>
      <c r="B277" s="177" t="s">
        <v>1593</v>
      </c>
      <c r="C277" s="177">
        <v>120779</v>
      </c>
      <c r="D277" s="180">
        <v>44609</v>
      </c>
      <c r="E277" s="181">
        <v>54.8611</v>
      </c>
      <c r="F277" s="181">
        <v>-56.066499999999998</v>
      </c>
      <c r="G277" s="181">
        <v>52.7881</v>
      </c>
      <c r="H277" s="181">
        <v>-27.183</v>
      </c>
      <c r="I277" s="181">
        <v>-5.6382000000000003</v>
      </c>
      <c r="J277" s="181">
        <v>-11.2491</v>
      </c>
      <c r="K277" s="181">
        <v>-4.3125999999999998</v>
      </c>
      <c r="L277" s="181">
        <v>11.744899999999999</v>
      </c>
      <c r="M277" s="181">
        <v>14.9534</v>
      </c>
      <c r="N277" s="181">
        <v>12.222099999999999</v>
      </c>
      <c r="O277" s="181">
        <v>9.3107000000000006</v>
      </c>
      <c r="P277" s="181">
        <v>8.4444999999999997</v>
      </c>
      <c r="Q277" s="181">
        <v>9.9153000000000002</v>
      </c>
      <c r="R277" s="181">
        <v>13.671200000000001</v>
      </c>
      <c r="S277" s="124"/>
      <c r="T277" s="127"/>
      <c r="U277" s="128"/>
      <c r="V277" s="128"/>
      <c r="W277" s="128"/>
      <c r="X277" s="128"/>
      <c r="Y277" s="128"/>
      <c r="Z277" s="128"/>
      <c r="AA277" s="128"/>
      <c r="AB277" s="128"/>
      <c r="AC277" s="128"/>
      <c r="AD277" s="128"/>
      <c r="AE277" s="128"/>
      <c r="AF277" s="128"/>
      <c r="AG277" s="128"/>
      <c r="AH277" s="128"/>
    </row>
    <row r="278" spans="1:34" x14ac:dyDescent="0.3">
      <c r="A278" s="177" t="s">
        <v>1718</v>
      </c>
      <c r="B278" s="177" t="s">
        <v>1614</v>
      </c>
      <c r="C278" s="177">
        <v>102535</v>
      </c>
      <c r="D278" s="180">
        <v>44609</v>
      </c>
      <c r="E278" s="181">
        <v>51.741100000000003</v>
      </c>
      <c r="F278" s="181">
        <v>-56.699300000000001</v>
      </c>
      <c r="G278" s="181">
        <v>52.237400000000001</v>
      </c>
      <c r="H278" s="181">
        <v>-27.736499999999999</v>
      </c>
      <c r="I278" s="181">
        <v>-6.1931000000000003</v>
      </c>
      <c r="J278" s="181">
        <v>-11.7957</v>
      </c>
      <c r="K278" s="181">
        <v>-4.8571</v>
      </c>
      <c r="L278" s="181">
        <v>11.1594</v>
      </c>
      <c r="M278" s="181">
        <v>14.325699999999999</v>
      </c>
      <c r="N278" s="181">
        <v>11.5769</v>
      </c>
      <c r="O278" s="181">
        <v>8.6219000000000001</v>
      </c>
      <c r="P278" s="181">
        <v>7.7392000000000003</v>
      </c>
      <c r="Q278" s="181">
        <v>9.4589999999999996</v>
      </c>
      <c r="R278" s="181">
        <v>12.977</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-25.358426829268289</v>
      </c>
      <c r="G279" s="183">
        <v>54.672385365853664</v>
      </c>
      <c r="H279" s="183">
        <v>-13.928451219512196</v>
      </c>
      <c r="I279" s="183">
        <v>-0.48621707317073187</v>
      </c>
      <c r="J279" s="183">
        <v>-11.328309756097557</v>
      </c>
      <c r="K279" s="183">
        <v>-0.65364146341463425</v>
      </c>
      <c r="L279" s="183">
        <v>6.7312414634146345</v>
      </c>
      <c r="M279" s="183">
        <v>10.012051219512195</v>
      </c>
      <c r="N279" s="183">
        <v>8.601851219512195</v>
      </c>
      <c r="O279" s="183">
        <v>9.2292634146341435</v>
      </c>
      <c r="P279" s="183">
        <v>7.5321170731707321</v>
      </c>
      <c r="Q279" s="183">
        <v>8.8516658536585364</v>
      </c>
      <c r="R279" s="183">
        <v>9.4923780487804876</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408</v>
      </c>
      <c r="B280" s="177"/>
      <c r="C280" s="177"/>
      <c r="D280" s="177"/>
      <c r="E280" s="177"/>
      <c r="F280" s="183">
        <v>-27.997800000000002</v>
      </c>
      <c r="G280" s="183">
        <v>56.327399999999997</v>
      </c>
      <c r="H280" s="183">
        <v>-23.35</v>
      </c>
      <c r="I280" s="183">
        <v>-5.1284999999999998</v>
      </c>
      <c r="J280" s="183">
        <v>-12.2723</v>
      </c>
      <c r="K280" s="183">
        <v>-1.8095000000000001</v>
      </c>
      <c r="L280" s="183">
        <v>5.9610000000000003</v>
      </c>
      <c r="M280" s="183">
        <v>9.5939999999999994</v>
      </c>
      <c r="N280" s="183">
        <v>8.5366</v>
      </c>
      <c r="O280" s="183">
        <v>9.3580000000000005</v>
      </c>
      <c r="P280" s="183">
        <v>7.7359999999999998</v>
      </c>
      <c r="Q280" s="183">
        <v>8.7338000000000005</v>
      </c>
      <c r="R280" s="183">
        <v>9.6320999999999994</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599</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600</v>
      </c>
      <c r="B283" s="177" t="s">
        <v>601</v>
      </c>
      <c r="C283" s="177">
        <v>105460</v>
      </c>
      <c r="D283" s="180">
        <v>44609</v>
      </c>
      <c r="E283" s="181">
        <v>75.8</v>
      </c>
      <c r="F283" s="181">
        <v>-0.39419999999999999</v>
      </c>
      <c r="G283" s="181">
        <v>1.6495</v>
      </c>
      <c r="H283" s="181">
        <v>-3.0194000000000001</v>
      </c>
      <c r="I283" s="181">
        <v>-3.3163</v>
      </c>
      <c r="J283" s="181">
        <v>-5.8970000000000002</v>
      </c>
      <c r="K283" s="181">
        <v>-4.9767999999999999</v>
      </c>
      <c r="L283" s="181">
        <v>3.1573000000000002</v>
      </c>
      <c r="M283" s="181">
        <v>16.026299999999999</v>
      </c>
      <c r="N283" s="181">
        <v>15.2676</v>
      </c>
      <c r="O283" s="181">
        <v>20.1004</v>
      </c>
      <c r="P283" s="181">
        <v>16.0868</v>
      </c>
      <c r="Q283" s="181">
        <v>14.597300000000001</v>
      </c>
      <c r="R283" s="181">
        <v>21.6419</v>
      </c>
      <c r="S283" s="124"/>
      <c r="T283" s="127"/>
      <c r="U283" s="128"/>
      <c r="V283" s="128"/>
      <c r="W283" s="128"/>
      <c r="X283" s="128"/>
      <c r="Y283" s="128"/>
      <c r="Z283" s="128"/>
      <c r="AA283" s="128"/>
      <c r="AB283" s="128"/>
      <c r="AC283" s="128"/>
      <c r="AD283" s="128"/>
      <c r="AE283" s="128"/>
      <c r="AF283" s="128"/>
      <c r="AG283" s="128"/>
      <c r="AH283" s="128"/>
    </row>
    <row r="284" spans="1:34" x14ac:dyDescent="0.3">
      <c r="A284" s="177" t="s">
        <v>600</v>
      </c>
      <c r="B284" s="177" t="s">
        <v>602</v>
      </c>
      <c r="C284" s="177">
        <v>120348</v>
      </c>
      <c r="D284" s="180">
        <v>44609</v>
      </c>
      <c r="E284" s="181">
        <v>85.39</v>
      </c>
      <c r="F284" s="181">
        <v>-0.39660000000000001</v>
      </c>
      <c r="G284" s="181">
        <v>1.6548</v>
      </c>
      <c r="H284" s="181">
        <v>-2.9990000000000001</v>
      </c>
      <c r="I284" s="181">
        <v>-3.2736999999999998</v>
      </c>
      <c r="J284" s="181">
        <v>-5.7920999999999996</v>
      </c>
      <c r="K284" s="181">
        <v>-4.6773999999999996</v>
      </c>
      <c r="L284" s="181">
        <v>3.8176000000000001</v>
      </c>
      <c r="M284" s="181">
        <v>17.165199999999999</v>
      </c>
      <c r="N284" s="181">
        <v>16.764700000000001</v>
      </c>
      <c r="O284" s="181">
        <v>21.543900000000001</v>
      </c>
      <c r="P284" s="181">
        <v>17.616700000000002</v>
      </c>
      <c r="Q284" s="181">
        <v>18.963999999999999</v>
      </c>
      <c r="R284" s="181">
        <v>23.1738</v>
      </c>
      <c r="S284" s="124"/>
      <c r="T284" s="127"/>
      <c r="U284" s="128"/>
      <c r="V284" s="128"/>
      <c r="W284" s="128"/>
      <c r="X284" s="128"/>
      <c r="Y284" s="128"/>
      <c r="Z284" s="128"/>
      <c r="AA284" s="128"/>
      <c r="AB284" s="128"/>
      <c r="AC284" s="128"/>
      <c r="AD284" s="128"/>
      <c r="AE284" s="128"/>
      <c r="AF284" s="128"/>
      <c r="AG284" s="128"/>
      <c r="AH284" s="128"/>
    </row>
    <row r="285" spans="1:34" x14ac:dyDescent="0.3">
      <c r="A285" s="177" t="s">
        <v>600</v>
      </c>
      <c r="B285" s="177" t="s">
        <v>603</v>
      </c>
      <c r="C285" s="177">
        <v>103040</v>
      </c>
      <c r="D285" s="180">
        <v>44609</v>
      </c>
      <c r="E285" s="181">
        <v>82.393000000000001</v>
      </c>
      <c r="F285" s="181">
        <v>-0.53</v>
      </c>
      <c r="G285" s="181">
        <v>2.0207999999999999</v>
      </c>
      <c r="H285" s="181">
        <v>-2.8178000000000001</v>
      </c>
      <c r="I285" s="181">
        <v>-2.4323000000000001</v>
      </c>
      <c r="J285" s="181">
        <v>-5.4344999999999999</v>
      </c>
      <c r="K285" s="181">
        <v>-2.9883000000000002</v>
      </c>
      <c r="L285" s="181">
        <v>3.7865000000000002</v>
      </c>
      <c r="M285" s="181">
        <v>16.843</v>
      </c>
      <c r="N285" s="181">
        <v>15.2044</v>
      </c>
      <c r="O285" s="181">
        <v>18.891200000000001</v>
      </c>
      <c r="P285" s="181">
        <v>16.033999999999999</v>
      </c>
      <c r="Q285" s="181">
        <v>13.570399999999999</v>
      </c>
      <c r="R285" s="181">
        <v>21.171299999999999</v>
      </c>
      <c r="S285" s="124"/>
      <c r="T285" s="127"/>
      <c r="U285" s="128"/>
      <c r="V285" s="128"/>
      <c r="W285" s="128"/>
      <c r="X285" s="128"/>
      <c r="Y285" s="128"/>
      <c r="Z285" s="128"/>
      <c r="AA285" s="128"/>
      <c r="AB285" s="128"/>
      <c r="AC285" s="128"/>
      <c r="AD285" s="128"/>
      <c r="AE285" s="128"/>
      <c r="AF285" s="128"/>
      <c r="AG285" s="128"/>
      <c r="AH285" s="128"/>
    </row>
    <row r="286" spans="1:34" x14ac:dyDescent="0.3">
      <c r="A286" s="177" t="s">
        <v>600</v>
      </c>
      <c r="B286" s="177" t="s">
        <v>604</v>
      </c>
      <c r="C286" s="177">
        <v>119769</v>
      </c>
      <c r="D286" s="180">
        <v>44609</v>
      </c>
      <c r="E286" s="181">
        <v>92.787000000000006</v>
      </c>
      <c r="F286" s="181">
        <v>-0.52639999999999998</v>
      </c>
      <c r="G286" s="181">
        <v>2.0333000000000001</v>
      </c>
      <c r="H286" s="181">
        <v>-2.7909999999999999</v>
      </c>
      <c r="I286" s="181">
        <v>-2.3809</v>
      </c>
      <c r="J286" s="181">
        <v>-5.3251999999999997</v>
      </c>
      <c r="K286" s="181">
        <v>-2.6594000000000002</v>
      </c>
      <c r="L286" s="181">
        <v>4.4922000000000004</v>
      </c>
      <c r="M286" s="181">
        <v>18.048100000000002</v>
      </c>
      <c r="N286" s="181">
        <v>16.771999999999998</v>
      </c>
      <c r="O286" s="181">
        <v>20.535799999999998</v>
      </c>
      <c r="P286" s="181">
        <v>17.682400000000001</v>
      </c>
      <c r="Q286" s="181">
        <v>16.257899999999999</v>
      </c>
      <c r="R286" s="181">
        <v>22.806899999999999</v>
      </c>
      <c r="S286" s="124"/>
      <c r="T286" s="127"/>
      <c r="U286" s="128"/>
      <c r="V286" s="128"/>
      <c r="W286" s="128"/>
      <c r="X286" s="128"/>
      <c r="Y286" s="128"/>
      <c r="Z286" s="128"/>
      <c r="AA286" s="128"/>
      <c r="AB286" s="128"/>
      <c r="AC286" s="128"/>
      <c r="AD286" s="128"/>
      <c r="AE286" s="128"/>
      <c r="AF286" s="128"/>
      <c r="AG286" s="128"/>
      <c r="AH286" s="128"/>
    </row>
    <row r="287" spans="1:34" x14ac:dyDescent="0.3">
      <c r="A287" s="177" t="s">
        <v>600</v>
      </c>
      <c r="B287" s="177" t="s">
        <v>1807</v>
      </c>
      <c r="C287" s="177">
        <v>119835</v>
      </c>
      <c r="D287" s="180">
        <v>44609</v>
      </c>
      <c r="E287" s="181">
        <v>210.2055</v>
      </c>
      <c r="F287" s="181">
        <v>-0.32150000000000001</v>
      </c>
      <c r="G287" s="181">
        <v>1.7675000000000001</v>
      </c>
      <c r="H287" s="181">
        <v>-2.8555000000000001</v>
      </c>
      <c r="I287" s="181">
        <v>-4.1645000000000003</v>
      </c>
      <c r="J287" s="181">
        <v>-6.1071999999999997</v>
      </c>
      <c r="K287" s="181">
        <v>-3.2755999999999998</v>
      </c>
      <c r="L287" s="181">
        <v>10.2933</v>
      </c>
      <c r="M287" s="181">
        <v>24.156300000000002</v>
      </c>
      <c r="N287" s="181">
        <v>29.229099999999999</v>
      </c>
      <c r="O287" s="181">
        <v>26.604399999999998</v>
      </c>
      <c r="P287" s="181">
        <v>16.680599999999998</v>
      </c>
      <c r="Q287" s="181">
        <v>14.904400000000001</v>
      </c>
      <c r="R287" s="181">
        <v>39.018799999999999</v>
      </c>
      <c r="S287" s="124"/>
      <c r="T287" s="127"/>
      <c r="U287" s="128"/>
      <c r="V287" s="128"/>
      <c r="W287" s="128"/>
      <c r="X287" s="128"/>
      <c r="Y287" s="128"/>
      <c r="Z287" s="128"/>
      <c r="AA287" s="128"/>
      <c r="AB287" s="128"/>
      <c r="AC287" s="128"/>
      <c r="AD287" s="128"/>
      <c r="AE287" s="128"/>
      <c r="AF287" s="128"/>
      <c r="AG287" s="128"/>
      <c r="AH287" s="128"/>
    </row>
    <row r="288" spans="1:34" x14ac:dyDescent="0.3">
      <c r="A288" s="177" t="s">
        <v>600</v>
      </c>
      <c r="B288" s="177" t="s">
        <v>1927</v>
      </c>
      <c r="C288" s="177">
        <v>119724</v>
      </c>
      <c r="D288" s="180">
        <v>44609</v>
      </c>
      <c r="E288" s="181">
        <v>61.532302595730499</v>
      </c>
      <c r="F288" s="181">
        <v>-0.32150000000000001</v>
      </c>
      <c r="G288" s="181">
        <v>1.7675000000000001</v>
      </c>
      <c r="H288" s="181">
        <v>-2.8553999999999999</v>
      </c>
      <c r="I288" s="181">
        <v>-4.1645000000000003</v>
      </c>
      <c r="J288" s="181">
        <v>-6.1071999999999997</v>
      </c>
      <c r="K288" s="181">
        <v>-3.2759</v>
      </c>
      <c r="L288" s="181">
        <v>10.291499999999999</v>
      </c>
      <c r="M288" s="181">
        <v>24.154299999999999</v>
      </c>
      <c r="N288" s="181">
        <v>29.228400000000001</v>
      </c>
      <c r="O288" s="181">
        <v>26.6038</v>
      </c>
      <c r="P288" s="181">
        <v>16.709099999999999</v>
      </c>
      <c r="Q288" s="181">
        <v>14.9168</v>
      </c>
      <c r="R288" s="181">
        <v>39.017299999999999</v>
      </c>
      <c r="S288" s="124"/>
      <c r="T288" s="127"/>
      <c r="U288" s="128"/>
      <c r="V288" s="128"/>
      <c r="W288" s="128"/>
      <c r="X288" s="128"/>
      <c r="Y288" s="128"/>
      <c r="Z288" s="128"/>
      <c r="AA288" s="128"/>
      <c r="AB288" s="128"/>
      <c r="AC288" s="128"/>
      <c r="AD288" s="128"/>
      <c r="AE288" s="128"/>
      <c r="AF288" s="128"/>
      <c r="AG288" s="128"/>
      <c r="AH288" s="128"/>
    </row>
    <row r="289" spans="1:34" x14ac:dyDescent="0.3">
      <c r="A289" s="177" t="s">
        <v>600</v>
      </c>
      <c r="B289" s="177" t="s">
        <v>1808</v>
      </c>
      <c r="C289" s="177">
        <v>102414</v>
      </c>
      <c r="D289" s="180">
        <v>44609</v>
      </c>
      <c r="E289" s="181">
        <v>502.06645074252299</v>
      </c>
      <c r="F289" s="181">
        <v>-0.32379999999999998</v>
      </c>
      <c r="G289" s="181">
        <v>1.7606999999999999</v>
      </c>
      <c r="H289" s="181">
        <v>-2.8704999999999998</v>
      </c>
      <c r="I289" s="181">
        <v>-4.1942000000000004</v>
      </c>
      <c r="J289" s="181">
        <v>-6.1680999999999999</v>
      </c>
      <c r="K289" s="181">
        <v>-3.4681999999999999</v>
      </c>
      <c r="L289" s="181">
        <v>9.8796999999999997</v>
      </c>
      <c r="M289" s="181">
        <v>23.452000000000002</v>
      </c>
      <c r="N289" s="181">
        <v>28.2959</v>
      </c>
      <c r="O289" s="181">
        <v>25.815300000000001</v>
      </c>
      <c r="P289" s="181">
        <v>15.9114</v>
      </c>
      <c r="Q289" s="181">
        <v>18.412199999999999</v>
      </c>
      <c r="R289" s="181">
        <v>38.109499999999997</v>
      </c>
      <c r="S289" s="124"/>
      <c r="T289" s="127"/>
      <c r="U289" s="128"/>
      <c r="V289" s="128"/>
      <c r="W289" s="128"/>
      <c r="X289" s="128"/>
      <c r="Y289" s="128"/>
      <c r="Z289" s="128"/>
      <c r="AA289" s="128"/>
      <c r="AB289" s="128"/>
      <c r="AC289" s="128"/>
      <c r="AD289" s="128"/>
      <c r="AE289" s="128"/>
      <c r="AF289" s="128"/>
      <c r="AG289" s="128"/>
      <c r="AH289" s="128"/>
    </row>
    <row r="290" spans="1:34" x14ac:dyDescent="0.3">
      <c r="A290" s="177" t="s">
        <v>600</v>
      </c>
      <c r="B290" s="177" t="s">
        <v>1928</v>
      </c>
      <c r="C290" s="177">
        <v>100915</v>
      </c>
      <c r="D290" s="180">
        <v>44609</v>
      </c>
      <c r="E290" s="181">
        <v>505.63377222452402</v>
      </c>
      <c r="F290" s="181">
        <v>-0.3236</v>
      </c>
      <c r="G290" s="181">
        <v>1.7609999999999999</v>
      </c>
      <c r="H290" s="181">
        <v>-2.8704999999999998</v>
      </c>
      <c r="I290" s="181">
        <v>-4.1942000000000004</v>
      </c>
      <c r="J290" s="181">
        <v>-6.1681999999999997</v>
      </c>
      <c r="K290" s="181">
        <v>-3.4672999999999998</v>
      </c>
      <c r="L290" s="181">
        <v>9.8806999999999992</v>
      </c>
      <c r="M290" s="181">
        <v>23.4541</v>
      </c>
      <c r="N290" s="181">
        <v>28.297999999999998</v>
      </c>
      <c r="O290" s="181">
        <v>25.817499999999999</v>
      </c>
      <c r="P290" s="181">
        <v>15.912599999999999</v>
      </c>
      <c r="Q290" s="181">
        <v>18.9223</v>
      </c>
      <c r="R290" s="181">
        <v>38.111499999999999</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-0.39219999999999994</v>
      </c>
      <c r="G291" s="183">
        <v>1.8018874999999999</v>
      </c>
      <c r="H291" s="183">
        <v>-2.8848875</v>
      </c>
      <c r="I291" s="183">
        <v>-3.5150750000000004</v>
      </c>
      <c r="J291" s="183">
        <v>-5.8749374999999997</v>
      </c>
      <c r="K291" s="183">
        <v>-3.5986124999999998</v>
      </c>
      <c r="L291" s="183">
        <v>6.9498499999999996</v>
      </c>
      <c r="M291" s="183">
        <v>20.412412500000002</v>
      </c>
      <c r="N291" s="183">
        <v>22.382512500000001</v>
      </c>
      <c r="O291" s="183">
        <v>23.239037499999998</v>
      </c>
      <c r="P291" s="183">
        <v>16.579200000000004</v>
      </c>
      <c r="Q291" s="183">
        <v>16.3181625</v>
      </c>
      <c r="R291" s="183">
        <v>30.381374999999998</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408</v>
      </c>
      <c r="B292" s="177"/>
      <c r="C292" s="177"/>
      <c r="D292" s="177"/>
      <c r="E292" s="177"/>
      <c r="F292" s="183">
        <v>-0.35899999999999999</v>
      </c>
      <c r="G292" s="183">
        <v>1.7642500000000001</v>
      </c>
      <c r="H292" s="183">
        <v>-2.863</v>
      </c>
      <c r="I292" s="183">
        <v>-3.7404000000000002</v>
      </c>
      <c r="J292" s="183">
        <v>-6.0021000000000004</v>
      </c>
      <c r="K292" s="183">
        <v>-3.3715999999999999</v>
      </c>
      <c r="L292" s="183">
        <v>7.1859500000000001</v>
      </c>
      <c r="M292" s="183">
        <v>20.750050000000002</v>
      </c>
      <c r="N292" s="183">
        <v>22.533949999999997</v>
      </c>
      <c r="O292" s="183">
        <v>23.679600000000001</v>
      </c>
      <c r="P292" s="183">
        <v>16.383699999999997</v>
      </c>
      <c r="Q292" s="183">
        <v>15.587350000000001</v>
      </c>
      <c r="R292" s="183">
        <v>30.641649999999998</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605</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606</v>
      </c>
      <c r="B295" s="177" t="s">
        <v>607</v>
      </c>
      <c r="C295" s="177">
        <v>103178</v>
      </c>
      <c r="D295" s="180">
        <v>44609</v>
      </c>
      <c r="E295" s="181">
        <v>89.615799999999993</v>
      </c>
      <c r="F295" s="181">
        <v>-4.4797000000000002</v>
      </c>
      <c r="G295" s="181">
        <v>-0.52949999999999997</v>
      </c>
      <c r="H295" s="181">
        <v>8.0535999999999994</v>
      </c>
      <c r="I295" s="181">
        <v>15.584300000000001</v>
      </c>
      <c r="J295" s="181">
        <v>6.1372999999999998</v>
      </c>
      <c r="K295" s="181">
        <v>3.3475000000000001</v>
      </c>
      <c r="L295" s="181">
        <v>3.4285999999999999</v>
      </c>
      <c r="M295" s="181">
        <v>4.2099000000000002</v>
      </c>
      <c r="N295" s="181">
        <v>5.0959000000000003</v>
      </c>
      <c r="O295" s="181">
        <v>8.2440999999999995</v>
      </c>
      <c r="P295" s="181">
        <v>7.7218999999999998</v>
      </c>
      <c r="Q295" s="181">
        <v>9.1763999999999992</v>
      </c>
      <c r="R295" s="181">
        <v>7.2274000000000003</v>
      </c>
      <c r="S295" s="124"/>
      <c r="T295" s="127"/>
      <c r="U295" s="128"/>
      <c r="V295" s="128"/>
      <c r="W295" s="128"/>
      <c r="X295" s="128"/>
      <c r="Y295" s="128"/>
      <c r="Z295" s="128"/>
      <c r="AA295" s="128"/>
      <c r="AB295" s="128"/>
      <c r="AC295" s="128"/>
      <c r="AD295" s="128"/>
      <c r="AE295" s="128"/>
      <c r="AF295" s="128"/>
      <c r="AG295" s="128"/>
      <c r="AH295" s="128"/>
    </row>
    <row r="296" spans="1:34" x14ac:dyDescent="0.3">
      <c r="A296" s="177" t="s">
        <v>606</v>
      </c>
      <c r="B296" s="177" t="s">
        <v>608</v>
      </c>
      <c r="C296" s="177">
        <v>119533</v>
      </c>
      <c r="D296" s="180">
        <v>44609</v>
      </c>
      <c r="E296" s="181">
        <v>90.6083</v>
      </c>
      <c r="F296" s="181">
        <v>-4.3098000000000001</v>
      </c>
      <c r="G296" s="181">
        <v>-0.376</v>
      </c>
      <c r="H296" s="181">
        <v>8.2134</v>
      </c>
      <c r="I296" s="181">
        <v>15.7446</v>
      </c>
      <c r="J296" s="181">
        <v>6.2981999999999996</v>
      </c>
      <c r="K296" s="181">
        <v>3.5087000000000002</v>
      </c>
      <c r="L296" s="181">
        <v>3.5910000000000002</v>
      </c>
      <c r="M296" s="181">
        <v>4.3747999999999996</v>
      </c>
      <c r="N296" s="181">
        <v>5.2645999999999997</v>
      </c>
      <c r="O296" s="181">
        <v>8.4022000000000006</v>
      </c>
      <c r="P296" s="181">
        <v>7.8680000000000003</v>
      </c>
      <c r="Q296" s="181">
        <v>8.6356999999999999</v>
      </c>
      <c r="R296" s="181">
        <v>7.3975999999999997</v>
      </c>
      <c r="S296" s="124"/>
      <c r="T296" s="127"/>
      <c r="U296" s="128"/>
      <c r="V296" s="128"/>
      <c r="W296" s="128"/>
      <c r="X296" s="128"/>
      <c r="Y296" s="128"/>
      <c r="Z296" s="128"/>
      <c r="AA296" s="128"/>
      <c r="AB296" s="128"/>
      <c r="AC296" s="128"/>
      <c r="AD296" s="128"/>
      <c r="AE296" s="128"/>
      <c r="AF296" s="128"/>
      <c r="AG296" s="128"/>
      <c r="AH296" s="128"/>
    </row>
    <row r="297" spans="1:34" x14ac:dyDescent="0.3">
      <c r="A297" s="177" t="s">
        <v>606</v>
      </c>
      <c r="B297" s="177" t="s">
        <v>609</v>
      </c>
      <c r="C297" s="177">
        <v>141588</v>
      </c>
      <c r="D297" s="180">
        <v>44609</v>
      </c>
      <c r="E297" s="181">
        <v>14.183299999999999</v>
      </c>
      <c r="F297" s="181">
        <v>-0.25729999999999997</v>
      </c>
      <c r="G297" s="181">
        <v>8.5800000000000001E-2</v>
      </c>
      <c r="H297" s="181">
        <v>8.1373999999999995</v>
      </c>
      <c r="I297" s="181">
        <v>13.5067</v>
      </c>
      <c r="J297" s="181">
        <v>5.7728000000000002</v>
      </c>
      <c r="K297" s="181">
        <v>4.2293000000000003</v>
      </c>
      <c r="L297" s="181">
        <v>4.1829000000000001</v>
      </c>
      <c r="M297" s="181">
        <v>4.5425000000000004</v>
      </c>
      <c r="N297" s="181">
        <v>5.2603</v>
      </c>
      <c r="O297" s="181">
        <v>7.6310000000000002</v>
      </c>
      <c r="P297" s="181"/>
      <c r="Q297" s="181">
        <v>7.8886000000000003</v>
      </c>
      <c r="R297" s="181">
        <v>7.4577999999999998</v>
      </c>
      <c r="S297" s="124"/>
      <c r="T297" s="127"/>
      <c r="U297" s="128"/>
      <c r="V297" s="128"/>
      <c r="W297" s="128"/>
      <c r="X297" s="128"/>
      <c r="Y297" s="128"/>
      <c r="Z297" s="128"/>
      <c r="AA297" s="128"/>
      <c r="AB297" s="128"/>
      <c r="AC297" s="128"/>
      <c r="AD297" s="128"/>
      <c r="AE297" s="128"/>
      <c r="AF297" s="128"/>
      <c r="AG297" s="128"/>
      <c r="AH297" s="128"/>
    </row>
    <row r="298" spans="1:34" x14ac:dyDescent="0.3">
      <c r="A298" s="177" t="s">
        <v>606</v>
      </c>
      <c r="B298" s="177" t="s">
        <v>610</v>
      </c>
      <c r="C298" s="177">
        <v>141593</v>
      </c>
      <c r="D298" s="180">
        <v>44609</v>
      </c>
      <c r="E298" s="181">
        <v>13.693099999999999</v>
      </c>
      <c r="F298" s="181">
        <v>-0.79969999999999997</v>
      </c>
      <c r="G298" s="181">
        <v>-0.53310000000000002</v>
      </c>
      <c r="H298" s="181">
        <v>7.5125000000000002</v>
      </c>
      <c r="I298" s="181">
        <v>12.8386</v>
      </c>
      <c r="J298" s="181">
        <v>5.1037999999999997</v>
      </c>
      <c r="K298" s="181">
        <v>3.5548000000000002</v>
      </c>
      <c r="L298" s="181">
        <v>3.5044</v>
      </c>
      <c r="M298" s="181">
        <v>3.8534999999999999</v>
      </c>
      <c r="N298" s="181">
        <v>4.5545999999999998</v>
      </c>
      <c r="O298" s="181">
        <v>6.8666999999999998</v>
      </c>
      <c r="P298" s="181"/>
      <c r="Q298" s="181">
        <v>7.0671999999999997</v>
      </c>
      <c r="R298" s="181">
        <v>6.7225999999999999</v>
      </c>
      <c r="S298" s="124"/>
      <c r="T298" s="127"/>
      <c r="U298" s="128"/>
      <c r="V298" s="128"/>
      <c r="W298" s="128"/>
      <c r="X298" s="128"/>
      <c r="Y298" s="128"/>
      <c r="Z298" s="128"/>
      <c r="AA298" s="128"/>
      <c r="AB298" s="128"/>
      <c r="AC298" s="128"/>
      <c r="AD298" s="128"/>
      <c r="AE298" s="128"/>
      <c r="AF298" s="128"/>
      <c r="AG298" s="128"/>
      <c r="AH298" s="128"/>
    </row>
    <row r="299" spans="1:34" x14ac:dyDescent="0.3">
      <c r="A299" s="177" t="s">
        <v>606</v>
      </c>
      <c r="B299" s="177" t="s">
        <v>611</v>
      </c>
      <c r="C299" s="177">
        <v>117951</v>
      </c>
      <c r="D299" s="180">
        <v>44609</v>
      </c>
      <c r="E299" s="181">
        <v>22.3139</v>
      </c>
      <c r="F299" s="181">
        <v>12.763299999999999</v>
      </c>
      <c r="G299" s="181">
        <v>14.2477</v>
      </c>
      <c r="H299" s="181">
        <v>20.668700000000001</v>
      </c>
      <c r="I299" s="181">
        <v>28.310500000000001</v>
      </c>
      <c r="J299" s="181">
        <v>8.3483000000000001</v>
      </c>
      <c r="K299" s="181">
        <v>2.4472999999999998</v>
      </c>
      <c r="L299" s="181">
        <v>2.2130999999999998</v>
      </c>
      <c r="M299" s="181">
        <v>2.9908999999999999</v>
      </c>
      <c r="N299" s="181">
        <v>3.3391000000000002</v>
      </c>
      <c r="O299" s="181">
        <v>3.9668999999999999</v>
      </c>
      <c r="P299" s="181">
        <v>4.8448000000000002</v>
      </c>
      <c r="Q299" s="181">
        <v>6.2279</v>
      </c>
      <c r="R299" s="181">
        <v>5.1310000000000002</v>
      </c>
      <c r="S299" s="124"/>
      <c r="T299" s="127"/>
      <c r="U299" s="128"/>
      <c r="V299" s="128"/>
      <c r="W299" s="128"/>
      <c r="X299" s="128"/>
      <c r="Y299" s="128"/>
      <c r="Z299" s="128"/>
      <c r="AA299" s="128"/>
      <c r="AB299" s="128"/>
      <c r="AC299" s="128"/>
      <c r="AD299" s="128"/>
      <c r="AE299" s="128"/>
      <c r="AF299" s="128"/>
      <c r="AG299" s="128"/>
      <c r="AH299" s="128"/>
    </row>
    <row r="300" spans="1:34" x14ac:dyDescent="0.3">
      <c r="A300" s="177" t="s">
        <v>606</v>
      </c>
      <c r="B300" s="177" t="s">
        <v>612</v>
      </c>
      <c r="C300" s="177">
        <v>119984</v>
      </c>
      <c r="D300" s="180">
        <v>44609</v>
      </c>
      <c r="E300" s="181">
        <v>23.441299999999998</v>
      </c>
      <c r="F300" s="181">
        <v>13.084199999999999</v>
      </c>
      <c r="G300" s="181">
        <v>14.654199999999999</v>
      </c>
      <c r="H300" s="181">
        <v>21.0608</v>
      </c>
      <c r="I300" s="181">
        <v>28.707100000000001</v>
      </c>
      <c r="J300" s="181">
        <v>8.7540999999999993</v>
      </c>
      <c r="K300" s="181">
        <v>2.8759000000000001</v>
      </c>
      <c r="L300" s="181">
        <v>2.7481</v>
      </c>
      <c r="M300" s="181">
        <v>3.6375000000000002</v>
      </c>
      <c r="N300" s="181">
        <v>4.0250000000000004</v>
      </c>
      <c r="O300" s="181">
        <v>4.5102000000000002</v>
      </c>
      <c r="P300" s="181">
        <v>5.3620999999999999</v>
      </c>
      <c r="Q300" s="181">
        <v>7.2012</v>
      </c>
      <c r="R300" s="181">
        <v>5.7279</v>
      </c>
      <c r="S300" s="124"/>
      <c r="T300" s="127"/>
      <c r="U300" s="128"/>
      <c r="V300" s="128"/>
      <c r="W300" s="128"/>
      <c r="X300" s="128"/>
      <c r="Y300" s="128"/>
      <c r="Z300" s="128"/>
      <c r="AA300" s="128"/>
      <c r="AB300" s="128"/>
      <c r="AC300" s="128"/>
      <c r="AD300" s="128"/>
      <c r="AE300" s="128"/>
      <c r="AF300" s="128"/>
      <c r="AG300" s="128"/>
      <c r="AH300" s="128"/>
    </row>
    <row r="301" spans="1:34" x14ac:dyDescent="0.3">
      <c r="A301" s="177" t="s">
        <v>606</v>
      </c>
      <c r="B301" s="177" t="s">
        <v>613</v>
      </c>
      <c r="C301" s="177">
        <v>126685</v>
      </c>
      <c r="D301" s="180">
        <v>44609</v>
      </c>
      <c r="E301" s="181">
        <v>18.7957</v>
      </c>
      <c r="F301" s="181">
        <v>9.3237000000000005</v>
      </c>
      <c r="G301" s="181">
        <v>7.5133999999999999</v>
      </c>
      <c r="H301" s="181">
        <v>9.5328999999999997</v>
      </c>
      <c r="I301" s="181">
        <v>12.417899999999999</v>
      </c>
      <c r="J301" s="181">
        <v>5.2035</v>
      </c>
      <c r="K301" s="181">
        <v>3.6448</v>
      </c>
      <c r="L301" s="181">
        <v>3.2067000000000001</v>
      </c>
      <c r="M301" s="181">
        <v>3.8201000000000001</v>
      </c>
      <c r="N301" s="181">
        <v>4.5955000000000004</v>
      </c>
      <c r="O301" s="181">
        <v>7.7104999999999997</v>
      </c>
      <c r="P301" s="181">
        <v>7.1483999999999996</v>
      </c>
      <c r="Q301" s="181">
        <v>8.1725999999999992</v>
      </c>
      <c r="R301" s="181">
        <v>6.2184999999999997</v>
      </c>
      <c r="S301" s="124"/>
      <c r="T301" s="127"/>
      <c r="U301" s="128"/>
      <c r="V301" s="128"/>
      <c r="W301" s="128"/>
      <c r="X301" s="128"/>
      <c r="Y301" s="128"/>
      <c r="Z301" s="128"/>
      <c r="AA301" s="128"/>
      <c r="AB301" s="128"/>
      <c r="AC301" s="128"/>
      <c r="AD301" s="128"/>
      <c r="AE301" s="128"/>
      <c r="AF301" s="128"/>
      <c r="AG301" s="128"/>
      <c r="AH301" s="128"/>
    </row>
    <row r="302" spans="1:34" x14ac:dyDescent="0.3">
      <c r="A302" s="177" t="s">
        <v>606</v>
      </c>
      <c r="B302" s="177" t="s">
        <v>614</v>
      </c>
      <c r="C302" s="177">
        <v>126687</v>
      </c>
      <c r="D302" s="180">
        <v>44609</v>
      </c>
      <c r="E302" s="181">
        <v>17.925000000000001</v>
      </c>
      <c r="F302" s="181">
        <v>8.5542999999999996</v>
      </c>
      <c r="G302" s="181">
        <v>6.7912999999999997</v>
      </c>
      <c r="H302" s="181">
        <v>8.8582000000000001</v>
      </c>
      <c r="I302" s="181">
        <v>11.746700000000001</v>
      </c>
      <c r="J302" s="181">
        <v>4.5366</v>
      </c>
      <c r="K302" s="181">
        <v>2.9904000000000002</v>
      </c>
      <c r="L302" s="181">
        <v>2.5556999999999999</v>
      </c>
      <c r="M302" s="181">
        <v>3.1637</v>
      </c>
      <c r="N302" s="181">
        <v>3.9443999999999999</v>
      </c>
      <c r="O302" s="181">
        <v>6.9842000000000004</v>
      </c>
      <c r="P302" s="181">
        <v>6.4227999999999996</v>
      </c>
      <c r="Q302" s="181">
        <v>7.5357000000000003</v>
      </c>
      <c r="R302" s="181">
        <v>5.5373000000000001</v>
      </c>
      <c r="S302" s="124"/>
      <c r="T302" s="127"/>
      <c r="U302" s="128"/>
      <c r="V302" s="128"/>
      <c r="W302" s="128"/>
      <c r="X302" s="128"/>
      <c r="Y302" s="128"/>
      <c r="Z302" s="128"/>
      <c r="AA302" s="128"/>
      <c r="AB302" s="128"/>
      <c r="AC302" s="128"/>
      <c r="AD302" s="128"/>
      <c r="AE302" s="128"/>
      <c r="AF302" s="128"/>
      <c r="AG302" s="128"/>
      <c r="AH302" s="128"/>
    </row>
    <row r="303" spans="1:34" x14ac:dyDescent="0.3">
      <c r="A303" s="177" t="s">
        <v>606</v>
      </c>
      <c r="B303" s="177" t="s">
        <v>615</v>
      </c>
      <c r="C303" s="177">
        <v>144646</v>
      </c>
      <c r="D303" s="180">
        <v>44609</v>
      </c>
      <c r="E303" s="181">
        <v>13.2471</v>
      </c>
      <c r="F303" s="181">
        <v>17.918399999999998</v>
      </c>
      <c r="G303" s="181">
        <v>11.583399999999999</v>
      </c>
      <c r="H303" s="181">
        <v>13.021800000000001</v>
      </c>
      <c r="I303" s="181">
        <v>19.650700000000001</v>
      </c>
      <c r="J303" s="181">
        <v>6.4344000000000001</v>
      </c>
      <c r="K303" s="181">
        <v>3.9258999999999999</v>
      </c>
      <c r="L303" s="181">
        <v>3.6555</v>
      </c>
      <c r="M303" s="181">
        <v>3.8368000000000002</v>
      </c>
      <c r="N303" s="181">
        <v>4.1169000000000002</v>
      </c>
      <c r="O303" s="181">
        <v>7.8525999999999998</v>
      </c>
      <c r="P303" s="181"/>
      <c r="Q303" s="181">
        <v>8.5147999999999993</v>
      </c>
      <c r="R303" s="181">
        <v>5.9783999999999997</v>
      </c>
      <c r="S303" s="124" t="s">
        <v>1950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606</v>
      </c>
      <c r="B304" s="177" t="s">
        <v>616</v>
      </c>
      <c r="C304" s="177">
        <v>144644</v>
      </c>
      <c r="D304" s="180">
        <v>44609</v>
      </c>
      <c r="E304" s="181">
        <v>13.132300000000001</v>
      </c>
      <c r="F304" s="181">
        <v>17.518699999999999</v>
      </c>
      <c r="G304" s="181">
        <v>11.3134</v>
      </c>
      <c r="H304" s="181">
        <v>12.7768</v>
      </c>
      <c r="I304" s="181">
        <v>19.400600000000001</v>
      </c>
      <c r="J304" s="181">
        <v>6.1919000000000004</v>
      </c>
      <c r="K304" s="181">
        <v>3.6741000000000001</v>
      </c>
      <c r="L304" s="181">
        <v>3.4033000000000002</v>
      </c>
      <c r="M304" s="181">
        <v>3.5775999999999999</v>
      </c>
      <c r="N304" s="181">
        <v>3.8529</v>
      </c>
      <c r="O304" s="181">
        <v>7.58</v>
      </c>
      <c r="P304" s="181"/>
      <c r="Q304" s="181">
        <v>8.2407000000000004</v>
      </c>
      <c r="R304" s="181">
        <v>5.7100999999999997</v>
      </c>
      <c r="S304" s="124" t="s">
        <v>1950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606</v>
      </c>
      <c r="B305" s="177" t="s">
        <v>617</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606</v>
      </c>
      <c r="B306" s="177" t="s">
        <v>618</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606</v>
      </c>
      <c r="B307" s="177" t="s">
        <v>1809</v>
      </c>
      <c r="C307" s="177">
        <v>148795</v>
      </c>
      <c r="D307" s="180">
        <v>44609</v>
      </c>
      <c r="E307" s="181">
        <v>10.688800000000001</v>
      </c>
      <c r="F307" s="181">
        <v>16.398399999999999</v>
      </c>
      <c r="G307" s="181">
        <v>9.5688999999999993</v>
      </c>
      <c r="H307" s="181">
        <v>12.5184</v>
      </c>
      <c r="I307" s="181">
        <v>27.732199999999999</v>
      </c>
      <c r="J307" s="181">
        <v>10.7828</v>
      </c>
      <c r="K307" s="181">
        <v>4.3034999999999997</v>
      </c>
      <c r="L307" s="181">
        <v>5.2091000000000003</v>
      </c>
      <c r="M307" s="181">
        <v>5.7367999999999997</v>
      </c>
      <c r="N307" s="181"/>
      <c r="O307" s="181"/>
      <c r="P307" s="181"/>
      <c r="Q307" s="181">
        <v>7.4824999999999999</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606</v>
      </c>
      <c r="B308" s="177" t="s">
        <v>1810</v>
      </c>
      <c r="C308" s="177">
        <v>148797</v>
      </c>
      <c r="D308" s="180">
        <v>44609</v>
      </c>
      <c r="E308" s="181">
        <v>10.6739</v>
      </c>
      <c r="F308" s="181">
        <v>16.421299999999999</v>
      </c>
      <c r="G308" s="181">
        <v>9.3539999999999992</v>
      </c>
      <c r="H308" s="181">
        <v>12.3886</v>
      </c>
      <c r="I308" s="181">
        <v>27.5717</v>
      </c>
      <c r="J308" s="181">
        <v>10.6295</v>
      </c>
      <c r="K308" s="181">
        <v>4.1501000000000001</v>
      </c>
      <c r="L308" s="181">
        <v>5.0561999999999996</v>
      </c>
      <c r="M308" s="181">
        <v>5.5808</v>
      </c>
      <c r="N308" s="181"/>
      <c r="O308" s="181"/>
      <c r="P308" s="181"/>
      <c r="Q308" s="181">
        <v>7.3205999999999998</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606</v>
      </c>
      <c r="B309" s="177" t="s">
        <v>619</v>
      </c>
      <c r="C309" s="177">
        <v>100528</v>
      </c>
      <c r="D309" s="180">
        <v>44609</v>
      </c>
      <c r="E309" s="181">
        <v>80.080100000000002</v>
      </c>
      <c r="F309" s="181">
        <v>6.7469999999999999</v>
      </c>
      <c r="G309" s="181">
        <v>4.6356999999999999</v>
      </c>
      <c r="H309" s="181">
        <v>7.5640999999999998</v>
      </c>
      <c r="I309" s="181">
        <v>11.5303</v>
      </c>
      <c r="J309" s="181">
        <v>4.5060000000000002</v>
      </c>
      <c r="K309" s="181">
        <v>3.2183999999999999</v>
      </c>
      <c r="L309" s="181">
        <v>3.3239000000000001</v>
      </c>
      <c r="M309" s="181">
        <v>3.7446999999999999</v>
      </c>
      <c r="N309" s="181">
        <v>4.5227000000000004</v>
      </c>
      <c r="O309" s="181">
        <v>7.1193999999999997</v>
      </c>
      <c r="P309" s="181">
        <v>7.2466999999999997</v>
      </c>
      <c r="Q309" s="181">
        <v>8.7984000000000009</v>
      </c>
      <c r="R309" s="181">
        <v>5.2138999999999998</v>
      </c>
      <c r="S309" s="124"/>
      <c r="T309" s="127"/>
      <c r="U309" s="128"/>
      <c r="V309" s="128"/>
      <c r="W309" s="128"/>
      <c r="X309" s="128"/>
      <c r="Y309" s="128"/>
      <c r="Z309" s="128"/>
      <c r="AA309" s="128"/>
      <c r="AB309" s="128"/>
      <c r="AC309" s="128"/>
      <c r="AD309" s="128"/>
      <c r="AE309" s="128"/>
      <c r="AF309" s="128"/>
      <c r="AG309" s="128"/>
      <c r="AH309" s="128"/>
    </row>
    <row r="310" spans="1:34" x14ac:dyDescent="0.3">
      <c r="A310" s="177" t="s">
        <v>606</v>
      </c>
      <c r="B310" s="177" t="s">
        <v>620</v>
      </c>
      <c r="C310" s="177">
        <v>118569</v>
      </c>
      <c r="D310" s="180">
        <v>44609</v>
      </c>
      <c r="E310" s="181">
        <v>85.136099999999999</v>
      </c>
      <c r="F310" s="181">
        <v>7.2897999999999996</v>
      </c>
      <c r="G310" s="181">
        <v>5.1898</v>
      </c>
      <c r="H310" s="181">
        <v>8.1278000000000006</v>
      </c>
      <c r="I310" s="181">
        <v>12.0938</v>
      </c>
      <c r="J310" s="181">
        <v>5.0556999999999999</v>
      </c>
      <c r="K310" s="181">
        <v>3.7524999999999999</v>
      </c>
      <c r="L310" s="181">
        <v>3.8588</v>
      </c>
      <c r="M310" s="181">
        <v>4.2840999999999996</v>
      </c>
      <c r="N310" s="181">
        <v>5.0808999999999997</v>
      </c>
      <c r="O310" s="181">
        <v>7.7140000000000004</v>
      </c>
      <c r="P310" s="181">
        <v>7.8647999999999998</v>
      </c>
      <c r="Q310" s="181">
        <v>8.9484999999999992</v>
      </c>
      <c r="R310" s="181">
        <v>5.7962999999999996</v>
      </c>
      <c r="S310" s="124"/>
      <c r="T310" s="127"/>
      <c r="U310" s="128"/>
      <c r="V310" s="128"/>
      <c r="W310" s="128"/>
      <c r="X310" s="128"/>
      <c r="Y310" s="128"/>
      <c r="Z310" s="128"/>
      <c r="AA310" s="128"/>
      <c r="AB310" s="128"/>
      <c r="AC310" s="128"/>
      <c r="AD310" s="128"/>
      <c r="AE310" s="128"/>
      <c r="AF310" s="128"/>
      <c r="AG310" s="128"/>
      <c r="AH310" s="128"/>
    </row>
    <row r="311" spans="1:34" x14ac:dyDescent="0.3">
      <c r="A311" s="177" t="s">
        <v>606</v>
      </c>
      <c r="B311" s="177" t="s">
        <v>621</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606</v>
      </c>
      <c r="B312" s="177" t="s">
        <v>622</v>
      </c>
      <c r="C312" s="177">
        <v>113070</v>
      </c>
      <c r="D312" s="180">
        <v>44609</v>
      </c>
      <c r="E312" s="181">
        <v>26.023900000000001</v>
      </c>
      <c r="F312" s="181">
        <v>-0.14030000000000001</v>
      </c>
      <c r="G312" s="181">
        <v>-0.51419999999999999</v>
      </c>
      <c r="H312" s="181">
        <v>10.862299999999999</v>
      </c>
      <c r="I312" s="181">
        <v>19.754300000000001</v>
      </c>
      <c r="J312" s="181">
        <v>6.3135000000000003</v>
      </c>
      <c r="K312" s="181">
        <v>2.6736</v>
      </c>
      <c r="L312" s="181">
        <v>3.8170000000000002</v>
      </c>
      <c r="M312" s="181">
        <v>4.3281000000000001</v>
      </c>
      <c r="N312" s="181">
        <v>5.0490000000000004</v>
      </c>
      <c r="O312" s="181">
        <v>8.3602000000000007</v>
      </c>
      <c r="P312" s="181">
        <v>7.6481000000000003</v>
      </c>
      <c r="Q312" s="181">
        <v>8.5587</v>
      </c>
      <c r="R312" s="181">
        <v>6.9104999999999999</v>
      </c>
      <c r="S312" s="124"/>
      <c r="T312" s="127"/>
      <c r="U312" s="128"/>
      <c r="V312" s="128"/>
      <c r="W312" s="128"/>
      <c r="X312" s="128"/>
      <c r="Y312" s="128"/>
      <c r="Z312" s="128"/>
      <c r="AA312" s="128"/>
      <c r="AB312" s="128"/>
      <c r="AC312" s="128"/>
      <c r="AD312" s="128"/>
      <c r="AE312" s="128"/>
      <c r="AF312" s="128"/>
      <c r="AG312" s="128"/>
      <c r="AH312" s="128"/>
    </row>
    <row r="313" spans="1:34" x14ac:dyDescent="0.3">
      <c r="A313" s="177" t="s">
        <v>606</v>
      </c>
      <c r="B313" s="177" t="s">
        <v>623</v>
      </c>
      <c r="C313" s="177">
        <v>118987</v>
      </c>
      <c r="D313" s="180">
        <v>44609</v>
      </c>
      <c r="E313" s="181">
        <v>26.361799999999999</v>
      </c>
      <c r="F313" s="181">
        <v>0.27689999999999998</v>
      </c>
      <c r="G313" s="181">
        <v>-0.18459999999999999</v>
      </c>
      <c r="H313" s="181">
        <v>11.159800000000001</v>
      </c>
      <c r="I313" s="181">
        <v>20.061499999999999</v>
      </c>
      <c r="J313" s="181">
        <v>6.6113999999999997</v>
      </c>
      <c r="K313" s="181">
        <v>2.9748999999999999</v>
      </c>
      <c r="L313" s="181">
        <v>4.1272000000000002</v>
      </c>
      <c r="M313" s="181">
        <v>4.6433</v>
      </c>
      <c r="N313" s="181">
        <v>5.3692000000000002</v>
      </c>
      <c r="O313" s="181">
        <v>8.6112000000000002</v>
      </c>
      <c r="P313" s="181">
        <v>7.8440000000000003</v>
      </c>
      <c r="Q313" s="181">
        <v>8.5593000000000004</v>
      </c>
      <c r="R313" s="181">
        <v>7.2149999999999999</v>
      </c>
      <c r="S313" s="124"/>
      <c r="T313" s="127"/>
      <c r="U313" s="128"/>
      <c r="V313" s="128"/>
      <c r="W313" s="128"/>
      <c r="X313" s="128"/>
      <c r="Y313" s="128"/>
      <c r="Z313" s="128"/>
      <c r="AA313" s="128"/>
      <c r="AB313" s="128"/>
      <c r="AC313" s="128"/>
      <c r="AD313" s="128"/>
      <c r="AE313" s="128"/>
      <c r="AF313" s="128"/>
      <c r="AG313" s="128"/>
      <c r="AH313" s="128"/>
    </row>
    <row r="314" spans="1:34" x14ac:dyDescent="0.3">
      <c r="A314" s="177" t="s">
        <v>606</v>
      </c>
      <c r="B314" s="177" t="s">
        <v>1811</v>
      </c>
      <c r="C314" s="177">
        <v>148492</v>
      </c>
      <c r="D314" s="180">
        <v>44609</v>
      </c>
      <c r="E314" s="181">
        <v>10.645099999999999</v>
      </c>
      <c r="F314" s="181">
        <v>6.1729000000000003</v>
      </c>
      <c r="G314" s="181">
        <v>6.0606</v>
      </c>
      <c r="H314" s="181">
        <v>11.930099999999999</v>
      </c>
      <c r="I314" s="181">
        <v>17.5305</v>
      </c>
      <c r="J314" s="181">
        <v>6.9873000000000003</v>
      </c>
      <c r="K314" s="181">
        <v>3.8649</v>
      </c>
      <c r="L314" s="181">
        <v>3.661</v>
      </c>
      <c r="M314" s="181">
        <v>4.2996999999999996</v>
      </c>
      <c r="N314" s="181">
        <v>5.2199</v>
      </c>
      <c r="O314" s="181"/>
      <c r="P314" s="181"/>
      <c r="Q314" s="181">
        <v>4.6127000000000002</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606</v>
      </c>
      <c r="B315" s="177" t="s">
        <v>1812</v>
      </c>
      <c r="C315" s="177">
        <v>148496</v>
      </c>
      <c r="D315" s="180">
        <v>44609</v>
      </c>
      <c r="E315" s="181">
        <v>10.583600000000001</v>
      </c>
      <c r="F315" s="181">
        <v>5.8638000000000003</v>
      </c>
      <c r="G315" s="181">
        <v>5.6355000000000004</v>
      </c>
      <c r="H315" s="181">
        <v>11.5542</v>
      </c>
      <c r="I315" s="181">
        <v>17.108899999999998</v>
      </c>
      <c r="J315" s="181">
        <v>6.5555000000000003</v>
      </c>
      <c r="K315" s="181">
        <v>3.4369999999999998</v>
      </c>
      <c r="L315" s="181">
        <v>3.2345000000000002</v>
      </c>
      <c r="M315" s="181">
        <v>3.8685999999999998</v>
      </c>
      <c r="N315" s="181">
        <v>4.7797999999999998</v>
      </c>
      <c r="O315" s="181"/>
      <c r="P315" s="181"/>
      <c r="Q315" s="181">
        <v>4.1764000000000001</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606</v>
      </c>
      <c r="B316" s="177" t="s">
        <v>624</v>
      </c>
      <c r="C316" s="177">
        <v>111987</v>
      </c>
      <c r="D316" s="180">
        <v>44609</v>
      </c>
      <c r="E316" s="181">
        <v>23.562999999999999</v>
      </c>
      <c r="F316" s="181">
        <v>-10.066000000000001</v>
      </c>
      <c r="G316" s="181">
        <v>-6.0898000000000003</v>
      </c>
      <c r="H316" s="181">
        <v>8.2228999999999992</v>
      </c>
      <c r="I316" s="181">
        <v>19.215900000000001</v>
      </c>
      <c r="J316" s="181">
        <v>5.5979999999999999</v>
      </c>
      <c r="K316" s="181">
        <v>1.6587000000000001</v>
      </c>
      <c r="L316" s="181">
        <v>3.7431999999999999</v>
      </c>
      <c r="M316" s="181">
        <v>4.0198</v>
      </c>
      <c r="N316" s="181">
        <v>4.5071000000000003</v>
      </c>
      <c r="O316" s="181">
        <v>7.8094999999999999</v>
      </c>
      <c r="P316" s="181">
        <v>7.27</v>
      </c>
      <c r="Q316" s="181">
        <v>7.0804</v>
      </c>
      <c r="R316" s="181">
        <v>6.4794</v>
      </c>
      <c r="S316" s="124"/>
      <c r="T316" s="127"/>
      <c r="U316" s="128"/>
      <c r="V316" s="128"/>
      <c r="W316" s="128"/>
      <c r="X316" s="128"/>
      <c r="Y316" s="128"/>
      <c r="Z316" s="128"/>
      <c r="AA316" s="128"/>
      <c r="AB316" s="128"/>
      <c r="AC316" s="128"/>
      <c r="AD316" s="128"/>
      <c r="AE316" s="128"/>
      <c r="AF316" s="128"/>
      <c r="AG316" s="128"/>
      <c r="AH316" s="128"/>
    </row>
    <row r="317" spans="1:34" x14ac:dyDescent="0.3">
      <c r="A317" s="177" t="s">
        <v>606</v>
      </c>
      <c r="B317" s="177" t="s">
        <v>625</v>
      </c>
      <c r="C317" s="177">
        <v>120692</v>
      </c>
      <c r="D317" s="180">
        <v>44609</v>
      </c>
      <c r="E317" s="181">
        <v>24.481000000000002</v>
      </c>
      <c r="F317" s="181">
        <v>-9.6885999999999992</v>
      </c>
      <c r="G317" s="181">
        <v>-5.7622999999999998</v>
      </c>
      <c r="H317" s="181">
        <v>8.5549999999999997</v>
      </c>
      <c r="I317" s="181">
        <v>19.5276</v>
      </c>
      <c r="J317" s="181">
        <v>5.9116</v>
      </c>
      <c r="K317" s="181">
        <v>1.9722999999999999</v>
      </c>
      <c r="L317" s="181">
        <v>4.0617000000000001</v>
      </c>
      <c r="M317" s="181">
        <v>4.343</v>
      </c>
      <c r="N317" s="181">
        <v>4.8346999999999998</v>
      </c>
      <c r="O317" s="181">
        <v>8.1455000000000002</v>
      </c>
      <c r="P317" s="181">
        <v>7.6036999999999999</v>
      </c>
      <c r="Q317" s="181">
        <v>8.5183</v>
      </c>
      <c r="R317" s="181">
        <v>6.8129999999999997</v>
      </c>
      <c r="S317" s="124"/>
      <c r="T317" s="127"/>
      <c r="U317" s="128"/>
      <c r="V317" s="128"/>
      <c r="W317" s="128"/>
      <c r="X317" s="128"/>
      <c r="Y317" s="128"/>
      <c r="Z317" s="128"/>
      <c r="AA317" s="128"/>
      <c r="AB317" s="128"/>
      <c r="AC317" s="128"/>
      <c r="AD317" s="128"/>
      <c r="AE317" s="128"/>
      <c r="AF317" s="128"/>
      <c r="AG317" s="128"/>
      <c r="AH317" s="128"/>
    </row>
    <row r="318" spans="1:34" x14ac:dyDescent="0.3">
      <c r="A318" s="177" t="s">
        <v>606</v>
      </c>
      <c r="B318" s="177" t="s">
        <v>626</v>
      </c>
      <c r="C318" s="177">
        <v>135916</v>
      </c>
      <c r="D318" s="180">
        <v>44609</v>
      </c>
      <c r="E318" s="181">
        <v>15.9785</v>
      </c>
      <c r="F318" s="181">
        <v>6.3971999999999998</v>
      </c>
      <c r="G318" s="181">
        <v>1.9801</v>
      </c>
      <c r="H318" s="181">
        <v>11.3811</v>
      </c>
      <c r="I318" s="181">
        <v>15.890700000000001</v>
      </c>
      <c r="J318" s="181">
        <v>6.5875000000000004</v>
      </c>
      <c r="K318" s="181">
        <v>4.0281000000000002</v>
      </c>
      <c r="L318" s="181">
        <v>3.6242999999999999</v>
      </c>
      <c r="M318" s="181">
        <v>4.4291</v>
      </c>
      <c r="N318" s="181">
        <v>5.3719999999999999</v>
      </c>
      <c r="O318" s="181">
        <v>7.9482999999999997</v>
      </c>
      <c r="P318" s="181">
        <v>7.4527000000000001</v>
      </c>
      <c r="Q318" s="181">
        <v>7.9802</v>
      </c>
      <c r="R318" s="181">
        <v>7.2461000000000002</v>
      </c>
      <c r="S318" s="124"/>
      <c r="T318" s="127"/>
      <c r="U318" s="128"/>
      <c r="V318" s="128"/>
      <c r="W318" s="128"/>
      <c r="X318" s="128"/>
      <c r="Y318" s="128"/>
      <c r="Z318" s="128"/>
      <c r="AA318" s="128"/>
      <c r="AB318" s="128"/>
      <c r="AC318" s="128"/>
      <c r="AD318" s="128"/>
      <c r="AE318" s="128"/>
      <c r="AF318" s="128"/>
      <c r="AG318" s="128"/>
      <c r="AH318" s="128"/>
    </row>
    <row r="319" spans="1:34" x14ac:dyDescent="0.3">
      <c r="A319" s="177" t="s">
        <v>606</v>
      </c>
      <c r="B319" s="177" t="s">
        <v>627</v>
      </c>
      <c r="C319" s="177">
        <v>135914</v>
      </c>
      <c r="D319" s="180">
        <v>44609</v>
      </c>
      <c r="E319" s="181">
        <v>15.680099999999999</v>
      </c>
      <c r="F319" s="181">
        <v>6.0533000000000001</v>
      </c>
      <c r="G319" s="181">
        <v>1.6296999999999999</v>
      </c>
      <c r="H319" s="181">
        <v>11.063800000000001</v>
      </c>
      <c r="I319" s="181">
        <v>15.555400000000001</v>
      </c>
      <c r="J319" s="181">
        <v>6.2504999999999997</v>
      </c>
      <c r="K319" s="181">
        <v>3.7107999999999999</v>
      </c>
      <c r="L319" s="181">
        <v>3.3119999999999998</v>
      </c>
      <c r="M319" s="181">
        <v>4.1143000000000001</v>
      </c>
      <c r="N319" s="181">
        <v>5.0515999999999996</v>
      </c>
      <c r="O319" s="181">
        <v>7.6182999999999996</v>
      </c>
      <c r="P319" s="181">
        <v>7.1245000000000003</v>
      </c>
      <c r="Q319" s="181">
        <v>7.6471999999999998</v>
      </c>
      <c r="R319" s="181">
        <v>6.9184000000000001</v>
      </c>
      <c r="S319" s="124"/>
      <c r="T319" s="127"/>
      <c r="U319" s="128"/>
      <c r="V319" s="128"/>
      <c r="W319" s="128"/>
      <c r="X319" s="128"/>
      <c r="Y319" s="128"/>
      <c r="Z319" s="128"/>
      <c r="AA319" s="128"/>
      <c r="AB319" s="128"/>
      <c r="AC319" s="128"/>
      <c r="AD319" s="128"/>
      <c r="AE319" s="128"/>
      <c r="AF319" s="128"/>
      <c r="AG319" s="128"/>
      <c r="AH319" s="128"/>
    </row>
    <row r="320" spans="1:34" x14ac:dyDescent="0.3">
      <c r="A320" s="177" t="s">
        <v>606</v>
      </c>
      <c r="B320" s="177" t="s">
        <v>628</v>
      </c>
      <c r="C320" s="177">
        <v>106177</v>
      </c>
      <c r="D320" s="180">
        <v>44609</v>
      </c>
      <c r="E320" s="181">
        <v>2574.0351000000001</v>
      </c>
      <c r="F320" s="181">
        <v>8.8476999999999997</v>
      </c>
      <c r="G320" s="181">
        <v>4.1197999999999997</v>
      </c>
      <c r="H320" s="181">
        <v>10.0784</v>
      </c>
      <c r="I320" s="181">
        <v>16.4649</v>
      </c>
      <c r="J320" s="181">
        <v>5.8489000000000004</v>
      </c>
      <c r="K320" s="181">
        <v>3.3974000000000002</v>
      </c>
      <c r="L320" s="181">
        <v>3.0070999999999999</v>
      </c>
      <c r="M320" s="181">
        <v>3.7326999999999999</v>
      </c>
      <c r="N320" s="181">
        <v>4.4672999999999998</v>
      </c>
      <c r="O320" s="181">
        <v>7.7790999999999997</v>
      </c>
      <c r="P320" s="181">
        <v>6.3874000000000004</v>
      </c>
      <c r="Q320" s="181">
        <v>6.7108999999999996</v>
      </c>
      <c r="R320" s="181">
        <v>5.9821</v>
      </c>
      <c r="S320" s="124"/>
      <c r="T320" s="127"/>
      <c r="U320" s="128"/>
      <c r="V320" s="128"/>
      <c r="W320" s="128"/>
      <c r="X320" s="128"/>
      <c r="Y320" s="128"/>
      <c r="Z320" s="128"/>
      <c r="AA320" s="128"/>
      <c r="AB320" s="128"/>
      <c r="AC320" s="128"/>
      <c r="AD320" s="128"/>
      <c r="AE320" s="128"/>
      <c r="AF320" s="128"/>
      <c r="AG320" s="128"/>
      <c r="AH320" s="128"/>
    </row>
    <row r="321" spans="1:34" x14ac:dyDescent="0.3">
      <c r="A321" s="177" t="s">
        <v>606</v>
      </c>
      <c r="B321" s="177" t="s">
        <v>629</v>
      </c>
      <c r="C321" s="177">
        <v>120497</v>
      </c>
      <c r="D321" s="180">
        <v>44609</v>
      </c>
      <c r="E321" s="181">
        <v>2723.4218000000001</v>
      </c>
      <c r="F321" s="181">
        <v>9.2271000000000001</v>
      </c>
      <c r="G321" s="181">
        <v>4.4999000000000002</v>
      </c>
      <c r="H321" s="181">
        <v>10.467599999999999</v>
      </c>
      <c r="I321" s="181">
        <v>16.861699999999999</v>
      </c>
      <c r="J321" s="181">
        <v>6.2484999999999999</v>
      </c>
      <c r="K321" s="181">
        <v>3.8001999999999998</v>
      </c>
      <c r="L321" s="181">
        <v>3.4131999999999998</v>
      </c>
      <c r="M321" s="181">
        <v>4.1444000000000001</v>
      </c>
      <c r="N321" s="181">
        <v>4.8856000000000002</v>
      </c>
      <c r="O321" s="181">
        <v>8.2087000000000003</v>
      </c>
      <c r="P321" s="181">
        <v>6.9381000000000004</v>
      </c>
      <c r="Q321" s="181">
        <v>7.7473999999999998</v>
      </c>
      <c r="R321" s="181">
        <v>6.4066999999999998</v>
      </c>
      <c r="S321" s="124"/>
      <c r="T321" s="127"/>
      <c r="U321" s="128"/>
      <c r="V321" s="128"/>
      <c r="W321" s="128"/>
      <c r="X321" s="128"/>
      <c r="Y321" s="128"/>
      <c r="Z321" s="128"/>
      <c r="AA321" s="128"/>
      <c r="AB321" s="128"/>
      <c r="AC321" s="128"/>
      <c r="AD321" s="128"/>
      <c r="AE321" s="128"/>
      <c r="AF321" s="128"/>
      <c r="AG321" s="128"/>
      <c r="AH321" s="128"/>
    </row>
    <row r="322" spans="1:34" x14ac:dyDescent="0.3">
      <c r="A322" s="177" t="s">
        <v>606</v>
      </c>
      <c r="B322" s="177" t="s">
        <v>630</v>
      </c>
      <c r="C322" s="177">
        <v>133782</v>
      </c>
      <c r="D322" s="180">
        <v>44609</v>
      </c>
      <c r="E322" s="181">
        <v>3020.4124999999999</v>
      </c>
      <c r="F322" s="181">
        <v>-11.409000000000001</v>
      </c>
      <c r="G322" s="181">
        <v>-3.2040000000000002</v>
      </c>
      <c r="H322" s="181">
        <v>3.5598999999999998</v>
      </c>
      <c r="I322" s="181">
        <v>11.050599999999999</v>
      </c>
      <c r="J322" s="181">
        <v>4.8684000000000003</v>
      </c>
      <c r="K322" s="181">
        <v>2.9405000000000001</v>
      </c>
      <c r="L322" s="181">
        <v>3.6213000000000002</v>
      </c>
      <c r="M322" s="181">
        <v>4.2420999999999998</v>
      </c>
      <c r="N322" s="181">
        <v>4.8003999999999998</v>
      </c>
      <c r="O322" s="181">
        <v>7.3719000000000001</v>
      </c>
      <c r="P322" s="181">
        <v>7.32</v>
      </c>
      <c r="Q322" s="181">
        <v>7.9676</v>
      </c>
      <c r="R322" s="181">
        <v>6.1273999999999997</v>
      </c>
      <c r="S322" s="124"/>
      <c r="T322" s="127"/>
      <c r="U322" s="128"/>
      <c r="V322" s="128"/>
      <c r="W322" s="128"/>
      <c r="X322" s="128"/>
      <c r="Y322" s="128"/>
      <c r="Z322" s="128"/>
      <c r="AA322" s="128"/>
      <c r="AB322" s="128"/>
      <c r="AC322" s="128"/>
      <c r="AD322" s="128"/>
      <c r="AE322" s="128"/>
      <c r="AF322" s="128"/>
      <c r="AG322" s="128"/>
      <c r="AH322" s="128"/>
    </row>
    <row r="323" spans="1:34" x14ac:dyDescent="0.3">
      <c r="A323" s="177" t="s">
        <v>606</v>
      </c>
      <c r="B323" s="177" t="s">
        <v>631</v>
      </c>
      <c r="C323" s="177">
        <v>133791</v>
      </c>
      <c r="D323" s="180">
        <v>44609</v>
      </c>
      <c r="E323" s="181">
        <v>3117.7161999999998</v>
      </c>
      <c r="F323" s="181">
        <v>-11.048299999999999</v>
      </c>
      <c r="G323" s="181">
        <v>-2.8445999999999998</v>
      </c>
      <c r="H323" s="181">
        <v>3.9199000000000002</v>
      </c>
      <c r="I323" s="181">
        <v>11.411099999999999</v>
      </c>
      <c r="J323" s="181">
        <v>5.2309999999999999</v>
      </c>
      <c r="K323" s="181">
        <v>3.3071999999999999</v>
      </c>
      <c r="L323" s="181">
        <v>3.9836999999999998</v>
      </c>
      <c r="M323" s="181">
        <v>4.6066000000000003</v>
      </c>
      <c r="N323" s="181">
        <v>5.1787999999999998</v>
      </c>
      <c r="O323" s="181">
        <v>7.7077999999999998</v>
      </c>
      <c r="P323" s="181">
        <v>7.6405000000000003</v>
      </c>
      <c r="Q323" s="181">
        <v>8.4146999999999998</v>
      </c>
      <c r="R323" s="181">
        <v>6.4786999999999999</v>
      </c>
      <c r="S323" s="124"/>
      <c r="T323" s="127"/>
      <c r="U323" s="128"/>
      <c r="V323" s="128"/>
      <c r="W323" s="128"/>
      <c r="X323" s="128"/>
      <c r="Y323" s="128"/>
      <c r="Z323" s="128"/>
      <c r="AA323" s="128"/>
      <c r="AB323" s="128"/>
      <c r="AC323" s="128"/>
      <c r="AD323" s="128"/>
      <c r="AE323" s="128"/>
      <c r="AF323" s="128"/>
      <c r="AG323" s="128"/>
      <c r="AH323" s="128"/>
    </row>
    <row r="324" spans="1:34" x14ac:dyDescent="0.3">
      <c r="A324" s="177" t="s">
        <v>606</v>
      </c>
      <c r="B324" s="177" t="s">
        <v>632</v>
      </c>
      <c r="C324" s="177">
        <v>119844</v>
      </c>
      <c r="D324" s="180">
        <v>44609</v>
      </c>
      <c r="E324" s="181">
        <v>62.614899999999999</v>
      </c>
      <c r="F324" s="181">
        <v>16.9711</v>
      </c>
      <c r="G324" s="181">
        <v>6.8045999999999998</v>
      </c>
      <c r="H324" s="181">
        <v>22.523</v>
      </c>
      <c r="I324" s="181">
        <v>35.874899999999997</v>
      </c>
      <c r="J324" s="181">
        <v>7.9968000000000004</v>
      </c>
      <c r="K324" s="181">
        <v>2.4609000000000001</v>
      </c>
      <c r="L324" s="181">
        <v>5.2145000000000001</v>
      </c>
      <c r="M324" s="181">
        <v>4.8502000000000001</v>
      </c>
      <c r="N324" s="181">
        <v>5.8113000000000001</v>
      </c>
      <c r="O324" s="181">
        <v>9.9810999999999996</v>
      </c>
      <c r="P324" s="181">
        <v>8.0652000000000008</v>
      </c>
      <c r="Q324" s="181">
        <v>8.1257999999999999</v>
      </c>
      <c r="R324" s="181">
        <v>6.8205999999999998</v>
      </c>
      <c r="S324" s="124"/>
      <c r="T324" s="127"/>
      <c r="U324" s="128"/>
      <c r="V324" s="128"/>
      <c r="W324" s="128"/>
      <c r="X324" s="128"/>
      <c r="Y324" s="128"/>
      <c r="Z324" s="128"/>
      <c r="AA324" s="128"/>
      <c r="AB324" s="128"/>
      <c r="AC324" s="128"/>
      <c r="AD324" s="128"/>
      <c r="AE324" s="128"/>
      <c r="AF324" s="128"/>
      <c r="AG324" s="128"/>
      <c r="AH324" s="128"/>
    </row>
    <row r="325" spans="1:34" x14ac:dyDescent="0.3">
      <c r="A325" s="177" t="s">
        <v>606</v>
      </c>
      <c r="B325" s="177" t="s">
        <v>633</v>
      </c>
      <c r="C325" s="177">
        <v>112410</v>
      </c>
      <c r="D325" s="180">
        <v>44609</v>
      </c>
      <c r="E325" s="181">
        <v>59.457099999999997</v>
      </c>
      <c r="F325" s="181">
        <v>16.643999999999998</v>
      </c>
      <c r="G325" s="181">
        <v>6.4696999999999996</v>
      </c>
      <c r="H325" s="181">
        <v>22.185199999999998</v>
      </c>
      <c r="I325" s="181">
        <v>35.530700000000003</v>
      </c>
      <c r="J325" s="181">
        <v>7.6557000000000004</v>
      </c>
      <c r="K325" s="181">
        <v>2.1192000000000002</v>
      </c>
      <c r="L325" s="181">
        <v>4.8658000000000001</v>
      </c>
      <c r="M325" s="181">
        <v>4.4981</v>
      </c>
      <c r="N325" s="181">
        <v>5.4497</v>
      </c>
      <c r="O325" s="181">
        <v>9.6061999999999994</v>
      </c>
      <c r="P325" s="181">
        <v>7.6830999999999996</v>
      </c>
      <c r="Q325" s="181">
        <v>7.4214000000000002</v>
      </c>
      <c r="R325" s="181">
        <v>6.4603999999999999</v>
      </c>
      <c r="S325" s="124"/>
      <c r="T325" s="127"/>
      <c r="U325" s="128"/>
      <c r="V325" s="128"/>
      <c r="W325" s="128"/>
      <c r="X325" s="128"/>
      <c r="Y325" s="128"/>
      <c r="Z325" s="128"/>
      <c r="AA325" s="128"/>
      <c r="AB325" s="128"/>
      <c r="AC325" s="128"/>
      <c r="AD325" s="128"/>
      <c r="AE325" s="128"/>
      <c r="AF325" s="128"/>
      <c r="AG325" s="128"/>
      <c r="AH325" s="128"/>
    </row>
    <row r="326" spans="1:34" x14ac:dyDescent="0.3">
      <c r="A326" s="177" t="s">
        <v>606</v>
      </c>
      <c r="B326" s="177" t="s">
        <v>1813</v>
      </c>
      <c r="C326" s="177">
        <v>148755</v>
      </c>
      <c r="D326" s="180">
        <v>44609</v>
      </c>
      <c r="E326" s="181">
        <v>10.441599999999999</v>
      </c>
      <c r="F326" s="181">
        <v>9.7904</v>
      </c>
      <c r="G326" s="181">
        <v>6.9953000000000003</v>
      </c>
      <c r="H326" s="181">
        <v>7.0507</v>
      </c>
      <c r="I326" s="181">
        <v>10.9824</v>
      </c>
      <c r="J326" s="181">
        <v>4.9142999999999999</v>
      </c>
      <c r="K326" s="181">
        <v>3.4106999999999998</v>
      </c>
      <c r="L326" s="181">
        <v>3.0106000000000002</v>
      </c>
      <c r="M326" s="181">
        <v>3.9361999999999999</v>
      </c>
      <c r="N326" s="181"/>
      <c r="O326" s="181"/>
      <c r="P326" s="181"/>
      <c r="Q326" s="181">
        <v>4.7828999999999997</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606</v>
      </c>
      <c r="B327" s="177" t="s">
        <v>1814</v>
      </c>
      <c r="C327" s="177">
        <v>148757</v>
      </c>
      <c r="D327" s="180">
        <v>44609</v>
      </c>
      <c r="E327" s="181">
        <v>10.3986</v>
      </c>
      <c r="F327" s="181">
        <v>9.1285000000000007</v>
      </c>
      <c r="G327" s="181">
        <v>6.4386000000000001</v>
      </c>
      <c r="H327" s="181">
        <v>6.6273999999999997</v>
      </c>
      <c r="I327" s="181">
        <v>10.522399999999999</v>
      </c>
      <c r="J327" s="181">
        <v>4.4668000000000001</v>
      </c>
      <c r="K327" s="181">
        <v>2.9636</v>
      </c>
      <c r="L327" s="181">
        <v>2.5661</v>
      </c>
      <c r="M327" s="181">
        <v>3.4864999999999999</v>
      </c>
      <c r="N327" s="181"/>
      <c r="O327" s="181"/>
      <c r="P327" s="181"/>
      <c r="Q327" s="181">
        <v>4.3171999999999997</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606</v>
      </c>
      <c r="B328" s="177" t="s">
        <v>1723</v>
      </c>
      <c r="C328" s="177">
        <v>100856</v>
      </c>
      <c r="D328" s="180">
        <v>44609</v>
      </c>
      <c r="E328" s="181">
        <v>47.551200000000001</v>
      </c>
      <c r="F328" s="181">
        <v>4.99</v>
      </c>
      <c r="G328" s="181">
        <v>4.4793000000000003</v>
      </c>
      <c r="H328" s="181">
        <v>8.4022000000000006</v>
      </c>
      <c r="I328" s="181">
        <v>13.2643</v>
      </c>
      <c r="J328" s="181">
        <v>6.2154999999999996</v>
      </c>
      <c r="K328" s="181">
        <v>4.3524000000000003</v>
      </c>
      <c r="L328" s="181">
        <v>4.1104000000000003</v>
      </c>
      <c r="M328" s="181">
        <v>4.9372999999999996</v>
      </c>
      <c r="N328" s="181">
        <v>5.5407999999999999</v>
      </c>
      <c r="O328" s="181">
        <v>7.1182999999999996</v>
      </c>
      <c r="P328" s="181">
        <v>7.0136000000000003</v>
      </c>
      <c r="Q328" s="181">
        <v>7.5430999999999999</v>
      </c>
      <c r="R328" s="181">
        <v>6.4634999999999998</v>
      </c>
      <c r="S328" s="124"/>
      <c r="T328" s="127"/>
      <c r="U328" s="128"/>
      <c r="V328" s="128"/>
      <c r="W328" s="128"/>
      <c r="X328" s="128"/>
      <c r="Y328" s="128"/>
      <c r="Z328" s="128"/>
      <c r="AA328" s="128"/>
      <c r="AB328" s="128"/>
      <c r="AC328" s="128"/>
      <c r="AD328" s="128"/>
      <c r="AE328" s="128"/>
      <c r="AF328" s="128"/>
      <c r="AG328" s="128"/>
      <c r="AH328" s="128"/>
    </row>
    <row r="329" spans="1:34" x14ac:dyDescent="0.3">
      <c r="A329" s="177" t="s">
        <v>606</v>
      </c>
      <c r="B329" s="177" t="s">
        <v>1724</v>
      </c>
      <c r="C329" s="177">
        <v>118814</v>
      </c>
      <c r="D329" s="180">
        <v>44609</v>
      </c>
      <c r="E329" s="181">
        <v>49.302100000000003</v>
      </c>
      <c r="F329" s="181">
        <v>5.4051999999999998</v>
      </c>
      <c r="G329" s="181">
        <v>4.8388</v>
      </c>
      <c r="H329" s="181">
        <v>8.7718000000000007</v>
      </c>
      <c r="I329" s="181">
        <v>13.6296</v>
      </c>
      <c r="J329" s="181">
        <v>6.5777000000000001</v>
      </c>
      <c r="K329" s="181">
        <v>4.7286000000000001</v>
      </c>
      <c r="L329" s="181">
        <v>4.5049999999999999</v>
      </c>
      <c r="M329" s="181">
        <v>5.3433999999999999</v>
      </c>
      <c r="N329" s="181">
        <v>5.9565000000000001</v>
      </c>
      <c r="O329" s="181">
        <v>7.5444000000000004</v>
      </c>
      <c r="P329" s="181">
        <v>7.4526000000000003</v>
      </c>
      <c r="Q329" s="181">
        <v>8.2629999999999999</v>
      </c>
      <c r="R329" s="181">
        <v>6.8860000000000001</v>
      </c>
      <c r="S329" s="124"/>
      <c r="T329" s="127"/>
      <c r="U329" s="128"/>
      <c r="V329" s="128"/>
      <c r="W329" s="128"/>
      <c r="X329" s="128"/>
      <c r="Y329" s="128"/>
      <c r="Z329" s="128"/>
      <c r="AA329" s="128"/>
      <c r="AB329" s="128"/>
      <c r="AC329" s="128"/>
      <c r="AD329" s="128"/>
      <c r="AE329" s="128"/>
      <c r="AF329" s="128"/>
      <c r="AG329" s="128"/>
      <c r="AH329" s="128"/>
    </row>
    <row r="330" spans="1:34" x14ac:dyDescent="0.3">
      <c r="A330" s="177" t="s">
        <v>606</v>
      </c>
      <c r="B330" s="177" t="s">
        <v>2033</v>
      </c>
      <c r="C330" s="177">
        <v>138318</v>
      </c>
      <c r="D330" s="180">
        <v>44609</v>
      </c>
      <c r="E330" s="181">
        <v>35.144199999999998</v>
      </c>
      <c r="F330" s="181">
        <v>8.2065999999999999</v>
      </c>
      <c r="G330" s="181">
        <v>4.6060999999999996</v>
      </c>
      <c r="H330" s="181">
        <v>6.4768999999999997</v>
      </c>
      <c r="I330" s="181">
        <v>10.9284</v>
      </c>
      <c r="J330" s="181">
        <v>4.3883999999999999</v>
      </c>
      <c r="K330" s="181">
        <v>3.0933999999999999</v>
      </c>
      <c r="L330" s="181">
        <v>3.1671999999999998</v>
      </c>
      <c r="M330" s="181">
        <v>4.0216000000000003</v>
      </c>
      <c r="N330" s="181">
        <v>4.7588999999999997</v>
      </c>
      <c r="O330" s="181">
        <v>7.3292999999999999</v>
      </c>
      <c r="P330" s="181">
        <v>6.2374000000000001</v>
      </c>
      <c r="Q330" s="181">
        <v>6.8155000000000001</v>
      </c>
      <c r="R330" s="181">
        <v>5.9654999999999996</v>
      </c>
      <c r="S330" s="124"/>
      <c r="T330" s="127"/>
      <c r="U330" s="128"/>
      <c r="V330" s="128"/>
      <c r="W330" s="128"/>
      <c r="X330" s="128"/>
      <c r="Y330" s="128"/>
      <c r="Z330" s="128"/>
      <c r="AA330" s="128"/>
      <c r="AB330" s="128"/>
      <c r="AC330" s="128"/>
      <c r="AD330" s="128"/>
      <c r="AE330" s="128"/>
      <c r="AF330" s="128"/>
      <c r="AG330" s="128"/>
      <c r="AH330" s="128"/>
    </row>
    <row r="331" spans="1:34" x14ac:dyDescent="0.3">
      <c r="A331" s="177" t="s">
        <v>606</v>
      </c>
      <c r="B331" s="177" t="s">
        <v>2034</v>
      </c>
      <c r="C331" s="177">
        <v>138330</v>
      </c>
      <c r="D331" s="180">
        <v>44609</v>
      </c>
      <c r="E331" s="181">
        <v>38.215499999999999</v>
      </c>
      <c r="F331" s="181">
        <v>8.8847000000000005</v>
      </c>
      <c r="G331" s="181">
        <v>5.2553999999999998</v>
      </c>
      <c r="H331" s="181">
        <v>7.1458000000000004</v>
      </c>
      <c r="I331" s="181">
        <v>11.683999999999999</v>
      </c>
      <c r="J331" s="181">
        <v>5.1864999999999997</v>
      </c>
      <c r="K331" s="181">
        <v>3.9148000000000001</v>
      </c>
      <c r="L331" s="181">
        <v>3.9359000000000002</v>
      </c>
      <c r="M331" s="181">
        <v>4.7042000000000002</v>
      </c>
      <c r="N331" s="181">
        <v>5.4196999999999997</v>
      </c>
      <c r="O331" s="181">
        <v>8.1644000000000005</v>
      </c>
      <c r="P331" s="181">
        <v>7.2160000000000002</v>
      </c>
      <c r="Q331" s="181">
        <v>7.8754</v>
      </c>
      <c r="R331" s="181">
        <v>6.7346000000000004</v>
      </c>
      <c r="S331" s="124"/>
      <c r="T331" s="127"/>
      <c r="U331" s="128"/>
      <c r="V331" s="128"/>
      <c r="W331" s="128"/>
      <c r="X331" s="128"/>
      <c r="Y331" s="128"/>
      <c r="Z331" s="128"/>
      <c r="AA331" s="128"/>
      <c r="AB331" s="128"/>
      <c r="AC331" s="128"/>
      <c r="AD331" s="128"/>
      <c r="AE331" s="128"/>
      <c r="AF331" s="128"/>
      <c r="AG331" s="128"/>
      <c r="AH331" s="128"/>
    </row>
    <row r="332" spans="1:34" x14ac:dyDescent="0.3">
      <c r="A332" s="177" t="s">
        <v>606</v>
      </c>
      <c r="B332" s="177" t="s">
        <v>1815</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606</v>
      </c>
      <c r="B333" s="177" t="s">
        <v>1816</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606</v>
      </c>
      <c r="B334" s="177" t="s">
        <v>634</v>
      </c>
      <c r="C334" s="177">
        <v>146215</v>
      </c>
      <c r="D334" s="180">
        <v>44609</v>
      </c>
      <c r="E334" s="181">
        <v>12.7193</v>
      </c>
      <c r="F334" s="181">
        <v>0.28699999999999998</v>
      </c>
      <c r="G334" s="181">
        <v>1.5306999999999999</v>
      </c>
      <c r="H334" s="181">
        <v>7.3072999999999997</v>
      </c>
      <c r="I334" s="181">
        <v>12.0672</v>
      </c>
      <c r="J334" s="181">
        <v>5.7393999999999998</v>
      </c>
      <c r="K334" s="181">
        <v>3.5341</v>
      </c>
      <c r="L334" s="181">
        <v>3.548</v>
      </c>
      <c r="M334" s="181">
        <v>4.1180000000000003</v>
      </c>
      <c r="N334" s="181">
        <v>4.6675000000000004</v>
      </c>
      <c r="O334" s="181">
        <v>8.0966000000000005</v>
      </c>
      <c r="P334" s="181"/>
      <c r="Q334" s="181">
        <v>8.2152999999999992</v>
      </c>
      <c r="R334" s="181">
        <v>6.3691000000000004</v>
      </c>
      <c r="S334" s="124"/>
      <c r="T334" s="127"/>
      <c r="U334" s="128"/>
      <c r="V334" s="128"/>
      <c r="W334" s="128"/>
      <c r="X334" s="128"/>
      <c r="Y334" s="128"/>
      <c r="Z334" s="128"/>
      <c r="AA334" s="128"/>
      <c r="AB334" s="128"/>
      <c r="AC334" s="128"/>
      <c r="AD334" s="128"/>
      <c r="AE334" s="128"/>
      <c r="AF334" s="128"/>
      <c r="AG334" s="128"/>
      <c r="AH334" s="128"/>
    </row>
    <row r="335" spans="1:34" x14ac:dyDescent="0.3">
      <c r="A335" s="177" t="s">
        <v>606</v>
      </c>
      <c r="B335" s="177" t="s">
        <v>635</v>
      </c>
      <c r="C335" s="177">
        <v>146207</v>
      </c>
      <c r="D335" s="180">
        <v>44609</v>
      </c>
      <c r="E335" s="181">
        <v>12.5312</v>
      </c>
      <c r="F335" s="181">
        <v>0</v>
      </c>
      <c r="G335" s="181">
        <v>1.0681</v>
      </c>
      <c r="H335" s="181">
        <v>6.8747999999999996</v>
      </c>
      <c r="I335" s="181">
        <v>11.619300000000001</v>
      </c>
      <c r="J335" s="181">
        <v>5.2853000000000003</v>
      </c>
      <c r="K335" s="181">
        <v>3.0821000000000001</v>
      </c>
      <c r="L335" s="181">
        <v>3.0916000000000001</v>
      </c>
      <c r="M335" s="181">
        <v>3.6524999999999999</v>
      </c>
      <c r="N335" s="181">
        <v>4.1921999999999997</v>
      </c>
      <c r="O335" s="181">
        <v>7.5707000000000004</v>
      </c>
      <c r="P335" s="181"/>
      <c r="Q335" s="181">
        <v>7.6874000000000002</v>
      </c>
      <c r="R335" s="181">
        <v>5.8628</v>
      </c>
      <c r="S335" s="124"/>
      <c r="T335" s="127"/>
      <c r="U335" s="128"/>
      <c r="V335" s="128"/>
      <c r="W335" s="128"/>
      <c r="X335" s="128"/>
      <c r="Y335" s="128"/>
      <c r="Z335" s="128"/>
      <c r="AA335" s="128"/>
      <c r="AB335" s="128"/>
      <c r="AC335" s="128"/>
      <c r="AD335" s="128"/>
      <c r="AE335" s="128"/>
      <c r="AF335" s="128"/>
      <c r="AG335" s="128"/>
      <c r="AH335" s="128"/>
    </row>
    <row r="336" spans="1:34" x14ac:dyDescent="0.3">
      <c r="A336" s="177" t="s">
        <v>606</v>
      </c>
      <c r="B336" s="177" t="s">
        <v>636</v>
      </c>
      <c r="C336" s="177">
        <v>100789</v>
      </c>
      <c r="D336" s="180">
        <v>44609</v>
      </c>
      <c r="E336" s="181">
        <v>32.462299999999999</v>
      </c>
      <c r="F336" s="181">
        <v>3.7107999999999999</v>
      </c>
      <c r="G336" s="181">
        <v>9.2645</v>
      </c>
      <c r="H336" s="181">
        <v>8.3820999999999994</v>
      </c>
      <c r="I336" s="181">
        <v>9.827</v>
      </c>
      <c r="J336" s="181">
        <v>3.9668000000000001</v>
      </c>
      <c r="K336" s="181">
        <v>3.3349000000000002</v>
      </c>
      <c r="L336" s="181">
        <v>2.6766999999999999</v>
      </c>
      <c r="M336" s="181">
        <v>3.7090000000000001</v>
      </c>
      <c r="N336" s="181">
        <v>4.5869</v>
      </c>
      <c r="O336" s="181">
        <v>8.3094999999999999</v>
      </c>
      <c r="P336" s="181">
        <v>7.2320000000000002</v>
      </c>
      <c r="Q336" s="181">
        <v>7.1090999999999998</v>
      </c>
      <c r="R336" s="181">
        <v>6.3159999999999998</v>
      </c>
      <c r="S336" s="124"/>
      <c r="T336" s="127"/>
      <c r="U336" s="128"/>
      <c r="V336" s="128"/>
      <c r="W336" s="128"/>
      <c r="X336" s="128"/>
      <c r="Y336" s="128"/>
      <c r="Z336" s="128"/>
      <c r="AA336" s="128"/>
      <c r="AB336" s="128"/>
      <c r="AC336" s="128"/>
      <c r="AD336" s="128"/>
      <c r="AE336" s="128"/>
      <c r="AF336" s="128"/>
      <c r="AG336" s="128"/>
      <c r="AH336" s="128"/>
    </row>
    <row r="337" spans="1:34" x14ac:dyDescent="0.3">
      <c r="A337" s="177" t="s">
        <v>606</v>
      </c>
      <c r="B337" s="177" t="s">
        <v>637</v>
      </c>
      <c r="C337" s="177">
        <v>119621</v>
      </c>
      <c r="D337" s="180">
        <v>44609</v>
      </c>
      <c r="E337" s="181">
        <v>33.311199999999999</v>
      </c>
      <c r="F337" s="181">
        <v>4.0545999999999998</v>
      </c>
      <c r="G337" s="181">
        <v>9.5403000000000002</v>
      </c>
      <c r="H337" s="181">
        <v>8.6392000000000007</v>
      </c>
      <c r="I337" s="181">
        <v>10.080399999999999</v>
      </c>
      <c r="J337" s="181">
        <v>4.2213000000000003</v>
      </c>
      <c r="K337" s="181">
        <v>3.5922000000000001</v>
      </c>
      <c r="L337" s="181">
        <v>2.9344999999999999</v>
      </c>
      <c r="M337" s="181">
        <v>3.9702000000000002</v>
      </c>
      <c r="N337" s="181">
        <v>4.8547000000000002</v>
      </c>
      <c r="O337" s="181">
        <v>8.56</v>
      </c>
      <c r="P337" s="181">
        <v>7.6070000000000002</v>
      </c>
      <c r="Q337" s="181">
        <v>7.9629000000000003</v>
      </c>
      <c r="R337" s="181">
        <v>6.5704000000000002</v>
      </c>
      <c r="S337" s="124"/>
      <c r="T337" s="127"/>
      <c r="U337" s="128"/>
      <c r="V337" s="128"/>
      <c r="W337" s="128"/>
      <c r="X337" s="128"/>
      <c r="Y337" s="128"/>
      <c r="Z337" s="128"/>
      <c r="AA337" s="128"/>
      <c r="AB337" s="128"/>
      <c r="AC337" s="128"/>
      <c r="AD337" s="128"/>
      <c r="AE337" s="128"/>
      <c r="AF337" s="128"/>
      <c r="AG337" s="128"/>
      <c r="AH337" s="128"/>
    </row>
    <row r="338" spans="1:34" x14ac:dyDescent="0.3">
      <c r="A338" s="177" t="s">
        <v>606</v>
      </c>
      <c r="B338" s="177" t="s">
        <v>638</v>
      </c>
      <c r="C338" s="177">
        <v>147389</v>
      </c>
      <c r="D338" s="180">
        <v>44601</v>
      </c>
      <c r="E338" s="181">
        <v>433.47460000000001</v>
      </c>
      <c r="F338" s="181">
        <v>-39.515900000000002</v>
      </c>
      <c r="G338" s="181">
        <v>-3.1023999999999998</v>
      </c>
      <c r="H338" s="181">
        <v>5.4995000000000003</v>
      </c>
      <c r="I338" s="181">
        <v>-3.2370000000000001</v>
      </c>
      <c r="J338" s="181">
        <v>6.9771999999999998</v>
      </c>
      <c r="K338" s="181">
        <v>0.29630000000000001</v>
      </c>
      <c r="L338" s="181">
        <v>231.17740000000001</v>
      </c>
      <c r="M338" s="181">
        <v>153.0095</v>
      </c>
      <c r="N338" s="181">
        <v>116.53870000000001</v>
      </c>
      <c r="O338" s="181"/>
      <c r="P338" s="181"/>
      <c r="Q338" s="181">
        <v>22.616700000000002</v>
      </c>
      <c r="R338" s="181">
        <v>35.375799999999998</v>
      </c>
      <c r="S338" s="124" t="s">
        <v>1950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606</v>
      </c>
      <c r="B339" s="177" t="s">
        <v>639</v>
      </c>
      <c r="C339" s="177">
        <v>147392</v>
      </c>
      <c r="D339" s="180">
        <v>44601</v>
      </c>
      <c r="E339" s="181">
        <v>415.80889999999999</v>
      </c>
      <c r="F339" s="181">
        <v>-39.5199</v>
      </c>
      <c r="G339" s="181">
        <v>-3.1025999999999998</v>
      </c>
      <c r="H339" s="181">
        <v>5.4996</v>
      </c>
      <c r="I339" s="181">
        <v>-3.2370999999999999</v>
      </c>
      <c r="J339" s="181">
        <v>6.9774000000000003</v>
      </c>
      <c r="K339" s="181">
        <v>0.2964</v>
      </c>
      <c r="L339" s="181">
        <v>231.1773</v>
      </c>
      <c r="M339" s="181">
        <v>153.0095</v>
      </c>
      <c r="N339" s="181">
        <v>116.53870000000001</v>
      </c>
      <c r="O339" s="181"/>
      <c r="P339" s="181"/>
      <c r="Q339" s="181">
        <v>22.616700000000002</v>
      </c>
      <c r="R339" s="181">
        <v>35.375799999999998</v>
      </c>
      <c r="S339" s="124" t="s">
        <v>1950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606</v>
      </c>
      <c r="B340" s="177" t="s">
        <v>640</v>
      </c>
      <c r="C340" s="177">
        <v>143241</v>
      </c>
      <c r="D340" s="180">
        <v>44609</v>
      </c>
      <c r="E340" s="181">
        <v>12.6126</v>
      </c>
      <c r="F340" s="181">
        <v>11.2898</v>
      </c>
      <c r="G340" s="181">
        <v>5.3079000000000001</v>
      </c>
      <c r="H340" s="181">
        <v>9.4845000000000006</v>
      </c>
      <c r="I340" s="181">
        <v>14.8431</v>
      </c>
      <c r="J340" s="181">
        <v>6.8639000000000001</v>
      </c>
      <c r="K340" s="181">
        <v>3.4106000000000001</v>
      </c>
      <c r="L340" s="181">
        <v>3.3409</v>
      </c>
      <c r="M340" s="181">
        <v>3.8677999999999999</v>
      </c>
      <c r="N340" s="181">
        <v>4.7054</v>
      </c>
      <c r="O340" s="181">
        <v>6.0891000000000002</v>
      </c>
      <c r="P340" s="181"/>
      <c r="Q340" s="181">
        <v>6.4081000000000001</v>
      </c>
      <c r="R340" s="181">
        <v>6.0640999999999998</v>
      </c>
      <c r="S340" s="124"/>
      <c r="T340" s="127"/>
      <c r="U340" s="128"/>
      <c r="V340" s="128"/>
      <c r="W340" s="128"/>
      <c r="X340" s="128"/>
      <c r="Y340" s="128"/>
      <c r="Z340" s="128"/>
      <c r="AA340" s="128"/>
      <c r="AB340" s="128"/>
      <c r="AC340" s="128"/>
      <c r="AD340" s="128"/>
      <c r="AE340" s="128"/>
      <c r="AF340" s="128"/>
      <c r="AG340" s="128"/>
      <c r="AH340" s="128"/>
    </row>
    <row r="341" spans="1:34" x14ac:dyDescent="0.3">
      <c r="A341" s="177" t="s">
        <v>606</v>
      </c>
      <c r="B341" s="177" t="s">
        <v>641</v>
      </c>
      <c r="C341" s="177">
        <v>143239</v>
      </c>
      <c r="D341" s="180">
        <v>44609</v>
      </c>
      <c r="E341" s="181">
        <v>12.4597</v>
      </c>
      <c r="F341" s="181">
        <v>10.8422</v>
      </c>
      <c r="G341" s="181">
        <v>4.7866</v>
      </c>
      <c r="H341" s="181">
        <v>9.0130999999999997</v>
      </c>
      <c r="I341" s="181">
        <v>14.3703</v>
      </c>
      <c r="J341" s="181">
        <v>6.3846999999999996</v>
      </c>
      <c r="K341" s="181">
        <v>2.9996999999999998</v>
      </c>
      <c r="L341" s="181">
        <v>2.9765999999999999</v>
      </c>
      <c r="M341" s="181">
        <v>3.4983</v>
      </c>
      <c r="N341" s="181">
        <v>4.3639999999999999</v>
      </c>
      <c r="O341" s="181">
        <v>5.7370999999999999</v>
      </c>
      <c r="P341" s="181"/>
      <c r="Q341" s="181">
        <v>6.0613999999999999</v>
      </c>
      <c r="R341" s="181">
        <v>5.7588999999999997</v>
      </c>
      <c r="S341" s="124"/>
      <c r="T341" s="127"/>
      <c r="U341" s="128"/>
      <c r="V341" s="128"/>
      <c r="W341" s="128"/>
      <c r="X341" s="128"/>
      <c r="Y341" s="128"/>
      <c r="Z341" s="128"/>
      <c r="AA341" s="128"/>
      <c r="AB341" s="128"/>
      <c r="AC341" s="128"/>
      <c r="AD341" s="128"/>
      <c r="AE341" s="128"/>
      <c r="AF341" s="128"/>
      <c r="AG341" s="128"/>
      <c r="AH341" s="128"/>
    </row>
    <row r="342" spans="1:34" x14ac:dyDescent="0.3">
      <c r="A342" s="177" t="s">
        <v>606</v>
      </c>
      <c r="B342" s="177" t="s">
        <v>642</v>
      </c>
      <c r="C342" s="177">
        <v>144339</v>
      </c>
      <c r="D342" s="180">
        <v>44609</v>
      </c>
      <c r="E342" s="181">
        <v>13.3405</v>
      </c>
      <c r="F342" s="181">
        <v>6.2939999999999996</v>
      </c>
      <c r="G342" s="181">
        <v>6.2961</v>
      </c>
      <c r="H342" s="181">
        <v>8.3386999999999993</v>
      </c>
      <c r="I342" s="181">
        <v>13.851100000000001</v>
      </c>
      <c r="J342" s="181">
        <v>5.1235999999999997</v>
      </c>
      <c r="K342" s="181">
        <v>3.6011000000000002</v>
      </c>
      <c r="L342" s="181">
        <v>3.3908</v>
      </c>
      <c r="M342" s="181">
        <v>4.1963999999999997</v>
      </c>
      <c r="N342" s="181">
        <v>4.8444000000000003</v>
      </c>
      <c r="O342" s="181">
        <v>8.6440999999999999</v>
      </c>
      <c r="P342" s="181"/>
      <c r="Q342" s="181">
        <v>8.5037000000000003</v>
      </c>
      <c r="R342" s="181">
        <v>6.4635999999999996</v>
      </c>
      <c r="S342" s="124"/>
      <c r="T342" s="127"/>
      <c r="U342" s="128"/>
      <c r="V342" s="128"/>
      <c r="W342" s="128"/>
      <c r="X342" s="128"/>
      <c r="Y342" s="128"/>
      <c r="Z342" s="128"/>
      <c r="AA342" s="128"/>
      <c r="AB342" s="128"/>
      <c r="AC342" s="128"/>
      <c r="AD342" s="128"/>
      <c r="AE342" s="128"/>
      <c r="AF342" s="128"/>
      <c r="AG342" s="128"/>
      <c r="AH342" s="128"/>
    </row>
    <row r="343" spans="1:34" x14ac:dyDescent="0.3">
      <c r="A343" s="177" t="s">
        <v>606</v>
      </c>
      <c r="B343" s="177" t="s">
        <v>643</v>
      </c>
      <c r="C343" s="177">
        <v>144345</v>
      </c>
      <c r="D343" s="180">
        <v>44609</v>
      </c>
      <c r="E343" s="181">
        <v>13.192600000000001</v>
      </c>
      <c r="F343" s="181">
        <v>6.0877999999999997</v>
      </c>
      <c r="G343" s="181">
        <v>5.9051999999999998</v>
      </c>
      <c r="H343" s="181">
        <v>7.9962</v>
      </c>
      <c r="I343" s="181">
        <v>13.4879</v>
      </c>
      <c r="J343" s="181">
        <v>4.7671999999999999</v>
      </c>
      <c r="K343" s="181">
        <v>3.2471999999999999</v>
      </c>
      <c r="L343" s="181">
        <v>3.0381</v>
      </c>
      <c r="M343" s="181">
        <v>3.8393999999999999</v>
      </c>
      <c r="N343" s="181">
        <v>4.4983000000000004</v>
      </c>
      <c r="O343" s="181">
        <v>8.3129000000000008</v>
      </c>
      <c r="P343" s="181"/>
      <c r="Q343" s="181">
        <v>8.1616999999999997</v>
      </c>
      <c r="R343" s="181">
        <v>6.1432000000000002</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3.6411409090909101</v>
      </c>
      <c r="G344" s="183">
        <v>4.1410749999999998</v>
      </c>
      <c r="H344" s="183">
        <v>9.9410909090909101</v>
      </c>
      <c r="I344" s="183">
        <v>15.758129545454544</v>
      </c>
      <c r="J344" s="183">
        <v>6.1471704545454546</v>
      </c>
      <c r="K344" s="183">
        <v>3.2233409090909091</v>
      </c>
      <c r="L344" s="183">
        <v>13.915247727272726</v>
      </c>
      <c r="M344" s="183">
        <v>10.926670454545455</v>
      </c>
      <c r="N344" s="183">
        <v>10.3973975</v>
      </c>
      <c r="O344" s="183">
        <v>7.6446111111111117</v>
      </c>
      <c r="P344" s="183">
        <v>7.1621307692307701</v>
      </c>
      <c r="Q344" s="183">
        <v>8.174361363636363</v>
      </c>
      <c r="R344" s="183">
        <v>7.9033263157894735</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408</v>
      </c>
      <c r="B345" s="177"/>
      <c r="C345" s="177"/>
      <c r="D345" s="177"/>
      <c r="E345" s="177"/>
      <c r="F345" s="183">
        <v>6.2334499999999995</v>
      </c>
      <c r="G345" s="183">
        <v>4.8126999999999995</v>
      </c>
      <c r="H345" s="183">
        <v>8.5971000000000011</v>
      </c>
      <c r="I345" s="183">
        <v>14.110700000000001</v>
      </c>
      <c r="J345" s="183">
        <v>6.1646000000000001</v>
      </c>
      <c r="K345" s="183">
        <v>3.4039999999999999</v>
      </c>
      <c r="L345" s="183">
        <v>3.5262000000000002</v>
      </c>
      <c r="M345" s="183">
        <v>4.1311999999999998</v>
      </c>
      <c r="N345" s="183">
        <v>4.83955</v>
      </c>
      <c r="O345" s="183">
        <v>7.74655</v>
      </c>
      <c r="P345" s="183">
        <v>7.2949999999999999</v>
      </c>
      <c r="Q345" s="183">
        <v>7.8819999999999997</v>
      </c>
      <c r="R345" s="183">
        <v>6.4619499999999999</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644</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645</v>
      </c>
      <c r="B348" s="177" t="s">
        <v>646</v>
      </c>
      <c r="C348" s="177">
        <v>134387</v>
      </c>
      <c r="D348" s="180">
        <v>44609</v>
      </c>
      <c r="E348" s="181">
        <v>17.159099999999999</v>
      </c>
      <c r="F348" s="181">
        <v>4.2548000000000004</v>
      </c>
      <c r="G348" s="181">
        <v>1.4182999999999999</v>
      </c>
      <c r="H348" s="181">
        <v>7.9737999999999998</v>
      </c>
      <c r="I348" s="181">
        <v>14.668200000000001</v>
      </c>
      <c r="J348" s="181">
        <v>6.7492999999999999</v>
      </c>
      <c r="K348" s="181">
        <v>5.4329000000000001</v>
      </c>
      <c r="L348" s="181">
        <v>5.7896000000000001</v>
      </c>
      <c r="M348" s="181">
        <v>6.3163999999999998</v>
      </c>
      <c r="N348" s="181">
        <v>7.2664999999999997</v>
      </c>
      <c r="O348" s="181">
        <v>6.9627999999999997</v>
      </c>
      <c r="P348" s="181">
        <v>7.4034000000000004</v>
      </c>
      <c r="Q348" s="181">
        <v>8.1974</v>
      </c>
      <c r="R348" s="181">
        <v>8.1320999999999994</v>
      </c>
      <c r="S348" s="124"/>
      <c r="T348" s="127"/>
      <c r="U348" s="128"/>
      <c r="V348" s="128"/>
      <c r="W348" s="128"/>
      <c r="X348" s="128"/>
      <c r="Y348" s="128"/>
      <c r="Z348" s="128"/>
      <c r="AA348" s="128"/>
      <c r="AB348" s="128"/>
      <c r="AC348" s="128"/>
      <c r="AD348" s="128"/>
      <c r="AE348" s="128"/>
      <c r="AF348" s="128"/>
      <c r="AG348" s="128"/>
      <c r="AH348" s="128"/>
    </row>
    <row r="349" spans="1:34" x14ac:dyDescent="0.3">
      <c r="A349" s="177" t="s">
        <v>645</v>
      </c>
      <c r="B349" s="177" t="s">
        <v>647</v>
      </c>
      <c r="C349" s="177">
        <v>134383</v>
      </c>
      <c r="D349" s="180">
        <v>44609</v>
      </c>
      <c r="E349" s="181">
        <v>16.1326</v>
      </c>
      <c r="F349" s="181">
        <v>3.3940999999999999</v>
      </c>
      <c r="G349" s="181">
        <v>0.52790000000000004</v>
      </c>
      <c r="H349" s="181">
        <v>7.0556000000000001</v>
      </c>
      <c r="I349" s="181">
        <v>13.760400000000001</v>
      </c>
      <c r="J349" s="181">
        <v>5.8604000000000003</v>
      </c>
      <c r="K349" s="181">
        <v>4.6098999999999997</v>
      </c>
      <c r="L349" s="181">
        <v>4.9802</v>
      </c>
      <c r="M349" s="181">
        <v>5.5057999999999998</v>
      </c>
      <c r="N349" s="181">
        <v>6.3707000000000003</v>
      </c>
      <c r="O349" s="181">
        <v>6.0801999999999996</v>
      </c>
      <c r="P349" s="181">
        <v>6.4031000000000002</v>
      </c>
      <c r="Q349" s="181">
        <v>7.2264999999999997</v>
      </c>
      <c r="R349" s="181">
        <v>7.2558999999999996</v>
      </c>
      <c r="S349" s="124"/>
      <c r="T349" s="127"/>
      <c r="U349" s="128"/>
      <c r="V349" s="128"/>
      <c r="W349" s="128"/>
      <c r="X349" s="128"/>
      <c r="Y349" s="128"/>
      <c r="Z349" s="128"/>
      <c r="AA349" s="128"/>
      <c r="AB349" s="128"/>
      <c r="AC349" s="128"/>
      <c r="AD349" s="128"/>
      <c r="AE349" s="128"/>
      <c r="AF349" s="128"/>
      <c r="AG349" s="128"/>
      <c r="AH349" s="128"/>
    </row>
    <row r="350" spans="1:34" x14ac:dyDescent="0.3">
      <c r="A350" s="177" t="s">
        <v>645</v>
      </c>
      <c r="B350" s="177" t="s">
        <v>648</v>
      </c>
      <c r="C350" s="177">
        <v>147802</v>
      </c>
      <c r="D350" s="180">
        <v>44609</v>
      </c>
      <c r="E350" s="181">
        <v>0.41570000000000001</v>
      </c>
      <c r="F350" s="181">
        <v>0</v>
      </c>
      <c r="G350" s="181">
        <v>0</v>
      </c>
      <c r="H350" s="181">
        <v>0</v>
      </c>
      <c r="I350" s="181">
        <v>0</v>
      </c>
      <c r="J350" s="181">
        <v>0</v>
      </c>
      <c r="K350" s="181">
        <v>0</v>
      </c>
      <c r="L350" s="181">
        <v>0</v>
      </c>
      <c r="M350" s="181">
        <v>0</v>
      </c>
      <c r="N350" s="181">
        <v>0</v>
      </c>
      <c r="O350" s="181"/>
      <c r="P350" s="181"/>
      <c r="Q350" s="181">
        <v>-11.5311</v>
      </c>
      <c r="R350" s="181">
        <v>-13.685700000000001</v>
      </c>
      <c r="S350" s="124"/>
      <c r="T350" s="127"/>
      <c r="U350" s="128"/>
      <c r="V350" s="128"/>
      <c r="W350" s="128"/>
      <c r="X350" s="128"/>
      <c r="Y350" s="128"/>
      <c r="Z350" s="128"/>
      <c r="AA350" s="128"/>
      <c r="AB350" s="128"/>
      <c r="AC350" s="128"/>
      <c r="AD350" s="128"/>
      <c r="AE350" s="128"/>
      <c r="AF350" s="128"/>
      <c r="AG350" s="128"/>
      <c r="AH350" s="128"/>
    </row>
    <row r="351" spans="1:34" x14ac:dyDescent="0.3">
      <c r="A351" s="177" t="s">
        <v>645</v>
      </c>
      <c r="B351" s="177" t="s">
        <v>649</v>
      </c>
      <c r="C351" s="177">
        <v>147798</v>
      </c>
      <c r="D351" s="180">
        <v>44609</v>
      </c>
      <c r="E351" s="181">
        <v>0.39800000000000002</v>
      </c>
      <c r="F351" s="181">
        <v>0</v>
      </c>
      <c r="G351" s="181">
        <v>0</v>
      </c>
      <c r="H351" s="181">
        <v>0</v>
      </c>
      <c r="I351" s="181">
        <v>0</v>
      </c>
      <c r="J351" s="181">
        <v>0</v>
      </c>
      <c r="K351" s="181">
        <v>0</v>
      </c>
      <c r="L351" s="181">
        <v>0</v>
      </c>
      <c r="M351" s="181">
        <v>0</v>
      </c>
      <c r="N351" s="181">
        <v>0</v>
      </c>
      <c r="O351" s="181"/>
      <c r="P351" s="181"/>
      <c r="Q351" s="181">
        <v>-11.5288</v>
      </c>
      <c r="R351" s="181">
        <v>-13.6912</v>
      </c>
      <c r="S351" s="124"/>
      <c r="T351" s="127"/>
      <c r="U351" s="128"/>
      <c r="V351" s="128"/>
      <c r="W351" s="128"/>
      <c r="X351" s="128"/>
      <c r="Y351" s="128"/>
      <c r="Z351" s="128"/>
      <c r="AA351" s="128"/>
      <c r="AB351" s="128"/>
      <c r="AC351" s="128"/>
      <c r="AD351" s="128"/>
      <c r="AE351" s="128"/>
      <c r="AF351" s="128"/>
      <c r="AG351" s="128"/>
      <c r="AH351" s="128"/>
    </row>
    <row r="352" spans="1:34" x14ac:dyDescent="0.3">
      <c r="A352" s="177" t="s">
        <v>645</v>
      </c>
      <c r="B352" s="177" t="s">
        <v>650</v>
      </c>
      <c r="C352" s="177">
        <v>130314</v>
      </c>
      <c r="D352" s="180">
        <v>44609</v>
      </c>
      <c r="E352" s="181">
        <v>18.649000000000001</v>
      </c>
      <c r="F352" s="181">
        <v>8.4178999999999995</v>
      </c>
      <c r="G352" s="181">
        <v>5.6786000000000003</v>
      </c>
      <c r="H352" s="181">
        <v>9.6080000000000005</v>
      </c>
      <c r="I352" s="181">
        <v>13.419700000000001</v>
      </c>
      <c r="J352" s="181">
        <v>6.3731</v>
      </c>
      <c r="K352" s="181">
        <v>5.1767000000000003</v>
      </c>
      <c r="L352" s="181">
        <v>5.3281000000000001</v>
      </c>
      <c r="M352" s="181">
        <v>6.0955000000000004</v>
      </c>
      <c r="N352" s="181">
        <v>7.1104000000000003</v>
      </c>
      <c r="O352" s="181">
        <v>7.1817000000000002</v>
      </c>
      <c r="P352" s="181">
        <v>7.3464999999999998</v>
      </c>
      <c r="Q352" s="181">
        <v>8.5457000000000001</v>
      </c>
      <c r="R352" s="181">
        <v>7.5495999999999999</v>
      </c>
      <c r="S352" s="124"/>
      <c r="T352" s="127"/>
      <c r="U352" s="128"/>
      <c r="V352" s="128"/>
      <c r="W352" s="128"/>
      <c r="X352" s="128"/>
      <c r="Y352" s="128"/>
      <c r="Z352" s="128"/>
      <c r="AA352" s="128"/>
      <c r="AB352" s="128"/>
      <c r="AC352" s="128"/>
      <c r="AD352" s="128"/>
      <c r="AE352" s="128"/>
      <c r="AF352" s="128"/>
      <c r="AG352" s="128"/>
      <c r="AH352" s="128"/>
    </row>
    <row r="353" spans="1:34" x14ac:dyDescent="0.3">
      <c r="A353" s="177" t="s">
        <v>645</v>
      </c>
      <c r="B353" s="177" t="s">
        <v>651</v>
      </c>
      <c r="C353" s="177">
        <v>130309</v>
      </c>
      <c r="D353" s="180">
        <v>44609</v>
      </c>
      <c r="E353" s="181">
        <v>17.128299999999999</v>
      </c>
      <c r="F353" s="181">
        <v>7.4599000000000002</v>
      </c>
      <c r="G353" s="181">
        <v>4.7610000000000001</v>
      </c>
      <c r="H353" s="181">
        <v>8.7210999999999999</v>
      </c>
      <c r="I353" s="181">
        <v>12.541499999999999</v>
      </c>
      <c r="J353" s="181">
        <v>5.5111999999999997</v>
      </c>
      <c r="K353" s="181">
        <v>4.3010999999999999</v>
      </c>
      <c r="L353" s="181">
        <v>4.4378000000000002</v>
      </c>
      <c r="M353" s="181">
        <v>5.1539999999999999</v>
      </c>
      <c r="N353" s="181">
        <v>6.1041999999999996</v>
      </c>
      <c r="O353" s="181">
        <v>6.0308000000000002</v>
      </c>
      <c r="P353" s="181">
        <v>6.1082999999999998</v>
      </c>
      <c r="Q353" s="181">
        <v>7.3376000000000001</v>
      </c>
      <c r="R353" s="181">
        <v>6.4623999999999997</v>
      </c>
      <c r="S353" s="124"/>
      <c r="T353" s="127"/>
      <c r="U353" s="128"/>
      <c r="V353" s="128"/>
      <c r="W353" s="128"/>
      <c r="X353" s="128"/>
      <c r="Y353" s="128"/>
      <c r="Z353" s="128"/>
      <c r="AA353" s="128"/>
      <c r="AB353" s="128"/>
      <c r="AC353" s="128"/>
      <c r="AD353" s="128"/>
      <c r="AE353" s="128"/>
      <c r="AF353" s="128"/>
      <c r="AG353" s="128"/>
      <c r="AH353" s="128"/>
    </row>
    <row r="354" spans="1:34" x14ac:dyDescent="0.3">
      <c r="A354" s="177" t="s">
        <v>645</v>
      </c>
      <c r="B354" s="177" t="s">
        <v>652</v>
      </c>
      <c r="C354" s="177">
        <v>133486</v>
      </c>
      <c r="D354" s="180">
        <v>44609</v>
      </c>
      <c r="E354" s="181">
        <v>17.643699999999999</v>
      </c>
      <c r="F354" s="181">
        <v>14.072800000000001</v>
      </c>
      <c r="G354" s="181">
        <v>14.360099999999999</v>
      </c>
      <c r="H354" s="181">
        <v>13.4518</v>
      </c>
      <c r="I354" s="181">
        <v>18.602599999999999</v>
      </c>
      <c r="J354" s="181">
        <v>8.9835999999999991</v>
      </c>
      <c r="K354" s="181">
        <v>5.2378</v>
      </c>
      <c r="L354" s="181">
        <v>22.8383</v>
      </c>
      <c r="M354" s="181">
        <v>16.695</v>
      </c>
      <c r="N354" s="181">
        <v>18.926500000000001</v>
      </c>
      <c r="O354" s="181">
        <v>7.7861000000000002</v>
      </c>
      <c r="P354" s="181">
        <v>7.3446999999999996</v>
      </c>
      <c r="Q354" s="181">
        <v>8.3574000000000002</v>
      </c>
      <c r="R354" s="181">
        <v>10.164099999999999</v>
      </c>
      <c r="S354" s="124" t="s">
        <v>1951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645</v>
      </c>
      <c r="B355" s="177" t="s">
        <v>653</v>
      </c>
      <c r="C355" s="177">
        <v>148330</v>
      </c>
      <c r="D355" s="180"/>
      <c r="E355" s="181"/>
      <c r="F355" s="181"/>
      <c r="G355" s="181"/>
      <c r="H355" s="181"/>
      <c r="I355" s="181"/>
      <c r="J355" s="181"/>
      <c r="K355" s="181"/>
      <c r="L355" s="181"/>
      <c r="M355" s="181"/>
      <c r="N355" s="181"/>
      <c r="O355" s="181"/>
      <c r="P355" s="181"/>
      <c r="Q355" s="181"/>
      <c r="R355" s="181"/>
      <c r="S355" s="124" t="s">
        <v>1951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645</v>
      </c>
      <c r="B356" s="177" t="s">
        <v>654</v>
      </c>
      <c r="C356" s="177">
        <v>133488</v>
      </c>
      <c r="D356" s="180">
        <v>44609</v>
      </c>
      <c r="E356" s="181">
        <v>18.905999999999999</v>
      </c>
      <c r="F356" s="181">
        <v>15.0649</v>
      </c>
      <c r="G356" s="181">
        <v>15.270899999999999</v>
      </c>
      <c r="H356" s="181">
        <v>14.298</v>
      </c>
      <c r="I356" s="181">
        <v>19.4361</v>
      </c>
      <c r="J356" s="181">
        <v>9.8087999999999997</v>
      </c>
      <c r="K356" s="181">
        <v>6.0267999999999997</v>
      </c>
      <c r="L356" s="181">
        <v>23.676200000000001</v>
      </c>
      <c r="M356" s="181">
        <v>17.496099999999998</v>
      </c>
      <c r="N356" s="181">
        <v>19.771899999999999</v>
      </c>
      <c r="O356" s="181">
        <v>8.6173999999999999</v>
      </c>
      <c r="P356" s="181">
        <v>8.3004999999999995</v>
      </c>
      <c r="Q356" s="181">
        <v>9.4210999999999991</v>
      </c>
      <c r="R356" s="181">
        <v>10.9619</v>
      </c>
      <c r="S356" s="124" t="s">
        <v>1951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645</v>
      </c>
      <c r="B357" s="177" t="s">
        <v>655</v>
      </c>
      <c r="C357" s="177">
        <v>148333</v>
      </c>
      <c r="D357" s="180"/>
      <c r="E357" s="181"/>
      <c r="F357" s="181"/>
      <c r="G357" s="181"/>
      <c r="H357" s="181"/>
      <c r="I357" s="181"/>
      <c r="J357" s="181"/>
      <c r="K357" s="181"/>
      <c r="L357" s="181"/>
      <c r="M357" s="181"/>
      <c r="N357" s="181"/>
      <c r="O357" s="181"/>
      <c r="P357" s="181"/>
      <c r="Q357" s="181"/>
      <c r="R357" s="181"/>
      <c r="S357" s="124" t="s">
        <v>1951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645</v>
      </c>
      <c r="B358" s="177" t="s">
        <v>656</v>
      </c>
      <c r="C358" s="177">
        <v>133868</v>
      </c>
      <c r="D358" s="180">
        <v>44609</v>
      </c>
      <c r="E358" s="181">
        <v>4.6523000000000003</v>
      </c>
      <c r="F358" s="181">
        <v>1.5691999999999999</v>
      </c>
      <c r="G358" s="181">
        <v>2.6158000000000001</v>
      </c>
      <c r="H358" s="181">
        <v>2.3546999999999998</v>
      </c>
      <c r="I358" s="181">
        <v>2.2435</v>
      </c>
      <c r="J358" s="181">
        <v>67.910499999999999</v>
      </c>
      <c r="K358" s="181">
        <v>24.3188</v>
      </c>
      <c r="L358" s="181">
        <v>13.888</v>
      </c>
      <c r="M358" s="181">
        <v>12.610300000000001</v>
      </c>
      <c r="N358" s="181">
        <v>15.4474</v>
      </c>
      <c r="O358" s="181">
        <v>-29.3795</v>
      </c>
      <c r="P358" s="181">
        <v>-17.487100000000002</v>
      </c>
      <c r="Q358" s="181">
        <v>-10.386200000000001</v>
      </c>
      <c r="R358" s="181">
        <v>-21.6388</v>
      </c>
      <c r="S358" s="124"/>
      <c r="T358" s="127"/>
      <c r="U358" s="128"/>
      <c r="V358" s="128"/>
      <c r="W358" s="128"/>
      <c r="X358" s="128"/>
      <c r="Y358" s="128"/>
      <c r="Z358" s="128"/>
      <c r="AA358" s="128"/>
      <c r="AB358" s="128"/>
      <c r="AC358" s="128"/>
      <c r="AD358" s="128"/>
      <c r="AE358" s="128"/>
      <c r="AF358" s="128"/>
      <c r="AG358" s="128"/>
      <c r="AH358" s="128"/>
    </row>
    <row r="359" spans="1:34" x14ac:dyDescent="0.3">
      <c r="A359" s="177" t="s">
        <v>645</v>
      </c>
      <c r="B359" s="177" t="s">
        <v>657</v>
      </c>
      <c r="C359" s="177">
        <v>133867</v>
      </c>
      <c r="D359" s="180">
        <v>44609</v>
      </c>
      <c r="E359" s="181">
        <v>4.5884999999999998</v>
      </c>
      <c r="F359" s="181">
        <v>1.591</v>
      </c>
      <c r="G359" s="181">
        <v>2.1215999999999999</v>
      </c>
      <c r="H359" s="181">
        <v>2.0463</v>
      </c>
      <c r="I359" s="181">
        <v>1.9333</v>
      </c>
      <c r="J359" s="181">
        <v>67.617599999999996</v>
      </c>
      <c r="K359" s="181">
        <v>24.025300000000001</v>
      </c>
      <c r="L359" s="181">
        <v>13.590199999999999</v>
      </c>
      <c r="M359" s="181">
        <v>12.305099999999999</v>
      </c>
      <c r="N359" s="181">
        <v>15.1241</v>
      </c>
      <c r="O359" s="181">
        <v>-29.5717</v>
      </c>
      <c r="P359" s="181">
        <v>-17.674900000000001</v>
      </c>
      <c r="Q359" s="181">
        <v>-10.5634</v>
      </c>
      <c r="R359" s="181">
        <v>-21.857399999999998</v>
      </c>
      <c r="S359" s="124"/>
      <c r="T359" s="127"/>
      <c r="U359" s="128"/>
      <c r="V359" s="128"/>
      <c r="W359" s="128"/>
      <c r="X359" s="128"/>
      <c r="Y359" s="128"/>
      <c r="Z359" s="128"/>
      <c r="AA359" s="128"/>
      <c r="AB359" s="128"/>
      <c r="AC359" s="128"/>
      <c r="AD359" s="128"/>
      <c r="AE359" s="128"/>
      <c r="AF359" s="128"/>
      <c r="AG359" s="128"/>
      <c r="AH359" s="128"/>
    </row>
    <row r="360" spans="1:34" x14ac:dyDescent="0.3">
      <c r="A360" s="177" t="s">
        <v>645</v>
      </c>
      <c r="B360" s="177" t="s">
        <v>658</v>
      </c>
      <c r="C360" s="177">
        <v>119082</v>
      </c>
      <c r="D360" s="180">
        <v>44609</v>
      </c>
      <c r="E360" s="181">
        <v>32.883600000000001</v>
      </c>
      <c r="F360" s="181">
        <v>10.7699</v>
      </c>
      <c r="G360" s="181">
        <v>4.5526</v>
      </c>
      <c r="H360" s="181">
        <v>7.1294000000000004</v>
      </c>
      <c r="I360" s="181">
        <v>11.539099999999999</v>
      </c>
      <c r="J360" s="181">
        <v>5.0233999999999996</v>
      </c>
      <c r="K360" s="181">
        <v>3.1374</v>
      </c>
      <c r="L360" s="181">
        <v>2.6419999999999999</v>
      </c>
      <c r="M360" s="181">
        <v>2.8788999999999998</v>
      </c>
      <c r="N360" s="181">
        <v>3.6490999999999998</v>
      </c>
      <c r="O360" s="181">
        <v>4.6394000000000002</v>
      </c>
      <c r="P360" s="181">
        <v>3.7898000000000001</v>
      </c>
      <c r="Q360" s="181">
        <v>6.69</v>
      </c>
      <c r="R360" s="181">
        <v>4.0801999999999996</v>
      </c>
      <c r="S360" s="124"/>
      <c r="T360" s="127"/>
      <c r="U360" s="128"/>
      <c r="V360" s="128"/>
      <c r="W360" s="128"/>
      <c r="X360" s="128"/>
      <c r="Y360" s="128"/>
      <c r="Z360" s="128"/>
      <c r="AA360" s="128"/>
      <c r="AB360" s="128"/>
      <c r="AC360" s="128"/>
      <c r="AD360" s="128"/>
      <c r="AE360" s="128"/>
      <c r="AF360" s="128"/>
      <c r="AG360" s="128"/>
      <c r="AH360" s="128"/>
    </row>
    <row r="361" spans="1:34" x14ac:dyDescent="0.3">
      <c r="A361" s="177" t="s">
        <v>645</v>
      </c>
      <c r="B361" s="177" t="s">
        <v>659</v>
      </c>
      <c r="C361" s="177">
        <v>101837</v>
      </c>
      <c r="D361" s="180">
        <v>44609</v>
      </c>
      <c r="E361" s="181">
        <v>30.935500000000001</v>
      </c>
      <c r="F361" s="181">
        <v>9.7956000000000003</v>
      </c>
      <c r="G361" s="181">
        <v>3.6194000000000002</v>
      </c>
      <c r="H361" s="181">
        <v>6.1764000000000001</v>
      </c>
      <c r="I361" s="181">
        <v>10.585800000000001</v>
      </c>
      <c r="J361" s="181">
        <v>4.0712999999999999</v>
      </c>
      <c r="K361" s="181">
        <v>2.1806000000000001</v>
      </c>
      <c r="L361" s="181">
        <v>1.7133</v>
      </c>
      <c r="M361" s="181">
        <v>1.9762999999999999</v>
      </c>
      <c r="N361" s="181">
        <v>2.7618</v>
      </c>
      <c r="O361" s="181">
        <v>3.7745000000000002</v>
      </c>
      <c r="P361" s="181">
        <v>3.0078999999999998</v>
      </c>
      <c r="Q361" s="181">
        <v>6.1976000000000004</v>
      </c>
      <c r="R361" s="181">
        <v>3.2364999999999999</v>
      </c>
      <c r="S361" s="124"/>
      <c r="T361" s="127"/>
      <c r="U361" s="128"/>
      <c r="V361" s="128"/>
      <c r="W361" s="128"/>
      <c r="X361" s="128"/>
      <c r="Y361" s="128"/>
      <c r="Z361" s="128"/>
      <c r="AA361" s="128"/>
      <c r="AB361" s="128"/>
      <c r="AC361" s="128"/>
      <c r="AD361" s="128"/>
      <c r="AE361" s="128"/>
      <c r="AF361" s="128"/>
      <c r="AG361" s="128"/>
      <c r="AH361" s="128"/>
    </row>
    <row r="362" spans="1:34" x14ac:dyDescent="0.3">
      <c r="A362" s="177" t="s">
        <v>645</v>
      </c>
      <c r="B362" s="177" t="s">
        <v>660</v>
      </c>
      <c r="C362" s="177">
        <v>116153</v>
      </c>
      <c r="D362" s="180">
        <v>44609</v>
      </c>
      <c r="E362" s="181">
        <v>22.831099999999999</v>
      </c>
      <c r="F362" s="181">
        <v>30.8809</v>
      </c>
      <c r="G362" s="181">
        <v>20.444299999999998</v>
      </c>
      <c r="H362" s="181">
        <v>19.025099999999998</v>
      </c>
      <c r="I362" s="181">
        <v>31.224399999999999</v>
      </c>
      <c r="J362" s="181">
        <v>11.140599999999999</v>
      </c>
      <c r="K362" s="181">
        <v>6.5282999999999998</v>
      </c>
      <c r="L362" s="181">
        <v>16.3094</v>
      </c>
      <c r="M362" s="181">
        <v>10.054</v>
      </c>
      <c r="N362" s="181">
        <v>13.096399999999999</v>
      </c>
      <c r="O362" s="181">
        <v>5.6981999999999999</v>
      </c>
      <c r="P362" s="181">
        <v>6.6186999999999996</v>
      </c>
      <c r="Q362" s="181">
        <v>8.4253</v>
      </c>
      <c r="R362" s="181">
        <v>8.4786999999999999</v>
      </c>
      <c r="S362" s="124"/>
      <c r="T362" s="127"/>
      <c r="U362" s="128"/>
      <c r="V362" s="128"/>
      <c r="W362" s="128"/>
      <c r="X362" s="128"/>
      <c r="Y362" s="128"/>
      <c r="Z362" s="128"/>
      <c r="AA362" s="128"/>
      <c r="AB362" s="128"/>
      <c r="AC362" s="128"/>
      <c r="AD362" s="128"/>
      <c r="AE362" s="128"/>
      <c r="AF362" s="128"/>
      <c r="AG362" s="128"/>
      <c r="AH362" s="128"/>
    </row>
    <row r="363" spans="1:34" x14ac:dyDescent="0.3">
      <c r="A363" s="177" t="s">
        <v>645</v>
      </c>
      <c r="B363" s="177" t="s">
        <v>661</v>
      </c>
      <c r="C363" s="177">
        <v>118553</v>
      </c>
      <c r="D363" s="180">
        <v>44609</v>
      </c>
      <c r="E363" s="181">
        <v>24.32</v>
      </c>
      <c r="F363" s="181">
        <v>30.943200000000001</v>
      </c>
      <c r="G363" s="181">
        <v>20.445499999999999</v>
      </c>
      <c r="H363" s="181">
        <v>19.022400000000001</v>
      </c>
      <c r="I363" s="181">
        <v>31.222100000000001</v>
      </c>
      <c r="J363" s="181">
        <v>11.142799999999999</v>
      </c>
      <c r="K363" s="181">
        <v>6.5282</v>
      </c>
      <c r="L363" s="181">
        <v>16.310199999999998</v>
      </c>
      <c r="M363" s="181">
        <v>10.0547</v>
      </c>
      <c r="N363" s="181">
        <v>13.1473</v>
      </c>
      <c r="O363" s="181">
        <v>6.1707000000000001</v>
      </c>
      <c r="P363" s="181">
        <v>7.2252000000000001</v>
      </c>
      <c r="Q363" s="181">
        <v>8.7308000000000003</v>
      </c>
      <c r="R363" s="181">
        <v>8.8247</v>
      </c>
      <c r="S363" s="124"/>
      <c r="T363" s="127"/>
      <c r="U363" s="128"/>
      <c r="V363" s="128"/>
      <c r="W363" s="128"/>
      <c r="X363" s="128"/>
      <c r="Y363" s="128"/>
      <c r="Z363" s="128"/>
      <c r="AA363" s="128"/>
      <c r="AB363" s="128"/>
      <c r="AC363" s="128"/>
      <c r="AD363" s="128"/>
      <c r="AE363" s="128"/>
      <c r="AF363" s="128"/>
      <c r="AG363" s="128"/>
      <c r="AH363" s="128"/>
    </row>
    <row r="364" spans="1:34" x14ac:dyDescent="0.3">
      <c r="A364" s="177" t="s">
        <v>645</v>
      </c>
      <c r="B364" s="177" t="s">
        <v>662</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645</v>
      </c>
      <c r="B365" s="177" t="s">
        <v>663</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645</v>
      </c>
      <c r="B366" s="177" t="s">
        <v>664</v>
      </c>
      <c r="C366" s="177">
        <v>147961</v>
      </c>
      <c r="D366" s="180"/>
      <c r="E366" s="181"/>
      <c r="F366" s="181"/>
      <c r="G366" s="181"/>
      <c r="H366" s="181"/>
      <c r="I366" s="181"/>
      <c r="J366" s="181"/>
      <c r="K366" s="181"/>
      <c r="L366" s="181"/>
      <c r="M366" s="181"/>
      <c r="N366" s="181"/>
      <c r="O366" s="181"/>
      <c r="P366" s="181"/>
      <c r="Q366" s="181"/>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645</v>
      </c>
      <c r="B367" s="177" t="s">
        <v>665</v>
      </c>
      <c r="C367" s="177">
        <v>147958</v>
      </c>
      <c r="D367" s="180"/>
      <c r="E367" s="181"/>
      <c r="F367" s="181"/>
      <c r="G367" s="181"/>
      <c r="H367" s="181"/>
      <c r="I367" s="181"/>
      <c r="J367" s="181"/>
      <c r="K367" s="181"/>
      <c r="L367" s="181"/>
      <c r="M367" s="181"/>
      <c r="N367" s="181"/>
      <c r="O367" s="181"/>
      <c r="P367" s="181"/>
      <c r="Q367" s="181"/>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645</v>
      </c>
      <c r="B368" s="177" t="s">
        <v>666</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645</v>
      </c>
      <c r="B369" s="177" t="s">
        <v>667</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645</v>
      </c>
      <c r="B370" s="177" t="s">
        <v>668</v>
      </c>
      <c r="C370" s="177">
        <v>128053</v>
      </c>
      <c r="D370" s="180">
        <v>44609</v>
      </c>
      <c r="E370" s="181">
        <v>19.3796</v>
      </c>
      <c r="F370" s="181">
        <v>0.37669999999999998</v>
      </c>
      <c r="G370" s="181">
        <v>12.443300000000001</v>
      </c>
      <c r="H370" s="181">
        <v>13.2715</v>
      </c>
      <c r="I370" s="181">
        <v>18.043399999999998</v>
      </c>
      <c r="J370" s="181">
        <v>5.9474999999999998</v>
      </c>
      <c r="K370" s="181">
        <v>4.6875999999999998</v>
      </c>
      <c r="L370" s="181">
        <v>5.1769999999999996</v>
      </c>
      <c r="M370" s="181">
        <v>6.3013000000000003</v>
      </c>
      <c r="N370" s="181">
        <v>7.1886000000000001</v>
      </c>
      <c r="O370" s="181">
        <v>8.7822999999999993</v>
      </c>
      <c r="P370" s="181">
        <v>7.5772000000000004</v>
      </c>
      <c r="Q370" s="181">
        <v>8.7279999999999998</v>
      </c>
      <c r="R370" s="181">
        <v>8.1228999999999996</v>
      </c>
      <c r="S370" s="124"/>
      <c r="T370" s="127"/>
      <c r="U370" s="128"/>
      <c r="V370" s="128"/>
      <c r="W370" s="128"/>
      <c r="X370" s="128"/>
      <c r="Y370" s="128"/>
      <c r="Z370" s="128"/>
      <c r="AA370" s="128"/>
      <c r="AB370" s="128"/>
      <c r="AC370" s="128"/>
      <c r="AD370" s="128"/>
      <c r="AE370" s="128"/>
      <c r="AF370" s="128"/>
      <c r="AG370" s="128"/>
      <c r="AH370" s="128"/>
    </row>
    <row r="371" spans="1:34" x14ac:dyDescent="0.3">
      <c r="A371" s="177" t="s">
        <v>645</v>
      </c>
      <c r="B371" s="177" t="s">
        <v>669</v>
      </c>
      <c r="C371" s="177">
        <v>128051</v>
      </c>
      <c r="D371" s="180">
        <v>44609</v>
      </c>
      <c r="E371" s="181">
        <v>20.512899999999998</v>
      </c>
      <c r="F371" s="181">
        <v>1.0677000000000001</v>
      </c>
      <c r="G371" s="181">
        <v>13.1816</v>
      </c>
      <c r="H371" s="181">
        <v>13.9672</v>
      </c>
      <c r="I371" s="181">
        <v>18.7409</v>
      </c>
      <c r="J371" s="181">
        <v>6.6439000000000004</v>
      </c>
      <c r="K371" s="181">
        <v>5.3692000000000002</v>
      </c>
      <c r="L371" s="181">
        <v>5.8212999999999999</v>
      </c>
      <c r="M371" s="181">
        <v>6.9292999999999996</v>
      </c>
      <c r="N371" s="181">
        <v>7.8144999999999998</v>
      </c>
      <c r="O371" s="181">
        <v>9.3204999999999991</v>
      </c>
      <c r="P371" s="181">
        <v>8.2516999999999996</v>
      </c>
      <c r="Q371" s="181">
        <v>9.5122999999999998</v>
      </c>
      <c r="R371" s="181">
        <v>8.6951999999999998</v>
      </c>
      <c r="S371" s="124"/>
      <c r="T371" s="127"/>
      <c r="U371" s="128"/>
      <c r="V371" s="128"/>
      <c r="W371" s="128"/>
      <c r="X371" s="128"/>
      <c r="Y371" s="128"/>
      <c r="Z371" s="128"/>
      <c r="AA371" s="128"/>
      <c r="AB371" s="128"/>
      <c r="AC371" s="128"/>
      <c r="AD371" s="128"/>
      <c r="AE371" s="128"/>
      <c r="AF371" s="128"/>
      <c r="AG371" s="128"/>
      <c r="AH371" s="128"/>
    </row>
    <row r="372" spans="1:34" x14ac:dyDescent="0.3">
      <c r="A372" s="177" t="s">
        <v>645</v>
      </c>
      <c r="B372" s="177" t="s">
        <v>670</v>
      </c>
      <c r="C372" s="177">
        <v>114239</v>
      </c>
      <c r="D372" s="180">
        <v>44609</v>
      </c>
      <c r="E372" s="181">
        <v>25.0642</v>
      </c>
      <c r="F372" s="181">
        <v>3.9323000000000001</v>
      </c>
      <c r="G372" s="181">
        <v>7.2370999999999999</v>
      </c>
      <c r="H372" s="181">
        <v>11.9269</v>
      </c>
      <c r="I372" s="181">
        <v>19.228200000000001</v>
      </c>
      <c r="J372" s="181">
        <v>8.6646000000000001</v>
      </c>
      <c r="K372" s="181">
        <v>5.6364999999999998</v>
      </c>
      <c r="L372" s="181">
        <v>5.9180999999999999</v>
      </c>
      <c r="M372" s="181">
        <v>6.5929000000000002</v>
      </c>
      <c r="N372" s="181">
        <v>6.8789999999999996</v>
      </c>
      <c r="O372" s="181">
        <v>8.5229999999999997</v>
      </c>
      <c r="P372" s="181">
        <v>7.7817999999999996</v>
      </c>
      <c r="Q372" s="181">
        <v>8.5368999999999993</v>
      </c>
      <c r="R372" s="181">
        <v>7.4522000000000004</v>
      </c>
      <c r="S372" s="124"/>
      <c r="T372" s="127"/>
      <c r="U372" s="128"/>
      <c r="V372" s="128"/>
      <c r="W372" s="128"/>
      <c r="X372" s="128"/>
      <c r="Y372" s="128"/>
      <c r="Z372" s="128"/>
      <c r="AA372" s="128"/>
      <c r="AB372" s="128"/>
      <c r="AC372" s="128"/>
      <c r="AD372" s="128"/>
      <c r="AE372" s="128"/>
      <c r="AF372" s="128"/>
      <c r="AG372" s="128"/>
      <c r="AH372" s="128"/>
    </row>
    <row r="373" spans="1:34" x14ac:dyDescent="0.3">
      <c r="A373" s="177" t="s">
        <v>645</v>
      </c>
      <c r="B373" s="177" t="s">
        <v>671</v>
      </c>
      <c r="C373" s="177">
        <v>120711</v>
      </c>
      <c r="D373" s="180">
        <v>44609</v>
      </c>
      <c r="E373" s="181">
        <v>27.012</v>
      </c>
      <c r="F373" s="181">
        <v>4.5948000000000002</v>
      </c>
      <c r="G373" s="181">
        <v>7.8874000000000004</v>
      </c>
      <c r="H373" s="181">
        <v>12.5776</v>
      </c>
      <c r="I373" s="181">
        <v>19.6631</v>
      </c>
      <c r="J373" s="181">
        <v>9.2209000000000003</v>
      </c>
      <c r="K373" s="181">
        <v>6.2767999999999997</v>
      </c>
      <c r="L373" s="181">
        <v>6.5804999999999998</v>
      </c>
      <c r="M373" s="181">
        <v>7.2816999999999998</v>
      </c>
      <c r="N373" s="181">
        <v>7.5807000000000002</v>
      </c>
      <c r="O373" s="181">
        <v>9.2105999999999995</v>
      </c>
      <c r="P373" s="181">
        <v>8.5975000000000001</v>
      </c>
      <c r="Q373" s="181">
        <v>9.2980999999999998</v>
      </c>
      <c r="R373" s="181">
        <v>8.1605000000000008</v>
      </c>
      <c r="S373" s="124"/>
      <c r="T373" s="127"/>
      <c r="U373" s="128"/>
      <c r="V373" s="128"/>
      <c r="W373" s="128"/>
      <c r="X373" s="128"/>
      <c r="Y373" s="128"/>
      <c r="Z373" s="128"/>
      <c r="AA373" s="128"/>
      <c r="AB373" s="128"/>
      <c r="AC373" s="128"/>
      <c r="AD373" s="128"/>
      <c r="AE373" s="128"/>
      <c r="AF373" s="128"/>
      <c r="AG373" s="128"/>
      <c r="AH373" s="128"/>
    </row>
    <row r="374" spans="1:34" x14ac:dyDescent="0.3">
      <c r="A374" s="177" t="s">
        <v>645</v>
      </c>
      <c r="B374" s="177" t="s">
        <v>672</v>
      </c>
      <c r="C374" s="177">
        <v>127183</v>
      </c>
      <c r="D374" s="180">
        <v>44609</v>
      </c>
      <c r="E374" s="181">
        <v>15.257899999999999</v>
      </c>
      <c r="F374" s="181">
        <v>5.0243000000000002</v>
      </c>
      <c r="G374" s="181">
        <v>12.771800000000001</v>
      </c>
      <c r="H374" s="181">
        <v>13.533899999999999</v>
      </c>
      <c r="I374" s="181">
        <v>17.026800000000001</v>
      </c>
      <c r="J374" s="181">
        <v>6.8613999999999997</v>
      </c>
      <c r="K374" s="181">
        <v>4.0557999999999996</v>
      </c>
      <c r="L374" s="181">
        <v>26.17</v>
      </c>
      <c r="M374" s="181">
        <v>19.012</v>
      </c>
      <c r="N374" s="181">
        <v>15.892200000000001</v>
      </c>
      <c r="O374" s="181">
        <v>2.0371000000000001</v>
      </c>
      <c r="P374" s="181">
        <v>3.2928999999999999</v>
      </c>
      <c r="Q374" s="181">
        <v>5.4462999999999999</v>
      </c>
      <c r="R374" s="181">
        <v>5.5183999999999997</v>
      </c>
      <c r="S374" s="124"/>
      <c r="T374" s="127"/>
      <c r="U374" s="128"/>
      <c r="V374" s="128"/>
      <c r="W374" s="128"/>
      <c r="X374" s="128"/>
      <c r="Y374" s="128"/>
      <c r="Z374" s="128"/>
      <c r="AA374" s="128"/>
      <c r="AB374" s="128"/>
      <c r="AC374" s="128"/>
      <c r="AD374" s="128"/>
      <c r="AE374" s="128"/>
      <c r="AF374" s="128"/>
      <c r="AG374" s="128"/>
      <c r="AH374" s="128"/>
    </row>
    <row r="375" spans="1:34" x14ac:dyDescent="0.3">
      <c r="A375" s="177" t="s">
        <v>645</v>
      </c>
      <c r="B375" s="177" t="s">
        <v>673</v>
      </c>
      <c r="C375" s="177">
        <v>127181</v>
      </c>
      <c r="D375" s="180">
        <v>44609</v>
      </c>
      <c r="E375" s="181">
        <v>16.313099999999999</v>
      </c>
      <c r="F375" s="181">
        <v>5.8182999999999998</v>
      </c>
      <c r="G375" s="181">
        <v>13.4396</v>
      </c>
      <c r="H375" s="181">
        <v>14.2949</v>
      </c>
      <c r="I375" s="181">
        <v>17.764199999999999</v>
      </c>
      <c r="J375" s="181">
        <v>7.5911</v>
      </c>
      <c r="K375" s="181">
        <v>4.7923999999999998</v>
      </c>
      <c r="L375" s="181">
        <v>26.997499999999999</v>
      </c>
      <c r="M375" s="181">
        <v>19.848800000000001</v>
      </c>
      <c r="N375" s="181">
        <v>16.741499999999998</v>
      </c>
      <c r="O375" s="181">
        <v>2.7370000000000001</v>
      </c>
      <c r="P375" s="181">
        <v>4.1641000000000004</v>
      </c>
      <c r="Q375" s="181">
        <v>6.3350999999999997</v>
      </c>
      <c r="R375" s="181">
        <v>6.2473000000000001</v>
      </c>
      <c r="S375" s="124"/>
      <c r="T375" s="127"/>
      <c r="U375" s="128"/>
      <c r="V375" s="128"/>
      <c r="W375" s="128"/>
      <c r="X375" s="128"/>
      <c r="Y375" s="128"/>
      <c r="Z375" s="128"/>
      <c r="AA375" s="128"/>
      <c r="AB375" s="128"/>
      <c r="AC375" s="128"/>
      <c r="AD375" s="128"/>
      <c r="AE375" s="128"/>
      <c r="AF375" s="128"/>
      <c r="AG375" s="128"/>
      <c r="AH375" s="128"/>
    </row>
    <row r="376" spans="1:34" x14ac:dyDescent="0.3">
      <c r="A376" s="177" t="s">
        <v>645</v>
      </c>
      <c r="B376" s="177" t="s">
        <v>674</v>
      </c>
      <c r="C376" s="177">
        <v>140603</v>
      </c>
      <c r="D376" s="180">
        <v>44609</v>
      </c>
      <c r="E376" s="181">
        <v>14.241099999999999</v>
      </c>
      <c r="F376" s="181">
        <v>10.767799999999999</v>
      </c>
      <c r="G376" s="181">
        <v>6.4964000000000004</v>
      </c>
      <c r="H376" s="181">
        <v>12.294700000000001</v>
      </c>
      <c r="I376" s="181">
        <v>18.845199999999998</v>
      </c>
      <c r="J376" s="181">
        <v>5.9663000000000004</v>
      </c>
      <c r="K376" s="181">
        <v>3.7770000000000001</v>
      </c>
      <c r="L376" s="181">
        <v>4.6897000000000002</v>
      </c>
      <c r="M376" s="181">
        <v>5.0789</v>
      </c>
      <c r="N376" s="181">
        <v>5.6031000000000004</v>
      </c>
      <c r="O376" s="181">
        <v>7.5793999999999997</v>
      </c>
      <c r="P376" s="181"/>
      <c r="Q376" s="181">
        <v>7.3814000000000002</v>
      </c>
      <c r="R376" s="181">
        <v>5.9298999999999999</v>
      </c>
      <c r="S376" s="124" t="s">
        <v>1950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645</v>
      </c>
      <c r="B377" s="177" t="s">
        <v>675</v>
      </c>
      <c r="C377" s="177">
        <v>140609</v>
      </c>
      <c r="D377" s="180">
        <v>44609</v>
      </c>
      <c r="E377" s="181">
        <v>13.5566</v>
      </c>
      <c r="F377" s="181">
        <v>9.6952999999999996</v>
      </c>
      <c r="G377" s="181">
        <v>5.5669000000000004</v>
      </c>
      <c r="H377" s="181">
        <v>11.3714</v>
      </c>
      <c r="I377" s="181">
        <v>17.8919</v>
      </c>
      <c r="J377" s="181">
        <v>5.0152999999999999</v>
      </c>
      <c r="K377" s="181">
        <v>2.8235999999999999</v>
      </c>
      <c r="L377" s="181">
        <v>3.7269000000000001</v>
      </c>
      <c r="M377" s="181">
        <v>4.1014999999999997</v>
      </c>
      <c r="N377" s="181">
        <v>4.5952999999999999</v>
      </c>
      <c r="O377" s="181">
        <v>6.5971000000000002</v>
      </c>
      <c r="P377" s="181"/>
      <c r="Q377" s="181">
        <v>6.3212000000000002</v>
      </c>
      <c r="R377" s="181">
        <v>4.9189999999999996</v>
      </c>
      <c r="S377" s="124" t="s">
        <v>1950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645</v>
      </c>
      <c r="B378" s="177" t="s">
        <v>676</v>
      </c>
      <c r="C378" s="177">
        <v>130721</v>
      </c>
      <c r="D378" s="180">
        <v>44609</v>
      </c>
      <c r="E378" s="181">
        <v>1488.9172000000001</v>
      </c>
      <c r="F378" s="181">
        <v>5.931</v>
      </c>
      <c r="G378" s="181">
        <v>-2.2467000000000001</v>
      </c>
      <c r="H378" s="181">
        <v>8.33</v>
      </c>
      <c r="I378" s="181">
        <v>12.802199999999999</v>
      </c>
      <c r="J378" s="181">
        <v>4.4093</v>
      </c>
      <c r="K378" s="181">
        <v>2.4622999999999999</v>
      </c>
      <c r="L378" s="181">
        <v>2.6856</v>
      </c>
      <c r="M378" s="181">
        <v>3.0703</v>
      </c>
      <c r="N378" s="181">
        <v>3.7856999999999998</v>
      </c>
      <c r="O378" s="181">
        <v>4.2797999999999998</v>
      </c>
      <c r="P378" s="181">
        <v>3.2170000000000001</v>
      </c>
      <c r="Q378" s="181">
        <v>5.4805000000000001</v>
      </c>
      <c r="R378" s="181">
        <v>4.8963000000000001</v>
      </c>
      <c r="S378" s="124"/>
      <c r="T378" s="127"/>
      <c r="U378" s="128"/>
      <c r="V378" s="128"/>
      <c r="W378" s="128"/>
      <c r="X378" s="128"/>
      <c r="Y378" s="128"/>
      <c r="Z378" s="128"/>
      <c r="AA378" s="128"/>
      <c r="AB378" s="128"/>
      <c r="AC378" s="128"/>
      <c r="AD378" s="128"/>
      <c r="AE378" s="128"/>
      <c r="AF378" s="128"/>
      <c r="AG378" s="128"/>
      <c r="AH378" s="128"/>
    </row>
    <row r="379" spans="1:34" x14ac:dyDescent="0.3">
      <c r="A379" s="177" t="s">
        <v>645</v>
      </c>
      <c r="B379" s="177" t="s">
        <v>677</v>
      </c>
      <c r="C379" s="177">
        <v>130722</v>
      </c>
      <c r="D379" s="180">
        <v>44609</v>
      </c>
      <c r="E379" s="181">
        <v>1593.1959999999999</v>
      </c>
      <c r="F379" s="181">
        <v>7.1516000000000002</v>
      </c>
      <c r="G379" s="181">
        <v>-1.0269999999999999</v>
      </c>
      <c r="H379" s="181">
        <v>9.5518999999999998</v>
      </c>
      <c r="I379" s="181">
        <v>14.028499999999999</v>
      </c>
      <c r="J379" s="181">
        <v>5.6345000000000001</v>
      </c>
      <c r="K379" s="181">
        <v>3.6800999999999999</v>
      </c>
      <c r="L379" s="181">
        <v>3.8996</v>
      </c>
      <c r="M379" s="181">
        <v>4.2929000000000004</v>
      </c>
      <c r="N379" s="181">
        <v>5.0162000000000004</v>
      </c>
      <c r="O379" s="181">
        <v>5.4729999999999999</v>
      </c>
      <c r="P379" s="181">
        <v>4.2385000000000002</v>
      </c>
      <c r="Q379" s="181">
        <v>6.4420000000000002</v>
      </c>
      <c r="R379" s="181">
        <v>6.1660000000000004</v>
      </c>
      <c r="S379" s="124"/>
      <c r="T379" s="127"/>
      <c r="U379" s="128"/>
      <c r="V379" s="128"/>
      <c r="W379" s="128"/>
      <c r="X379" s="128"/>
      <c r="Y379" s="128"/>
      <c r="Z379" s="128"/>
      <c r="AA379" s="128"/>
      <c r="AB379" s="128"/>
      <c r="AC379" s="128"/>
      <c r="AD379" s="128"/>
      <c r="AE379" s="128"/>
      <c r="AF379" s="128"/>
      <c r="AG379" s="128"/>
      <c r="AH379" s="128"/>
    </row>
    <row r="380" spans="1:34" x14ac:dyDescent="0.3">
      <c r="A380" s="177" t="s">
        <v>645</v>
      </c>
      <c r="B380" s="177" t="s">
        <v>678</v>
      </c>
      <c r="C380" s="177">
        <v>117716</v>
      </c>
      <c r="D380" s="180">
        <v>44609</v>
      </c>
      <c r="E380" s="181">
        <v>24.579000000000001</v>
      </c>
      <c r="F380" s="181">
        <v>-11.2826</v>
      </c>
      <c r="G380" s="181">
        <v>7.38</v>
      </c>
      <c r="H380" s="181">
        <v>9.9047000000000001</v>
      </c>
      <c r="I380" s="181">
        <v>16.051400000000001</v>
      </c>
      <c r="J380" s="181">
        <v>7.3654000000000002</v>
      </c>
      <c r="K380" s="181">
        <v>3.8561999999999999</v>
      </c>
      <c r="L380" s="181">
        <v>4.8686999999999996</v>
      </c>
      <c r="M380" s="181">
        <v>5.4101999999999997</v>
      </c>
      <c r="N380" s="181">
        <v>6.0705999999999998</v>
      </c>
      <c r="O380" s="181">
        <v>6.8719000000000001</v>
      </c>
      <c r="P380" s="181">
        <v>6.6825000000000001</v>
      </c>
      <c r="Q380" s="181">
        <v>7.9325999999999999</v>
      </c>
      <c r="R380" s="181">
        <v>5.2992999999999997</v>
      </c>
      <c r="S380" s="124"/>
      <c r="T380" s="127"/>
      <c r="U380" s="128"/>
      <c r="V380" s="128"/>
      <c r="W380" s="128"/>
      <c r="X380" s="128"/>
      <c r="Y380" s="128"/>
      <c r="Z380" s="128"/>
      <c r="AA380" s="128"/>
      <c r="AB380" s="128"/>
      <c r="AC380" s="128"/>
      <c r="AD380" s="128"/>
      <c r="AE380" s="128"/>
      <c r="AF380" s="128"/>
      <c r="AG380" s="128"/>
      <c r="AH380" s="128"/>
    </row>
    <row r="381" spans="1:34" x14ac:dyDescent="0.3">
      <c r="A381" s="177" t="s">
        <v>645</v>
      </c>
      <c r="B381" s="177" t="s">
        <v>679</v>
      </c>
      <c r="C381" s="177">
        <v>119741</v>
      </c>
      <c r="D381" s="180">
        <v>44609</v>
      </c>
      <c r="E381" s="181">
        <v>26.777000000000001</v>
      </c>
      <c r="F381" s="181">
        <v>-10.220499999999999</v>
      </c>
      <c r="G381" s="181">
        <v>8.3661999999999992</v>
      </c>
      <c r="H381" s="181">
        <v>10.9277</v>
      </c>
      <c r="I381" s="181">
        <v>17.071999999999999</v>
      </c>
      <c r="J381" s="181">
        <v>8.3741000000000003</v>
      </c>
      <c r="K381" s="181">
        <v>4.8624000000000001</v>
      </c>
      <c r="L381" s="181">
        <v>5.8857999999999997</v>
      </c>
      <c r="M381" s="181">
        <v>6.4454000000000002</v>
      </c>
      <c r="N381" s="181">
        <v>7.1375999999999999</v>
      </c>
      <c r="O381" s="181">
        <v>7.9343000000000004</v>
      </c>
      <c r="P381" s="181">
        <v>7.6954000000000002</v>
      </c>
      <c r="Q381" s="181">
        <v>8.9206000000000003</v>
      </c>
      <c r="R381" s="181">
        <v>6.3697999999999997</v>
      </c>
      <c r="S381" s="124"/>
      <c r="T381" s="127"/>
      <c r="U381" s="128"/>
      <c r="V381" s="128"/>
      <c r="W381" s="128"/>
      <c r="X381" s="128"/>
      <c r="Y381" s="128"/>
      <c r="Z381" s="128"/>
      <c r="AA381" s="128"/>
      <c r="AB381" s="128"/>
      <c r="AC381" s="128"/>
      <c r="AD381" s="128"/>
      <c r="AE381" s="128"/>
      <c r="AF381" s="128"/>
      <c r="AG381" s="128"/>
      <c r="AH381" s="128"/>
    </row>
    <row r="382" spans="1:34" x14ac:dyDescent="0.3">
      <c r="A382" s="177" t="s">
        <v>645</v>
      </c>
      <c r="B382" s="177" t="s">
        <v>680</v>
      </c>
      <c r="C382" s="177">
        <v>119786</v>
      </c>
      <c r="D382" s="180">
        <v>44609</v>
      </c>
      <c r="E382" s="181">
        <v>24.8217</v>
      </c>
      <c r="F382" s="181">
        <v>3.3824000000000001</v>
      </c>
      <c r="G382" s="181">
        <v>1.0785</v>
      </c>
      <c r="H382" s="181">
        <v>9.4702999999999999</v>
      </c>
      <c r="I382" s="181">
        <v>16.106200000000001</v>
      </c>
      <c r="J382" s="181">
        <v>4.8152999999999997</v>
      </c>
      <c r="K382" s="181">
        <v>3.4030999999999998</v>
      </c>
      <c r="L382" s="181">
        <v>7.4744000000000002</v>
      </c>
      <c r="M382" s="181">
        <v>6.9432999999999998</v>
      </c>
      <c r="N382" s="181">
        <v>7.0934999999999997</v>
      </c>
      <c r="O382" s="181">
        <v>5.1026999999999996</v>
      </c>
      <c r="P382" s="181">
        <v>5.7030000000000003</v>
      </c>
      <c r="Q382" s="181">
        <v>7.4598000000000004</v>
      </c>
      <c r="R382" s="181">
        <v>5.5655999999999999</v>
      </c>
      <c r="S382" s="124"/>
      <c r="T382" s="127"/>
      <c r="U382" s="128"/>
      <c r="V382" s="128"/>
      <c r="W382" s="128"/>
      <c r="X382" s="128"/>
      <c r="Y382" s="128"/>
      <c r="Z382" s="128"/>
      <c r="AA382" s="128"/>
      <c r="AB382" s="128"/>
      <c r="AC382" s="128"/>
      <c r="AD382" s="128"/>
      <c r="AE382" s="128"/>
      <c r="AF382" s="128"/>
      <c r="AG382" s="128"/>
      <c r="AH382" s="128"/>
    </row>
    <row r="383" spans="1:34" x14ac:dyDescent="0.3">
      <c r="A383" s="177" t="s">
        <v>645</v>
      </c>
      <c r="B383" s="177" t="s">
        <v>2023</v>
      </c>
      <c r="C383" s="177">
        <v>112632</v>
      </c>
      <c r="D383" s="180">
        <v>44609</v>
      </c>
      <c r="E383" s="181">
        <v>23.523900000000001</v>
      </c>
      <c r="F383" s="181">
        <v>2.4828000000000001</v>
      </c>
      <c r="G383" s="181">
        <v>0.2069</v>
      </c>
      <c r="H383" s="181">
        <v>8.6591000000000005</v>
      </c>
      <c r="I383" s="181">
        <v>15.295</v>
      </c>
      <c r="J383" s="181">
        <v>4.0076999999999998</v>
      </c>
      <c r="K383" s="181">
        <v>2.5956000000000001</v>
      </c>
      <c r="L383" s="181">
        <v>6.6452999999999998</v>
      </c>
      <c r="M383" s="181">
        <v>6.1041999999999996</v>
      </c>
      <c r="N383" s="181">
        <v>6.2411000000000003</v>
      </c>
      <c r="O383" s="181">
        <v>4.2363</v>
      </c>
      <c r="P383" s="181">
        <v>4.9287999999999998</v>
      </c>
      <c r="Q383" s="181">
        <v>7.1601999999999997</v>
      </c>
      <c r="R383" s="181">
        <v>4.6180000000000003</v>
      </c>
      <c r="S383" s="124"/>
      <c r="T383" s="127"/>
      <c r="U383" s="128"/>
      <c r="V383" s="128"/>
      <c r="W383" s="128"/>
      <c r="X383" s="128"/>
      <c r="Y383" s="128"/>
      <c r="Z383" s="128"/>
      <c r="AA383" s="128"/>
      <c r="AB383" s="128"/>
      <c r="AC383" s="128"/>
      <c r="AD383" s="128"/>
      <c r="AE383" s="128"/>
      <c r="AF383" s="128"/>
      <c r="AG383" s="128"/>
      <c r="AH383" s="128"/>
    </row>
    <row r="384" spans="1:34" x14ac:dyDescent="0.3">
      <c r="A384" s="177" t="s">
        <v>645</v>
      </c>
      <c r="B384" s="177" t="s">
        <v>681</v>
      </c>
      <c r="C384" s="177">
        <v>112938</v>
      </c>
      <c r="D384" s="180">
        <v>44609</v>
      </c>
      <c r="E384" s="181">
        <v>27.6812</v>
      </c>
      <c r="F384" s="181">
        <v>1.978</v>
      </c>
      <c r="G384" s="181">
        <v>3.9569999999999999</v>
      </c>
      <c r="H384" s="181">
        <v>9.7568999999999999</v>
      </c>
      <c r="I384" s="181">
        <v>16.405899999999999</v>
      </c>
      <c r="J384" s="181">
        <v>7.9478</v>
      </c>
      <c r="K384" s="181">
        <v>5.5839999999999996</v>
      </c>
      <c r="L384" s="181">
        <v>6.0350999999999999</v>
      </c>
      <c r="M384" s="181">
        <v>14.9598</v>
      </c>
      <c r="N384" s="181">
        <v>13.3908</v>
      </c>
      <c r="O384" s="181">
        <v>2.7709999999999999</v>
      </c>
      <c r="P384" s="181">
        <v>4.2622</v>
      </c>
      <c r="Q384" s="181">
        <v>6.2679</v>
      </c>
      <c r="R384" s="181">
        <v>3.6314000000000002</v>
      </c>
      <c r="S384" s="124"/>
      <c r="T384" s="127"/>
      <c r="U384" s="128"/>
      <c r="V384" s="128"/>
      <c r="W384" s="128"/>
      <c r="X384" s="128"/>
      <c r="Y384" s="128"/>
      <c r="Z384" s="128"/>
      <c r="AA384" s="128"/>
      <c r="AB384" s="128"/>
      <c r="AC384" s="128"/>
      <c r="AD384" s="128"/>
      <c r="AE384" s="128"/>
      <c r="AF384" s="128"/>
      <c r="AG384" s="128"/>
      <c r="AH384" s="128"/>
    </row>
    <row r="385" spans="1:34" x14ac:dyDescent="0.3">
      <c r="A385" s="177" t="s">
        <v>645</v>
      </c>
      <c r="B385" s="177" t="s">
        <v>682</v>
      </c>
      <c r="C385" s="177">
        <v>118780</v>
      </c>
      <c r="D385" s="180">
        <v>44609</v>
      </c>
      <c r="E385" s="181">
        <v>29.729199999999999</v>
      </c>
      <c r="F385" s="181">
        <v>2.7012</v>
      </c>
      <c r="G385" s="181">
        <v>4.5853000000000002</v>
      </c>
      <c r="H385" s="181">
        <v>10.3864</v>
      </c>
      <c r="I385" s="181">
        <v>17.044899999999998</v>
      </c>
      <c r="J385" s="181">
        <v>8.5730000000000004</v>
      </c>
      <c r="K385" s="181">
        <v>6.2159000000000004</v>
      </c>
      <c r="L385" s="181">
        <v>6.6771000000000003</v>
      </c>
      <c r="M385" s="181">
        <v>15.6541</v>
      </c>
      <c r="N385" s="181">
        <v>14.0982</v>
      </c>
      <c r="O385" s="181">
        <v>3.4140000000000001</v>
      </c>
      <c r="P385" s="181">
        <v>5.0194999999999999</v>
      </c>
      <c r="Q385" s="181">
        <v>7.3890000000000002</v>
      </c>
      <c r="R385" s="181">
        <v>4.2766999999999999</v>
      </c>
      <c r="S385" s="124"/>
      <c r="T385" s="127"/>
      <c r="U385" s="128"/>
      <c r="V385" s="128"/>
      <c r="W385" s="128"/>
      <c r="X385" s="128"/>
      <c r="Y385" s="128"/>
      <c r="Z385" s="128"/>
      <c r="AA385" s="128"/>
      <c r="AB385" s="128"/>
      <c r="AC385" s="128"/>
      <c r="AD385" s="128"/>
      <c r="AE385" s="128"/>
      <c r="AF385" s="128"/>
      <c r="AG385" s="128"/>
      <c r="AH385" s="128"/>
    </row>
    <row r="386" spans="1:34" x14ac:dyDescent="0.3">
      <c r="A386" s="177" t="s">
        <v>645</v>
      </c>
      <c r="B386" s="177" t="s">
        <v>683</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645</v>
      </c>
      <c r="B387" s="177" t="s">
        <v>684</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645</v>
      </c>
      <c r="B388" s="177" t="s">
        <v>685</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645</v>
      </c>
      <c r="B389" s="177" t="s">
        <v>686</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645</v>
      </c>
      <c r="B390" s="177" t="s">
        <v>687</v>
      </c>
      <c r="C390" s="177">
        <v>138898</v>
      </c>
      <c r="D390" s="180"/>
      <c r="E390" s="181"/>
      <c r="F390" s="181"/>
      <c r="G390" s="181"/>
      <c r="H390" s="181"/>
      <c r="I390" s="181"/>
      <c r="J390" s="181"/>
      <c r="K390" s="181"/>
      <c r="L390" s="181"/>
      <c r="M390" s="181"/>
      <c r="N390" s="181"/>
      <c r="O390" s="181"/>
      <c r="P390" s="181"/>
      <c r="Q390" s="181"/>
      <c r="R390" s="181"/>
      <c r="S390" s="124" t="s">
        <v>1951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645</v>
      </c>
      <c r="B391" s="177" t="s">
        <v>688</v>
      </c>
      <c r="C391" s="177">
        <v>138905</v>
      </c>
      <c r="D391" s="180"/>
      <c r="E391" s="181"/>
      <c r="F391" s="181"/>
      <c r="G391" s="181"/>
      <c r="H391" s="181"/>
      <c r="I391" s="181"/>
      <c r="J391" s="181"/>
      <c r="K391" s="181"/>
      <c r="L391" s="181"/>
      <c r="M391" s="181"/>
      <c r="N391" s="181"/>
      <c r="O391" s="181"/>
      <c r="P391" s="181"/>
      <c r="Q391" s="181"/>
      <c r="R391" s="181"/>
      <c r="S391" s="124" t="s">
        <v>1951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645</v>
      </c>
      <c r="B392" s="177" t="s">
        <v>2043</v>
      </c>
      <c r="C392" s="177">
        <v>149806</v>
      </c>
      <c r="D392" s="180"/>
      <c r="E392" s="181"/>
      <c r="F392" s="181"/>
      <c r="G392" s="181"/>
      <c r="H392" s="181"/>
      <c r="I392" s="181"/>
      <c r="J392" s="181"/>
      <c r="K392" s="181"/>
      <c r="L392" s="181"/>
      <c r="M392" s="181"/>
      <c r="N392" s="181"/>
      <c r="O392" s="181"/>
      <c r="P392" s="181"/>
      <c r="Q392" s="181"/>
      <c r="R392" s="181"/>
      <c r="S392" s="124" t="s">
        <v>1951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645</v>
      </c>
      <c r="B393" s="177" t="s">
        <v>2044</v>
      </c>
      <c r="C393" s="177">
        <v>149810</v>
      </c>
      <c r="D393" s="180"/>
      <c r="E393" s="181"/>
      <c r="F393" s="181"/>
      <c r="G393" s="181"/>
      <c r="H393" s="181"/>
      <c r="I393" s="181"/>
      <c r="J393" s="181"/>
      <c r="K393" s="181"/>
      <c r="L393" s="181"/>
      <c r="M393" s="181"/>
      <c r="N393" s="181"/>
      <c r="O393" s="181"/>
      <c r="P393" s="181"/>
      <c r="Q393" s="181"/>
      <c r="R393" s="181"/>
      <c r="S393" s="124" t="s">
        <v>1951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645</v>
      </c>
      <c r="B394" s="177" t="s">
        <v>689</v>
      </c>
      <c r="C394" s="177">
        <v>102729</v>
      </c>
      <c r="D394" s="180"/>
      <c r="E394" s="181"/>
      <c r="F394" s="181"/>
      <c r="G394" s="181"/>
      <c r="H394" s="181"/>
      <c r="I394" s="181"/>
      <c r="J394" s="181"/>
      <c r="K394" s="181"/>
      <c r="L394" s="181"/>
      <c r="M394" s="181"/>
      <c r="N394" s="181"/>
      <c r="O394" s="181"/>
      <c r="P394" s="181"/>
      <c r="Q394" s="181"/>
      <c r="R394" s="181"/>
      <c r="S394" s="124" t="s">
        <v>1951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645</v>
      </c>
      <c r="B395" s="177" t="s">
        <v>690</v>
      </c>
      <c r="C395" s="177">
        <v>119450</v>
      </c>
      <c r="D395" s="180"/>
      <c r="E395" s="181"/>
      <c r="F395" s="181"/>
      <c r="G395" s="181"/>
      <c r="H395" s="181"/>
      <c r="I395" s="181"/>
      <c r="J395" s="181"/>
      <c r="K395" s="181"/>
      <c r="L395" s="181"/>
      <c r="M395" s="181"/>
      <c r="N395" s="181"/>
      <c r="O395" s="181"/>
      <c r="P395" s="181"/>
      <c r="Q395" s="181"/>
      <c r="R395" s="181"/>
      <c r="S395" s="124" t="s">
        <v>1951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645</v>
      </c>
      <c r="B396" s="177" t="s">
        <v>691</v>
      </c>
      <c r="C396" s="177">
        <v>119798</v>
      </c>
      <c r="D396" s="180">
        <v>44609</v>
      </c>
      <c r="E396" s="181">
        <v>38.055700000000002</v>
      </c>
      <c r="F396" s="181">
        <v>7.7705000000000002</v>
      </c>
      <c r="G396" s="181">
        <v>3.8376999999999999</v>
      </c>
      <c r="H396" s="181">
        <v>8.8664000000000005</v>
      </c>
      <c r="I396" s="181">
        <v>13.5595</v>
      </c>
      <c r="J396" s="181">
        <v>6.6521999999999997</v>
      </c>
      <c r="K396" s="181">
        <v>4.7731000000000003</v>
      </c>
      <c r="L396" s="181">
        <v>5.1006999999999998</v>
      </c>
      <c r="M396" s="181">
        <v>5.9945000000000004</v>
      </c>
      <c r="N396" s="181">
        <v>6.4268999999999998</v>
      </c>
      <c r="O396" s="181">
        <v>7.5594999999999999</v>
      </c>
      <c r="P396" s="181">
        <v>7.4874000000000001</v>
      </c>
      <c r="Q396" s="181">
        <v>8.9413999999999998</v>
      </c>
      <c r="R396" s="181">
        <v>7.3133999999999997</v>
      </c>
      <c r="S396" s="124"/>
      <c r="T396" s="127"/>
      <c r="U396" s="128"/>
      <c r="V396" s="128"/>
      <c r="W396" s="128"/>
      <c r="X396" s="128"/>
      <c r="Y396" s="128"/>
      <c r="Z396" s="128"/>
      <c r="AA396" s="128"/>
      <c r="AB396" s="128"/>
      <c r="AC396" s="128"/>
      <c r="AD396" s="128"/>
      <c r="AE396" s="128"/>
      <c r="AF396" s="128"/>
      <c r="AG396" s="128"/>
      <c r="AH396" s="128"/>
    </row>
    <row r="397" spans="1:34" x14ac:dyDescent="0.3">
      <c r="A397" s="177" t="s">
        <v>645</v>
      </c>
      <c r="B397" s="177" t="s">
        <v>692</v>
      </c>
      <c r="C397" s="177">
        <v>102505</v>
      </c>
      <c r="D397" s="180">
        <v>44609</v>
      </c>
      <c r="E397" s="181">
        <v>36.01</v>
      </c>
      <c r="F397" s="181">
        <v>7.1980000000000004</v>
      </c>
      <c r="G397" s="181">
        <v>3.2444000000000002</v>
      </c>
      <c r="H397" s="181">
        <v>8.2522000000000002</v>
      </c>
      <c r="I397" s="181">
        <v>12.9367</v>
      </c>
      <c r="J397" s="181">
        <v>6.0206999999999997</v>
      </c>
      <c r="K397" s="181">
        <v>4.1424000000000003</v>
      </c>
      <c r="L397" s="181">
        <v>4.4587000000000003</v>
      </c>
      <c r="M397" s="181">
        <v>5.3399000000000001</v>
      </c>
      <c r="N397" s="181">
        <v>5.7609000000000004</v>
      </c>
      <c r="O397" s="181">
        <v>6.9036</v>
      </c>
      <c r="P397" s="181">
        <v>6.7412999999999998</v>
      </c>
      <c r="Q397" s="181">
        <v>7.5475000000000003</v>
      </c>
      <c r="R397" s="181">
        <v>6.6398000000000001</v>
      </c>
      <c r="S397" s="124"/>
      <c r="T397" s="127"/>
      <c r="U397" s="128"/>
      <c r="V397" s="128"/>
      <c r="W397" s="128"/>
      <c r="X397" s="128"/>
      <c r="Y397" s="128"/>
      <c r="Z397" s="128"/>
      <c r="AA397" s="128"/>
      <c r="AB397" s="128"/>
      <c r="AC397" s="128"/>
      <c r="AD397" s="128"/>
      <c r="AE397" s="128"/>
      <c r="AF397" s="128"/>
      <c r="AG397" s="128"/>
      <c r="AH397" s="128"/>
    </row>
    <row r="398" spans="1:34" x14ac:dyDescent="0.3">
      <c r="A398" s="177" t="s">
        <v>645</v>
      </c>
      <c r="B398" s="177" t="s">
        <v>693</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645</v>
      </c>
      <c r="B399" s="177" t="s">
        <v>694</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645</v>
      </c>
      <c r="B400" s="177" t="s">
        <v>695</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645</v>
      </c>
      <c r="B401" s="177" t="s">
        <v>696</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645</v>
      </c>
      <c r="B402" s="177" t="s">
        <v>697</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645</v>
      </c>
      <c r="B403" s="177" t="s">
        <v>698</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645</v>
      </c>
      <c r="B404" s="177" t="s">
        <v>699</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645</v>
      </c>
      <c r="B405" s="177" t="s">
        <v>700</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645</v>
      </c>
      <c r="B406" s="177" t="s">
        <v>701</v>
      </c>
      <c r="C406" s="177">
        <v>120764</v>
      </c>
      <c r="D406" s="180">
        <v>44609</v>
      </c>
      <c r="E406" s="181">
        <v>15.2196</v>
      </c>
      <c r="F406" s="181">
        <v>-19.175699999999999</v>
      </c>
      <c r="G406" s="181">
        <v>-7.1105999999999998</v>
      </c>
      <c r="H406" s="181">
        <v>3.5655000000000001</v>
      </c>
      <c r="I406" s="181">
        <v>13.0151</v>
      </c>
      <c r="J406" s="181">
        <v>6.3311000000000002</v>
      </c>
      <c r="K406" s="181">
        <v>4.6148999999999996</v>
      </c>
      <c r="L406" s="181">
        <v>37.726799999999997</v>
      </c>
      <c r="M406" s="181">
        <v>27.624099999999999</v>
      </c>
      <c r="N406" s="181">
        <v>22.846699999999998</v>
      </c>
      <c r="O406" s="181">
        <v>-5.0574000000000003</v>
      </c>
      <c r="P406" s="181">
        <v>-0.37269999999999998</v>
      </c>
      <c r="Q406" s="181">
        <v>4.5656999999999996</v>
      </c>
      <c r="R406" s="181">
        <v>5.2412000000000001</v>
      </c>
      <c r="S406" s="124"/>
      <c r="T406" s="127"/>
      <c r="U406" s="128"/>
      <c r="V406" s="128"/>
      <c r="W406" s="128"/>
      <c r="X406" s="128"/>
      <c r="Y406" s="128"/>
      <c r="Z406" s="128"/>
      <c r="AA406" s="128"/>
      <c r="AB406" s="128"/>
      <c r="AC406" s="128"/>
      <c r="AD406" s="128"/>
      <c r="AE406" s="128"/>
      <c r="AF406" s="128"/>
      <c r="AG406" s="128"/>
      <c r="AH406" s="128"/>
    </row>
    <row r="407" spans="1:34" x14ac:dyDescent="0.3">
      <c r="A407" s="177" t="s">
        <v>645</v>
      </c>
      <c r="B407" s="177" t="s">
        <v>702</v>
      </c>
      <c r="C407" s="177">
        <v>117981</v>
      </c>
      <c r="D407" s="180">
        <v>44609</v>
      </c>
      <c r="E407" s="181">
        <v>13.805199999999999</v>
      </c>
      <c r="F407" s="181">
        <v>-20.082799999999999</v>
      </c>
      <c r="G407" s="181">
        <v>-7.9265999999999996</v>
      </c>
      <c r="H407" s="181">
        <v>2.7965</v>
      </c>
      <c r="I407" s="181">
        <v>12.257199999999999</v>
      </c>
      <c r="J407" s="181">
        <v>5.5613000000000001</v>
      </c>
      <c r="K407" s="181">
        <v>3.8740000000000001</v>
      </c>
      <c r="L407" s="181">
        <v>36.972299999999997</v>
      </c>
      <c r="M407" s="181">
        <v>26.805</v>
      </c>
      <c r="N407" s="181">
        <v>21.974499999999999</v>
      </c>
      <c r="O407" s="181">
        <v>-5.8373999999999997</v>
      </c>
      <c r="P407" s="181">
        <v>-1.3037000000000001</v>
      </c>
      <c r="Q407" s="181">
        <v>3.5467</v>
      </c>
      <c r="R407" s="181">
        <v>4.4364999999999997</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4.6272147058823538</v>
      </c>
      <c r="G408" s="183">
        <v>5.5642705882352947</v>
      </c>
      <c r="H408" s="183">
        <v>9.4284794117647035</v>
      </c>
      <c r="I408" s="183">
        <v>14.851617647058823</v>
      </c>
      <c r="J408" s="183">
        <v>10.052823529411764</v>
      </c>
      <c r="K408" s="183">
        <v>5.4407852941176476</v>
      </c>
      <c r="L408" s="183">
        <v>10.147482352941177</v>
      </c>
      <c r="M408" s="183">
        <v>9.1450647058823513</v>
      </c>
      <c r="N408" s="183">
        <v>9.4386441176470584</v>
      </c>
      <c r="O408" s="183">
        <v>3.2009031249999991</v>
      </c>
      <c r="P408" s="183">
        <v>4.0783499999999995</v>
      </c>
      <c r="Q408" s="183">
        <v>5.2450911764705879</v>
      </c>
      <c r="R408" s="183">
        <v>3.6403647058823525</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408</v>
      </c>
      <c r="B409" s="177"/>
      <c r="C409" s="177"/>
      <c r="D409" s="177"/>
      <c r="E409" s="177"/>
      <c r="F409" s="183">
        <v>4.4248000000000003</v>
      </c>
      <c r="G409" s="183">
        <v>4.5689500000000001</v>
      </c>
      <c r="H409" s="183">
        <v>9.5799500000000002</v>
      </c>
      <c r="I409" s="183">
        <v>15.673200000000001</v>
      </c>
      <c r="J409" s="183">
        <v>6.5084999999999997</v>
      </c>
      <c r="K409" s="183">
        <v>4.6512499999999992</v>
      </c>
      <c r="L409" s="183">
        <v>5.8535500000000003</v>
      </c>
      <c r="M409" s="183">
        <v>6.3809000000000005</v>
      </c>
      <c r="N409" s="183">
        <v>7.1240000000000006</v>
      </c>
      <c r="O409" s="183">
        <v>6.0555000000000003</v>
      </c>
      <c r="P409" s="183">
        <v>6.2557</v>
      </c>
      <c r="Q409" s="183">
        <v>7.3595000000000006</v>
      </c>
      <c r="R409" s="183">
        <v>6.0479500000000002</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703</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704</v>
      </c>
      <c r="B412" s="177" t="s">
        <v>705</v>
      </c>
      <c r="C412" s="177">
        <v>147848</v>
      </c>
      <c r="D412" s="180">
        <v>44609</v>
      </c>
      <c r="E412" s="181">
        <v>1164.6316999999999</v>
      </c>
      <c r="F412" s="181">
        <v>4.7329999999999997</v>
      </c>
      <c r="G412" s="181">
        <v>8.7597000000000005</v>
      </c>
      <c r="H412" s="181">
        <v>9.1917000000000009</v>
      </c>
      <c r="I412" s="181">
        <v>8.9687999999999999</v>
      </c>
      <c r="J412" s="181">
        <v>4.1760000000000002</v>
      </c>
      <c r="K412" s="181">
        <v>4.0883000000000003</v>
      </c>
      <c r="L412" s="181">
        <v>3.3666</v>
      </c>
      <c r="M412" s="181">
        <v>4.3141999999999996</v>
      </c>
      <c r="N412" s="181">
        <v>5.1443000000000003</v>
      </c>
      <c r="O412" s="181"/>
      <c r="P412" s="181"/>
      <c r="Q412" s="181">
        <v>7.3605</v>
      </c>
      <c r="R412" s="181">
        <v>6.8428000000000004</v>
      </c>
      <c r="S412" s="124" t="s">
        <v>1950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704</v>
      </c>
      <c r="B413" s="177" t="s">
        <v>706</v>
      </c>
      <c r="C413" s="177">
        <v>147849</v>
      </c>
      <c r="D413" s="180">
        <v>44609</v>
      </c>
      <c r="E413" s="181">
        <v>1197.8249000000001</v>
      </c>
      <c r="F413" s="181">
        <v>18.264900000000001</v>
      </c>
      <c r="G413" s="181">
        <v>22.160900000000002</v>
      </c>
      <c r="H413" s="181">
        <v>38.871099999999998</v>
      </c>
      <c r="I413" s="181">
        <v>46.3352</v>
      </c>
      <c r="J413" s="181">
        <v>12.715199999999999</v>
      </c>
      <c r="K413" s="181">
        <v>4.0260999999999996</v>
      </c>
      <c r="L413" s="181">
        <v>6.4764999999999997</v>
      </c>
      <c r="M413" s="181">
        <v>5.4886999999999997</v>
      </c>
      <c r="N413" s="181">
        <v>7.4168000000000003</v>
      </c>
      <c r="O413" s="181"/>
      <c r="P413" s="181"/>
      <c r="Q413" s="181">
        <v>8.7814999999999994</v>
      </c>
      <c r="R413" s="181">
        <v>7.7971000000000004</v>
      </c>
      <c r="S413" s="124" t="s">
        <v>1950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704</v>
      </c>
      <c r="B414" s="177" t="s">
        <v>707</v>
      </c>
      <c r="C414" s="177">
        <v>133307</v>
      </c>
      <c r="D414" s="180">
        <v>44609</v>
      </c>
      <c r="E414" s="181">
        <v>22.2454</v>
      </c>
      <c r="F414" s="181">
        <v>17.564900000000002</v>
      </c>
      <c r="G414" s="181">
        <v>-18.512699999999999</v>
      </c>
      <c r="H414" s="181">
        <v>23.805900000000001</v>
      </c>
      <c r="I414" s="181">
        <v>43.600299999999997</v>
      </c>
      <c r="J414" s="181">
        <v>1.5263</v>
      </c>
      <c r="K414" s="181">
        <v>-2.7576000000000001</v>
      </c>
      <c r="L414" s="181">
        <v>0.66839999999999999</v>
      </c>
      <c r="M414" s="181">
        <v>0.56659999999999999</v>
      </c>
      <c r="N414" s="181">
        <v>1.8646</v>
      </c>
      <c r="O414" s="181">
        <v>7.3266999999999998</v>
      </c>
      <c r="P414" s="181">
        <v>6.3022</v>
      </c>
      <c r="Q414" s="181">
        <v>7.3292000000000002</v>
      </c>
      <c r="R414" s="181">
        <v>4.4490999999999996</v>
      </c>
      <c r="S414" s="124"/>
      <c r="T414" s="127"/>
      <c r="U414" s="128"/>
      <c r="V414" s="128"/>
      <c r="W414" s="128"/>
      <c r="X414" s="128"/>
      <c r="Y414" s="128"/>
      <c r="Z414" s="128"/>
      <c r="AA414" s="128"/>
      <c r="AB414" s="128"/>
      <c r="AC414" s="128"/>
      <c r="AD414" s="128"/>
      <c r="AE414" s="128"/>
      <c r="AF414" s="128"/>
      <c r="AG414" s="128"/>
      <c r="AH414" s="128"/>
    </row>
    <row r="415" spans="1:34" x14ac:dyDescent="0.3">
      <c r="A415" s="177" t="s">
        <v>704</v>
      </c>
      <c r="B415" s="177" t="s">
        <v>708</v>
      </c>
      <c r="C415" s="177">
        <v>139496</v>
      </c>
      <c r="D415" s="180">
        <v>44609</v>
      </c>
      <c r="E415" s="181">
        <v>22.5717</v>
      </c>
      <c r="F415" s="181">
        <v>17.634599999999999</v>
      </c>
      <c r="G415" s="181">
        <v>-18.191700000000001</v>
      </c>
      <c r="H415" s="181">
        <v>24.066299999999998</v>
      </c>
      <c r="I415" s="181">
        <v>43.914700000000003</v>
      </c>
      <c r="J415" s="181">
        <v>-0.20860000000000001</v>
      </c>
      <c r="K415" s="181">
        <v>-3.367</v>
      </c>
      <c r="L415" s="181">
        <v>0.3407</v>
      </c>
      <c r="M415" s="181">
        <v>0.22239999999999999</v>
      </c>
      <c r="N415" s="181">
        <v>1.6835</v>
      </c>
      <c r="O415" s="181">
        <v>7.5378999999999996</v>
      </c>
      <c r="P415" s="181">
        <v>6.4964000000000004</v>
      </c>
      <c r="Q415" s="181">
        <v>7.0242000000000004</v>
      </c>
      <c r="R415" s="181">
        <v>4.4204999999999997</v>
      </c>
      <c r="S415" s="124"/>
      <c r="T415" s="127"/>
      <c r="U415" s="128"/>
      <c r="V415" s="128"/>
      <c r="W415" s="128"/>
      <c r="X415" s="128"/>
      <c r="Y415" s="128"/>
      <c r="Z415" s="128"/>
      <c r="AA415" s="128"/>
      <c r="AB415" s="128"/>
      <c r="AC415" s="128"/>
      <c r="AD415" s="128"/>
      <c r="AE415" s="128"/>
      <c r="AF415" s="128"/>
      <c r="AG415" s="128"/>
      <c r="AH415" s="128"/>
    </row>
    <row r="416" spans="1:34" x14ac:dyDescent="0.3">
      <c r="A416" s="177" t="s">
        <v>704</v>
      </c>
      <c r="B416" s="177" t="s">
        <v>709</v>
      </c>
      <c r="C416" s="177">
        <v>139430</v>
      </c>
      <c r="D416" s="180">
        <v>44609</v>
      </c>
      <c r="E416" s="181">
        <v>203.61850000000001</v>
      </c>
      <c r="F416" s="181">
        <v>45.067</v>
      </c>
      <c r="G416" s="181">
        <v>2.4862000000000002</v>
      </c>
      <c r="H416" s="181">
        <v>27.139199999999999</v>
      </c>
      <c r="I416" s="181">
        <v>47.833500000000001</v>
      </c>
      <c r="J416" s="181">
        <v>1.9769000000000001</v>
      </c>
      <c r="K416" s="181">
        <v>-2.8831000000000002</v>
      </c>
      <c r="L416" s="181">
        <v>-0.26169999999999999</v>
      </c>
      <c r="M416" s="181">
        <v>-1.3462000000000001</v>
      </c>
      <c r="N416" s="181">
        <v>0.71430000000000005</v>
      </c>
      <c r="O416" s="181">
        <v>6.4481999999999999</v>
      </c>
      <c r="P416" s="181">
        <v>5.2179000000000002</v>
      </c>
      <c r="Q416" s="181">
        <v>6.0753000000000004</v>
      </c>
      <c r="R416" s="181">
        <v>3.3258000000000001</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20.65288</v>
      </c>
      <c r="G417" s="183">
        <v>-0.65951999999999988</v>
      </c>
      <c r="H417" s="183">
        <v>24.614839999999997</v>
      </c>
      <c r="I417" s="183">
        <v>38.130500000000005</v>
      </c>
      <c r="J417" s="183">
        <v>4.0371599999999992</v>
      </c>
      <c r="K417" s="183">
        <v>-0.1786600000000001</v>
      </c>
      <c r="L417" s="183">
        <v>2.1181000000000001</v>
      </c>
      <c r="M417" s="183">
        <v>1.8491399999999998</v>
      </c>
      <c r="N417" s="183">
        <v>3.3647</v>
      </c>
      <c r="O417" s="183">
        <v>7.1042666666666667</v>
      </c>
      <c r="P417" s="183">
        <v>6.0055000000000005</v>
      </c>
      <c r="Q417" s="183">
        <v>7.3141400000000001</v>
      </c>
      <c r="R417" s="183">
        <v>5.3670600000000004</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408</v>
      </c>
      <c r="B418" s="177"/>
      <c r="C418" s="177"/>
      <c r="D418" s="177"/>
      <c r="E418" s="177"/>
      <c r="F418" s="183">
        <v>17.634599999999999</v>
      </c>
      <c r="G418" s="183">
        <v>2.4862000000000002</v>
      </c>
      <c r="H418" s="183">
        <v>24.066299999999998</v>
      </c>
      <c r="I418" s="183">
        <v>43.914700000000003</v>
      </c>
      <c r="J418" s="183">
        <v>1.9769000000000001</v>
      </c>
      <c r="K418" s="183">
        <v>-2.7576000000000001</v>
      </c>
      <c r="L418" s="183">
        <v>0.66839999999999999</v>
      </c>
      <c r="M418" s="183">
        <v>0.56659999999999999</v>
      </c>
      <c r="N418" s="183">
        <v>1.8646</v>
      </c>
      <c r="O418" s="183">
        <v>7.3266999999999998</v>
      </c>
      <c r="P418" s="183">
        <v>6.3022</v>
      </c>
      <c r="Q418" s="183">
        <v>7.3292000000000002</v>
      </c>
      <c r="R418" s="183">
        <v>4.4490999999999996</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710</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711</v>
      </c>
      <c r="B421" s="177" t="s">
        <v>712</v>
      </c>
      <c r="C421" s="177">
        <v>131896</v>
      </c>
      <c r="D421" s="180">
        <v>44609</v>
      </c>
      <c r="E421" s="181">
        <v>30.356100000000001</v>
      </c>
      <c r="F421" s="181">
        <v>1.9238999999999999</v>
      </c>
      <c r="G421" s="181">
        <v>3.2473000000000001</v>
      </c>
      <c r="H421" s="181">
        <v>6.8799000000000001</v>
      </c>
      <c r="I421" s="181">
        <v>10.780099999999999</v>
      </c>
      <c r="J421" s="181">
        <v>4.4813999999999998</v>
      </c>
      <c r="K421" s="181">
        <v>3.1709999999999998</v>
      </c>
      <c r="L421" s="181">
        <v>2.9963000000000002</v>
      </c>
      <c r="M421" s="181">
        <v>5.0099</v>
      </c>
      <c r="N421" s="181">
        <v>5.0373000000000001</v>
      </c>
      <c r="O421" s="181">
        <v>7.1745999999999999</v>
      </c>
      <c r="P421" s="181">
        <v>6.3811</v>
      </c>
      <c r="Q421" s="181">
        <v>7.6044</v>
      </c>
      <c r="R421" s="181">
        <v>5.9909999999999997</v>
      </c>
      <c r="S421" s="124" t="s">
        <v>1950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711</v>
      </c>
      <c r="B422" s="177" t="s">
        <v>713</v>
      </c>
      <c r="C422" s="177">
        <v>131898</v>
      </c>
      <c r="D422" s="180">
        <v>44609</v>
      </c>
      <c r="E422" s="181">
        <v>31.6905</v>
      </c>
      <c r="F422" s="181">
        <v>2.4188999999999998</v>
      </c>
      <c r="G422" s="181">
        <v>3.7252000000000001</v>
      </c>
      <c r="H422" s="181">
        <v>7.3817000000000004</v>
      </c>
      <c r="I422" s="181">
        <v>11.2783</v>
      </c>
      <c r="J422" s="181">
        <v>4.9734999999999996</v>
      </c>
      <c r="K422" s="181">
        <v>3.6665999999999999</v>
      </c>
      <c r="L422" s="181">
        <v>3.4939</v>
      </c>
      <c r="M422" s="181">
        <v>5.5201000000000002</v>
      </c>
      <c r="N422" s="181">
        <v>5.4486999999999997</v>
      </c>
      <c r="O422" s="181">
        <v>7.7168000000000001</v>
      </c>
      <c r="P422" s="181">
        <v>6.9173999999999998</v>
      </c>
      <c r="Q422" s="181">
        <v>7.9099000000000004</v>
      </c>
      <c r="R422" s="181">
        <v>6.4889999999999999</v>
      </c>
      <c r="S422" s="124" t="s">
        <v>1950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711</v>
      </c>
      <c r="B423" s="177" t="s">
        <v>1738</v>
      </c>
      <c r="C423" s="177">
        <v>131864</v>
      </c>
      <c r="D423" s="180">
        <v>44609</v>
      </c>
      <c r="E423" s="181">
        <v>42.805500000000002</v>
      </c>
      <c r="F423" s="181">
        <v>3.07</v>
      </c>
      <c r="G423" s="181">
        <v>102.035</v>
      </c>
      <c r="H423" s="181">
        <v>-50.760100000000001</v>
      </c>
      <c r="I423" s="181">
        <v>-24.0534</v>
      </c>
      <c r="J423" s="181">
        <v>-34.084600000000002</v>
      </c>
      <c r="K423" s="181">
        <v>-9.2646999999999995</v>
      </c>
      <c r="L423" s="181">
        <v>3.5204</v>
      </c>
      <c r="M423" s="181">
        <v>13.226800000000001</v>
      </c>
      <c r="N423" s="181">
        <v>12.002599999999999</v>
      </c>
      <c r="O423" s="181">
        <v>15.8126</v>
      </c>
      <c r="P423" s="181">
        <v>11.441599999999999</v>
      </c>
      <c r="Q423" s="181">
        <v>9.8253000000000004</v>
      </c>
      <c r="R423" s="181">
        <v>18.158100000000001</v>
      </c>
      <c r="S423" s="124"/>
      <c r="T423" s="127"/>
      <c r="U423" s="128"/>
      <c r="V423" s="128"/>
      <c r="W423" s="128"/>
      <c r="X423" s="128"/>
      <c r="Y423" s="128"/>
      <c r="Z423" s="128"/>
      <c r="AA423" s="128"/>
      <c r="AB423" s="128"/>
      <c r="AC423" s="128"/>
      <c r="AD423" s="128"/>
      <c r="AE423" s="128"/>
      <c r="AF423" s="128"/>
      <c r="AG423" s="128"/>
      <c r="AH423" s="128"/>
    </row>
    <row r="424" spans="1:34" x14ac:dyDescent="0.3">
      <c r="A424" s="177" t="s">
        <v>711</v>
      </c>
      <c r="B424" s="177" t="s">
        <v>1739</v>
      </c>
      <c r="C424" s="177">
        <v>131865</v>
      </c>
      <c r="D424" s="180">
        <v>44609</v>
      </c>
      <c r="E424" s="181">
        <v>21.779900000000001</v>
      </c>
      <c r="F424" s="181">
        <v>4.0225</v>
      </c>
      <c r="G424" s="181">
        <v>102.9799</v>
      </c>
      <c r="H424" s="181">
        <v>-49.772100000000002</v>
      </c>
      <c r="I424" s="181">
        <v>-23.029299999999999</v>
      </c>
      <c r="J424" s="181">
        <v>-33.125799999999998</v>
      </c>
      <c r="K424" s="181">
        <v>-8.4120000000000008</v>
      </c>
      <c r="L424" s="181">
        <v>4.3807999999999998</v>
      </c>
      <c r="M424" s="181">
        <v>14.049300000000001</v>
      </c>
      <c r="N424" s="181">
        <v>12.6211</v>
      </c>
      <c r="O424" s="181">
        <v>16.406099999999999</v>
      </c>
      <c r="P424" s="181">
        <v>11.839399999999999</v>
      </c>
      <c r="Q424" s="181">
        <v>11.299200000000001</v>
      </c>
      <c r="R424" s="181">
        <v>18.682300000000001</v>
      </c>
      <c r="S424" s="124"/>
      <c r="T424" s="127"/>
      <c r="U424" s="128"/>
      <c r="V424" s="128"/>
      <c r="W424" s="128"/>
      <c r="X424" s="128"/>
      <c r="Y424" s="128"/>
      <c r="Z424" s="128"/>
      <c r="AA424" s="128"/>
      <c r="AB424" s="128"/>
      <c r="AC424" s="128"/>
      <c r="AD424" s="128"/>
      <c r="AE424" s="128"/>
      <c r="AF424" s="128"/>
      <c r="AG424" s="128"/>
      <c r="AH424" s="128"/>
    </row>
    <row r="425" spans="1:34" x14ac:dyDescent="0.3">
      <c r="A425" s="177" t="s">
        <v>711</v>
      </c>
      <c r="B425" s="177" t="s">
        <v>714</v>
      </c>
      <c r="C425" s="177">
        <v>132178</v>
      </c>
      <c r="D425" s="180">
        <v>44609</v>
      </c>
      <c r="E425" s="181">
        <v>24.036999999999999</v>
      </c>
      <c r="F425" s="181">
        <v>13.6715</v>
      </c>
      <c r="G425" s="181">
        <v>69.998000000000005</v>
      </c>
      <c r="H425" s="181">
        <v>-21.731999999999999</v>
      </c>
      <c r="I425" s="181">
        <v>-4.5907999999999998</v>
      </c>
      <c r="J425" s="181">
        <v>-14.7003</v>
      </c>
      <c r="K425" s="181">
        <v>-2.5272999999999999</v>
      </c>
      <c r="L425" s="181">
        <v>4.2545000000000002</v>
      </c>
      <c r="M425" s="181">
        <v>8.8953000000000007</v>
      </c>
      <c r="N425" s="181">
        <v>8.0877999999999997</v>
      </c>
      <c r="O425" s="181">
        <v>10.694900000000001</v>
      </c>
      <c r="P425" s="181">
        <v>8.2769999999999992</v>
      </c>
      <c r="Q425" s="181">
        <v>8.4704999999999995</v>
      </c>
      <c r="R425" s="181">
        <v>11.3019</v>
      </c>
      <c r="S425" s="124"/>
      <c r="T425" s="127"/>
      <c r="U425" s="128"/>
      <c r="V425" s="128"/>
      <c r="W425" s="128"/>
      <c r="X425" s="128"/>
      <c r="Y425" s="128"/>
      <c r="Z425" s="128"/>
      <c r="AA425" s="128"/>
      <c r="AB425" s="128"/>
      <c r="AC425" s="128"/>
      <c r="AD425" s="128"/>
      <c r="AE425" s="128"/>
      <c r="AF425" s="128"/>
      <c r="AG425" s="128"/>
      <c r="AH425" s="128"/>
    </row>
    <row r="426" spans="1:34" x14ac:dyDescent="0.3">
      <c r="A426" s="177" t="s">
        <v>711</v>
      </c>
      <c r="B426" s="177" t="s">
        <v>715</v>
      </c>
      <c r="C426" s="177">
        <v>132183</v>
      </c>
      <c r="D426" s="180">
        <v>44609</v>
      </c>
      <c r="E426" s="181">
        <v>25.198</v>
      </c>
      <c r="F426" s="181">
        <v>13.7662</v>
      </c>
      <c r="G426" s="181">
        <v>70.173199999999994</v>
      </c>
      <c r="H426" s="181">
        <v>-21.514600000000002</v>
      </c>
      <c r="I426" s="181">
        <v>-4.3693</v>
      </c>
      <c r="J426" s="181">
        <v>-14.446</v>
      </c>
      <c r="K426" s="181">
        <v>-2.2122999999999999</v>
      </c>
      <c r="L426" s="181">
        <v>4.7157</v>
      </c>
      <c r="M426" s="181">
        <v>9.4650999999999996</v>
      </c>
      <c r="N426" s="181">
        <v>8.6701999999999995</v>
      </c>
      <c r="O426" s="181">
        <v>11.273099999999999</v>
      </c>
      <c r="P426" s="181">
        <v>8.8458000000000006</v>
      </c>
      <c r="Q426" s="181">
        <v>8.7934000000000001</v>
      </c>
      <c r="R426" s="181">
        <v>11.887499999999999</v>
      </c>
      <c r="S426" s="124"/>
      <c r="T426" s="127"/>
      <c r="U426" s="128"/>
      <c r="V426" s="128"/>
      <c r="W426" s="128"/>
      <c r="X426" s="128"/>
      <c r="Y426" s="128"/>
      <c r="Z426" s="128"/>
      <c r="AA426" s="128"/>
      <c r="AB426" s="128"/>
      <c r="AC426" s="128"/>
      <c r="AD426" s="128"/>
      <c r="AE426" s="128"/>
      <c r="AF426" s="128"/>
      <c r="AG426" s="128"/>
      <c r="AH426" s="128"/>
    </row>
    <row r="427" spans="1:34" x14ac:dyDescent="0.3">
      <c r="A427" s="177" t="s">
        <v>711</v>
      </c>
      <c r="B427" s="177" t="s">
        <v>716</v>
      </c>
      <c r="C427" s="177">
        <v>132174</v>
      </c>
      <c r="D427" s="180">
        <v>44609</v>
      </c>
      <c r="E427" s="181">
        <v>27.949100000000001</v>
      </c>
      <c r="F427" s="181">
        <v>-13.8378</v>
      </c>
      <c r="G427" s="181">
        <v>119.7025</v>
      </c>
      <c r="H427" s="181">
        <v>-55.137300000000003</v>
      </c>
      <c r="I427" s="181">
        <v>-24.084700000000002</v>
      </c>
      <c r="J427" s="181">
        <v>-32.242199999999997</v>
      </c>
      <c r="K427" s="181">
        <v>-6.2948000000000004</v>
      </c>
      <c r="L427" s="181">
        <v>5.0652999999999997</v>
      </c>
      <c r="M427" s="181">
        <v>12.5305</v>
      </c>
      <c r="N427" s="181">
        <v>10.3857</v>
      </c>
      <c r="O427" s="181">
        <v>13.6599</v>
      </c>
      <c r="P427" s="181">
        <v>10.056100000000001</v>
      </c>
      <c r="Q427" s="181">
        <v>9.9975000000000005</v>
      </c>
      <c r="R427" s="181">
        <v>14.743</v>
      </c>
      <c r="S427" s="124"/>
      <c r="T427" s="127"/>
      <c r="U427" s="128"/>
      <c r="V427" s="128"/>
      <c r="W427" s="128"/>
      <c r="X427" s="128"/>
      <c r="Y427" s="128"/>
      <c r="Z427" s="128"/>
      <c r="AA427" s="128"/>
      <c r="AB427" s="128"/>
      <c r="AC427" s="128"/>
      <c r="AD427" s="128"/>
      <c r="AE427" s="128"/>
      <c r="AF427" s="128"/>
      <c r="AG427" s="128"/>
      <c r="AH427" s="128"/>
    </row>
    <row r="428" spans="1:34" x14ac:dyDescent="0.3">
      <c r="A428" s="177" t="s">
        <v>711</v>
      </c>
      <c r="B428" s="177" t="s">
        <v>717</v>
      </c>
      <c r="C428" s="177">
        <v>132185</v>
      </c>
      <c r="D428" s="180">
        <v>44609</v>
      </c>
      <c r="E428" s="181">
        <v>29.331800000000001</v>
      </c>
      <c r="F428" s="181">
        <v>-13.4344</v>
      </c>
      <c r="G428" s="181">
        <v>120.0531</v>
      </c>
      <c r="H428" s="181">
        <v>-54.758299999999998</v>
      </c>
      <c r="I428" s="181">
        <v>-23.692699999999999</v>
      </c>
      <c r="J428" s="181">
        <v>-31.819400000000002</v>
      </c>
      <c r="K428" s="181">
        <v>-5.7728000000000002</v>
      </c>
      <c r="L428" s="181">
        <v>5.7302</v>
      </c>
      <c r="M428" s="181">
        <v>13.3255</v>
      </c>
      <c r="N428" s="181">
        <v>11.178599999999999</v>
      </c>
      <c r="O428" s="181">
        <v>14.349</v>
      </c>
      <c r="P428" s="181">
        <v>10.6913</v>
      </c>
      <c r="Q428" s="181">
        <v>10.6252</v>
      </c>
      <c r="R428" s="181">
        <v>15.4787</v>
      </c>
      <c r="S428" s="124"/>
      <c r="T428" s="127"/>
      <c r="U428" s="128"/>
      <c r="V428" s="128"/>
      <c r="W428" s="128"/>
      <c r="X428" s="128"/>
      <c r="Y428" s="128"/>
      <c r="Z428" s="128"/>
      <c r="AA428" s="128"/>
      <c r="AB428" s="128"/>
      <c r="AC428" s="128"/>
      <c r="AD428" s="128"/>
      <c r="AE428" s="128"/>
      <c r="AF428" s="128"/>
      <c r="AG428" s="128"/>
      <c r="AH428" s="128"/>
    </row>
    <row r="429" spans="1:34" x14ac:dyDescent="0.3">
      <c r="A429" s="177" t="s">
        <v>711</v>
      </c>
      <c r="B429" s="177" t="s">
        <v>718</v>
      </c>
      <c r="C429" s="177">
        <v>147889</v>
      </c>
      <c r="D429" s="180">
        <v>44609</v>
      </c>
      <c r="E429" s="181">
        <v>11.5664</v>
      </c>
      <c r="F429" s="181">
        <v>-1.8933</v>
      </c>
      <c r="G429" s="181">
        <v>-5.0469999999999997</v>
      </c>
      <c r="H429" s="181">
        <v>8.5794999999999995</v>
      </c>
      <c r="I429" s="181">
        <v>19.8276</v>
      </c>
      <c r="J429" s="181">
        <v>5.6871999999999998</v>
      </c>
      <c r="K429" s="181">
        <v>2.4990000000000001</v>
      </c>
      <c r="L429" s="181">
        <v>4.1729000000000003</v>
      </c>
      <c r="M429" s="181">
        <v>4.9031000000000002</v>
      </c>
      <c r="N429" s="181">
        <v>5.6176000000000004</v>
      </c>
      <c r="O429" s="181"/>
      <c r="P429" s="181"/>
      <c r="Q429" s="181">
        <v>7.3285999999999998</v>
      </c>
      <c r="R429" s="181">
        <v>6.7877999999999998</v>
      </c>
      <c r="S429" s="124" t="s">
        <v>1950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711</v>
      </c>
      <c r="B430" s="177" t="s">
        <v>719</v>
      </c>
      <c r="C430" s="177">
        <v>147890</v>
      </c>
      <c r="D430" s="180">
        <v>44609</v>
      </c>
      <c r="E430" s="181">
        <v>11.491899999999999</v>
      </c>
      <c r="F430" s="181">
        <v>-2.5407000000000002</v>
      </c>
      <c r="G430" s="181">
        <v>-5.5027999999999997</v>
      </c>
      <c r="H430" s="181">
        <v>8.1800999999999995</v>
      </c>
      <c r="I430" s="181">
        <v>19.427499999999998</v>
      </c>
      <c r="J430" s="181">
        <v>5.2796000000000003</v>
      </c>
      <c r="K430" s="181">
        <v>2.0962000000000001</v>
      </c>
      <c r="L430" s="181">
        <v>3.7641</v>
      </c>
      <c r="M430" s="181">
        <v>4.5164</v>
      </c>
      <c r="N430" s="181">
        <v>5.242</v>
      </c>
      <c r="O430" s="181"/>
      <c r="P430" s="181"/>
      <c r="Q430" s="181">
        <v>6.9920999999999998</v>
      </c>
      <c r="R430" s="181">
        <v>6.4522000000000004</v>
      </c>
      <c r="S430" s="124" t="s">
        <v>1950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711</v>
      </c>
      <c r="B431" s="177" t="s">
        <v>720</v>
      </c>
      <c r="C431" s="177">
        <v>147851</v>
      </c>
      <c r="D431" s="180">
        <v>44609</v>
      </c>
      <c r="E431" s="181">
        <v>11.6198</v>
      </c>
      <c r="F431" s="181">
        <v>4.7123999999999997</v>
      </c>
      <c r="G431" s="181">
        <v>8.5920000000000005</v>
      </c>
      <c r="H431" s="181">
        <v>8.9902999999999995</v>
      </c>
      <c r="I431" s="181">
        <v>8.7121999999999993</v>
      </c>
      <c r="J431" s="181">
        <v>4.0568999999999997</v>
      </c>
      <c r="K431" s="181">
        <v>3.9901</v>
      </c>
      <c r="L431" s="181">
        <v>3.3028</v>
      </c>
      <c r="M431" s="181">
        <v>4.2476000000000003</v>
      </c>
      <c r="N431" s="181">
        <v>5.0586000000000002</v>
      </c>
      <c r="O431" s="181"/>
      <c r="P431" s="181"/>
      <c r="Q431" s="181">
        <v>7.2777000000000003</v>
      </c>
      <c r="R431" s="181">
        <v>6.7309000000000001</v>
      </c>
      <c r="S431" s="124" t="s">
        <v>1951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711</v>
      </c>
      <c r="B432" s="177" t="s">
        <v>721</v>
      </c>
      <c r="C432" s="177">
        <v>147850</v>
      </c>
      <c r="D432" s="180">
        <v>44609</v>
      </c>
      <c r="E432" s="181">
        <v>11.6198</v>
      </c>
      <c r="F432" s="181">
        <v>4.7123999999999997</v>
      </c>
      <c r="G432" s="181">
        <v>8.5920000000000005</v>
      </c>
      <c r="H432" s="181">
        <v>8.9902999999999995</v>
      </c>
      <c r="I432" s="181">
        <v>8.7121999999999993</v>
      </c>
      <c r="J432" s="181">
        <v>4.0568999999999997</v>
      </c>
      <c r="K432" s="181">
        <v>3.9901</v>
      </c>
      <c r="L432" s="181">
        <v>3.3028</v>
      </c>
      <c r="M432" s="181">
        <v>4.2476000000000003</v>
      </c>
      <c r="N432" s="181">
        <v>5.0586000000000002</v>
      </c>
      <c r="O432" s="181"/>
      <c r="P432" s="181"/>
      <c r="Q432" s="181">
        <v>7.2777000000000003</v>
      </c>
      <c r="R432" s="181">
        <v>6.7309000000000001</v>
      </c>
      <c r="S432" s="124" t="s">
        <v>1951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711</v>
      </c>
      <c r="B433" s="177" t="s">
        <v>722</v>
      </c>
      <c r="C433" s="177">
        <v>147857</v>
      </c>
      <c r="D433" s="180">
        <v>44609</v>
      </c>
      <c r="E433" s="181">
        <v>11.9543</v>
      </c>
      <c r="F433" s="181">
        <v>18.023299999999999</v>
      </c>
      <c r="G433" s="181">
        <v>22.023499999999999</v>
      </c>
      <c r="H433" s="181">
        <v>38.314799999999998</v>
      </c>
      <c r="I433" s="181">
        <v>45.782600000000002</v>
      </c>
      <c r="J433" s="181">
        <v>12.5021</v>
      </c>
      <c r="K433" s="181">
        <v>3.9315000000000002</v>
      </c>
      <c r="L433" s="181">
        <v>6.3888999999999996</v>
      </c>
      <c r="M433" s="181">
        <v>5.4015000000000004</v>
      </c>
      <c r="N433" s="181">
        <v>7.3125999999999998</v>
      </c>
      <c r="O433" s="181"/>
      <c r="P433" s="181"/>
      <c r="Q433" s="181">
        <v>8.7119999999999997</v>
      </c>
      <c r="R433" s="181">
        <v>7.7453000000000003</v>
      </c>
      <c r="S433" s="124"/>
      <c r="T433" s="127"/>
      <c r="U433" s="128"/>
      <c r="V433" s="128"/>
      <c r="W433" s="128"/>
      <c r="X433" s="128"/>
      <c r="Y433" s="128"/>
      <c r="Z433" s="128"/>
      <c r="AA433" s="128"/>
      <c r="AB433" s="128"/>
      <c r="AC433" s="128"/>
      <c r="AD433" s="128"/>
      <c r="AE433" s="128"/>
      <c r="AF433" s="128"/>
      <c r="AG433" s="128"/>
      <c r="AH433" s="128"/>
    </row>
    <row r="434" spans="1:34" x14ac:dyDescent="0.3">
      <c r="A434" s="177" t="s">
        <v>711</v>
      </c>
      <c r="B434" s="177" t="s">
        <v>723</v>
      </c>
      <c r="C434" s="177">
        <v>147854</v>
      </c>
      <c r="D434" s="180">
        <v>44609</v>
      </c>
      <c r="E434" s="181">
        <v>11.9543</v>
      </c>
      <c r="F434" s="181">
        <v>18.023299999999999</v>
      </c>
      <c r="G434" s="181">
        <v>22.023499999999999</v>
      </c>
      <c r="H434" s="181">
        <v>38.314799999999998</v>
      </c>
      <c r="I434" s="181">
        <v>45.782600000000002</v>
      </c>
      <c r="J434" s="181">
        <v>12.5021</v>
      </c>
      <c r="K434" s="181">
        <v>3.9315000000000002</v>
      </c>
      <c r="L434" s="181">
        <v>6.3888999999999996</v>
      </c>
      <c r="M434" s="181">
        <v>5.4015000000000004</v>
      </c>
      <c r="N434" s="181">
        <v>7.3125999999999998</v>
      </c>
      <c r="O434" s="181"/>
      <c r="P434" s="181"/>
      <c r="Q434" s="181">
        <v>8.7119999999999997</v>
      </c>
      <c r="R434" s="181">
        <v>7.7453000000000003</v>
      </c>
      <c r="S434" s="124"/>
      <c r="T434" s="127"/>
      <c r="U434" s="128"/>
      <c r="V434" s="128"/>
      <c r="W434" s="128"/>
      <c r="X434" s="128"/>
      <c r="Y434" s="128"/>
      <c r="Z434" s="128"/>
      <c r="AA434" s="128"/>
      <c r="AB434" s="128"/>
      <c r="AC434" s="128"/>
      <c r="AD434" s="128"/>
      <c r="AE434" s="128"/>
      <c r="AF434" s="128"/>
      <c r="AG434" s="128"/>
      <c r="AH434" s="128"/>
    </row>
    <row r="435" spans="1:34" x14ac:dyDescent="0.3">
      <c r="A435" s="177" t="s">
        <v>711</v>
      </c>
      <c r="B435" s="177" t="s">
        <v>724</v>
      </c>
      <c r="C435" s="177">
        <v>101656</v>
      </c>
      <c r="D435" s="180">
        <v>44609</v>
      </c>
      <c r="E435" s="181">
        <v>108.44199999999999</v>
      </c>
      <c r="F435" s="181">
        <v>-68.836299999999994</v>
      </c>
      <c r="G435" s="181">
        <v>134.13339999999999</v>
      </c>
      <c r="H435" s="181">
        <v>-63.894300000000001</v>
      </c>
      <c r="I435" s="181">
        <v>-34.859400000000001</v>
      </c>
      <c r="J435" s="181">
        <v>-29.942399999999999</v>
      </c>
      <c r="K435" s="181">
        <v>-3.1882000000000001</v>
      </c>
      <c r="L435" s="181">
        <v>13.371600000000001</v>
      </c>
      <c r="M435" s="181">
        <v>27.2363</v>
      </c>
      <c r="N435" s="181">
        <v>25.0898</v>
      </c>
      <c r="O435" s="181">
        <v>10.3172</v>
      </c>
      <c r="P435" s="181">
        <v>8.9872999999999994</v>
      </c>
      <c r="Q435" s="181">
        <v>13.9017</v>
      </c>
      <c r="R435" s="181">
        <v>12.8286</v>
      </c>
      <c r="S435" s="124"/>
      <c r="T435" s="127"/>
      <c r="U435" s="128"/>
      <c r="V435" s="128"/>
      <c r="W435" s="128"/>
      <c r="X435" s="128"/>
      <c r="Y435" s="128"/>
      <c r="Z435" s="128"/>
      <c r="AA435" s="128"/>
      <c r="AB435" s="128"/>
      <c r="AC435" s="128"/>
      <c r="AD435" s="128"/>
      <c r="AE435" s="128"/>
      <c r="AF435" s="128"/>
      <c r="AG435" s="128"/>
      <c r="AH435" s="128"/>
    </row>
    <row r="436" spans="1:34" x14ac:dyDescent="0.3">
      <c r="A436" s="177" t="s">
        <v>711</v>
      </c>
      <c r="B436" s="177" t="s">
        <v>725</v>
      </c>
      <c r="C436" s="177">
        <v>118543</v>
      </c>
      <c r="D436" s="180">
        <v>44609</v>
      </c>
      <c r="E436" s="181">
        <v>118.7574</v>
      </c>
      <c r="F436" s="181">
        <v>-67.859300000000005</v>
      </c>
      <c r="G436" s="181">
        <v>135.11959999999999</v>
      </c>
      <c r="H436" s="181">
        <v>-62.940100000000001</v>
      </c>
      <c r="I436" s="181">
        <v>-33.908200000000001</v>
      </c>
      <c r="J436" s="181">
        <v>-29.006900000000002</v>
      </c>
      <c r="K436" s="181">
        <v>-2.2347000000000001</v>
      </c>
      <c r="L436" s="181">
        <v>14.422700000000001</v>
      </c>
      <c r="M436" s="181">
        <v>28.434100000000001</v>
      </c>
      <c r="N436" s="181">
        <v>26.3414</v>
      </c>
      <c r="O436" s="181">
        <v>11.453799999999999</v>
      </c>
      <c r="P436" s="181">
        <v>10.142200000000001</v>
      </c>
      <c r="Q436" s="181">
        <v>10.931900000000001</v>
      </c>
      <c r="R436" s="181">
        <v>13.9625</v>
      </c>
      <c r="S436" s="124"/>
      <c r="T436" s="127"/>
      <c r="U436" s="128"/>
      <c r="V436" s="128"/>
      <c r="W436" s="128"/>
      <c r="X436" s="128"/>
      <c r="Y436" s="128"/>
      <c r="Z436" s="128"/>
      <c r="AA436" s="128"/>
      <c r="AB436" s="128"/>
      <c r="AC436" s="128"/>
      <c r="AD436" s="128"/>
      <c r="AE436" s="128"/>
      <c r="AF436" s="128"/>
      <c r="AG436" s="128"/>
      <c r="AH436" s="128"/>
    </row>
    <row r="437" spans="1:34" x14ac:dyDescent="0.3">
      <c r="A437" s="177" t="s">
        <v>711</v>
      </c>
      <c r="B437" s="177" t="s">
        <v>726</v>
      </c>
      <c r="C437" s="177">
        <v>102112</v>
      </c>
      <c r="D437" s="180">
        <v>44609</v>
      </c>
      <c r="E437" s="181">
        <v>57.023800000000001</v>
      </c>
      <c r="F437" s="181">
        <v>-47.368600000000001</v>
      </c>
      <c r="G437" s="181">
        <v>92.983999999999995</v>
      </c>
      <c r="H437" s="181">
        <v>-50.843200000000003</v>
      </c>
      <c r="I437" s="181">
        <v>-24.013100000000001</v>
      </c>
      <c r="J437" s="181">
        <v>-23.987400000000001</v>
      </c>
      <c r="K437" s="181">
        <v>-5.7066999999999997</v>
      </c>
      <c r="L437" s="181">
        <v>6.9305000000000003</v>
      </c>
      <c r="M437" s="181">
        <v>15.522500000000001</v>
      </c>
      <c r="N437" s="181">
        <v>14.853899999999999</v>
      </c>
      <c r="O437" s="181">
        <v>7.0934999999999997</v>
      </c>
      <c r="P437" s="181">
        <v>6.4932999999999996</v>
      </c>
      <c r="Q437" s="181">
        <v>10.0219</v>
      </c>
      <c r="R437" s="181">
        <v>7.2489999999999997</v>
      </c>
      <c r="S437" s="124"/>
      <c r="T437" s="127"/>
      <c r="U437" s="128"/>
      <c r="V437" s="128"/>
      <c r="W437" s="128"/>
      <c r="X437" s="128"/>
      <c r="Y437" s="128"/>
      <c r="Z437" s="128"/>
      <c r="AA437" s="128"/>
      <c r="AB437" s="128"/>
      <c r="AC437" s="128"/>
      <c r="AD437" s="128"/>
      <c r="AE437" s="128"/>
      <c r="AF437" s="128"/>
      <c r="AG437" s="128"/>
      <c r="AH437" s="128"/>
    </row>
    <row r="438" spans="1:34" x14ac:dyDescent="0.3">
      <c r="A438" s="177" t="s">
        <v>711</v>
      </c>
      <c r="B438" s="177" t="s">
        <v>727</v>
      </c>
      <c r="C438" s="177">
        <v>118516</v>
      </c>
      <c r="D438" s="180">
        <v>44609</v>
      </c>
      <c r="E438" s="181">
        <v>60.616399999999999</v>
      </c>
      <c r="F438" s="181">
        <v>-46.726900000000001</v>
      </c>
      <c r="G438" s="181">
        <v>93.626300000000001</v>
      </c>
      <c r="H438" s="181">
        <v>-50.204099999999997</v>
      </c>
      <c r="I438" s="181">
        <v>-23.375499999999999</v>
      </c>
      <c r="J438" s="181">
        <v>-23.3568</v>
      </c>
      <c r="K438" s="181">
        <v>-5.0639000000000003</v>
      </c>
      <c r="L438" s="181">
        <v>7.6487999999999996</v>
      </c>
      <c r="M438" s="181">
        <v>16.318899999999999</v>
      </c>
      <c r="N438" s="181">
        <v>15.710800000000001</v>
      </c>
      <c r="O438" s="181">
        <v>7.7979000000000003</v>
      </c>
      <c r="P438" s="181">
        <v>7.2484000000000002</v>
      </c>
      <c r="Q438" s="181">
        <v>9.2995000000000001</v>
      </c>
      <c r="R438" s="181">
        <v>7.9783999999999997</v>
      </c>
      <c r="S438" s="124"/>
      <c r="T438" s="127"/>
      <c r="U438" s="128"/>
      <c r="V438" s="128"/>
      <c r="W438" s="128"/>
      <c r="X438" s="128"/>
      <c r="Y438" s="128"/>
      <c r="Z438" s="128"/>
      <c r="AA438" s="128"/>
      <c r="AB438" s="128"/>
      <c r="AC438" s="128"/>
      <c r="AD438" s="128"/>
      <c r="AE438" s="128"/>
      <c r="AF438" s="128"/>
      <c r="AG438" s="128"/>
      <c r="AH438" s="128"/>
    </row>
    <row r="439" spans="1:34" x14ac:dyDescent="0.3">
      <c r="A439" s="177" t="s">
        <v>711</v>
      </c>
      <c r="B439" s="177" t="s">
        <v>728</v>
      </c>
      <c r="C439" s="177">
        <v>102114</v>
      </c>
      <c r="D439" s="180">
        <v>44609</v>
      </c>
      <c r="E439" s="181">
        <v>36.2119</v>
      </c>
      <c r="F439" s="181">
        <v>-28.8048</v>
      </c>
      <c r="G439" s="181">
        <v>55.555700000000002</v>
      </c>
      <c r="H439" s="181">
        <v>-23.936599999999999</v>
      </c>
      <c r="I439" s="181">
        <v>-5.9836</v>
      </c>
      <c r="J439" s="181">
        <v>-8.7588000000000008</v>
      </c>
      <c r="K439" s="181">
        <v>0.1096</v>
      </c>
      <c r="L439" s="181">
        <v>7.4031000000000002</v>
      </c>
      <c r="M439" s="181">
        <v>13.332599999999999</v>
      </c>
      <c r="N439" s="181">
        <v>13.2471</v>
      </c>
      <c r="O439" s="181">
        <v>1.1486000000000001</v>
      </c>
      <c r="P439" s="181">
        <v>3.0735999999999999</v>
      </c>
      <c r="Q439" s="181">
        <v>7.3148999999999997</v>
      </c>
      <c r="R439" s="181">
        <v>-0.84060000000000001</v>
      </c>
      <c r="S439" s="124" t="s">
        <v>1950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711</v>
      </c>
      <c r="B440" s="177" t="s">
        <v>729</v>
      </c>
      <c r="C440" s="177">
        <v>118518</v>
      </c>
      <c r="D440" s="180">
        <v>44609</v>
      </c>
      <c r="E440" s="181">
        <v>38.556399999999996</v>
      </c>
      <c r="F440" s="181">
        <v>-27.9998</v>
      </c>
      <c r="G440" s="181">
        <v>56.333799999999997</v>
      </c>
      <c r="H440" s="181">
        <v>-23.170999999999999</v>
      </c>
      <c r="I440" s="181">
        <v>-5.2098000000000004</v>
      </c>
      <c r="J440" s="181">
        <v>-7.992</v>
      </c>
      <c r="K440" s="181">
        <v>0.88380000000000003</v>
      </c>
      <c r="L440" s="181">
        <v>8.2065000000000001</v>
      </c>
      <c r="M440" s="181">
        <v>14.1854</v>
      </c>
      <c r="N440" s="181">
        <v>14.1576</v>
      </c>
      <c r="O440" s="181">
        <v>1.8526</v>
      </c>
      <c r="P440" s="181">
        <v>3.8408000000000002</v>
      </c>
      <c r="Q440" s="181">
        <v>6.617</v>
      </c>
      <c r="R440" s="181">
        <v>-0.12590000000000001</v>
      </c>
      <c r="S440" s="124" t="s">
        <v>1950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711</v>
      </c>
      <c r="B441" s="177" t="s">
        <v>730</v>
      </c>
      <c r="C441" s="177">
        <v>102547</v>
      </c>
      <c r="D441" s="180">
        <v>44609</v>
      </c>
      <c r="E441" s="181">
        <v>46.609099999999998</v>
      </c>
      <c r="F441" s="181">
        <v>-31.141100000000002</v>
      </c>
      <c r="G441" s="181">
        <v>54.5916</v>
      </c>
      <c r="H441" s="181">
        <v>-27.010899999999999</v>
      </c>
      <c r="I441" s="181">
        <v>-12.0321</v>
      </c>
      <c r="J441" s="181">
        <v>-9.8422999999999998</v>
      </c>
      <c r="K441" s="181">
        <v>-1.1263000000000001</v>
      </c>
      <c r="L441" s="181">
        <v>4.6855000000000002</v>
      </c>
      <c r="M441" s="181">
        <v>6.7724000000000002</v>
      </c>
      <c r="N441" s="181">
        <v>5.8413000000000004</v>
      </c>
      <c r="O441" s="181">
        <v>8.2554999999999996</v>
      </c>
      <c r="P441" s="181">
        <v>7.4721000000000002</v>
      </c>
      <c r="Q441" s="181">
        <v>9.1274999999999995</v>
      </c>
      <c r="R441" s="181">
        <v>8.6362000000000005</v>
      </c>
      <c r="S441" s="124"/>
      <c r="T441" s="127"/>
      <c r="U441" s="128"/>
      <c r="V441" s="128"/>
      <c r="W441" s="128"/>
      <c r="X441" s="128"/>
      <c r="Y441" s="128"/>
      <c r="Z441" s="128"/>
      <c r="AA441" s="128"/>
      <c r="AB441" s="128"/>
      <c r="AC441" s="128"/>
      <c r="AD441" s="128"/>
      <c r="AE441" s="128"/>
      <c r="AF441" s="128"/>
      <c r="AG441" s="128"/>
      <c r="AH441" s="128"/>
    </row>
    <row r="442" spans="1:34" x14ac:dyDescent="0.3">
      <c r="A442" s="177" t="s">
        <v>711</v>
      </c>
      <c r="B442" s="177" t="s">
        <v>731</v>
      </c>
      <c r="C442" s="177">
        <v>118519</v>
      </c>
      <c r="D442" s="180">
        <v>44609</v>
      </c>
      <c r="E442" s="181">
        <v>48.596699999999998</v>
      </c>
      <c r="F442" s="181">
        <v>-30.618400000000001</v>
      </c>
      <c r="G442" s="181">
        <v>55.178100000000001</v>
      </c>
      <c r="H442" s="181">
        <v>-26.421500000000002</v>
      </c>
      <c r="I442" s="181">
        <v>-11.4411</v>
      </c>
      <c r="J442" s="181">
        <v>-9.2498000000000005</v>
      </c>
      <c r="K442" s="181">
        <v>-0.54300000000000004</v>
      </c>
      <c r="L442" s="181">
        <v>5.2991000000000001</v>
      </c>
      <c r="M442" s="181">
        <v>7.3997000000000002</v>
      </c>
      <c r="N442" s="181">
        <v>6.4797000000000002</v>
      </c>
      <c r="O442" s="181">
        <v>8.8621999999999996</v>
      </c>
      <c r="P442" s="181">
        <v>7.9993999999999996</v>
      </c>
      <c r="Q442" s="181">
        <v>8.9050999999999991</v>
      </c>
      <c r="R442" s="181">
        <v>9.3214000000000006</v>
      </c>
      <c r="S442" s="124"/>
      <c r="T442" s="127"/>
      <c r="U442" s="128"/>
      <c r="V442" s="128"/>
      <c r="W442" s="128"/>
      <c r="X442" s="128"/>
      <c r="Y442" s="128"/>
      <c r="Z442" s="128"/>
      <c r="AA442" s="128"/>
      <c r="AB442" s="128"/>
      <c r="AC442" s="128"/>
      <c r="AD442" s="128"/>
      <c r="AE442" s="128"/>
      <c r="AF442" s="128"/>
      <c r="AG442" s="128"/>
      <c r="AH442" s="128"/>
    </row>
    <row r="443" spans="1:34" x14ac:dyDescent="0.3">
      <c r="A443" s="177" t="s">
        <v>711</v>
      </c>
      <c r="B443" s="177" t="s">
        <v>732</v>
      </c>
      <c r="C443" s="177">
        <v>132987</v>
      </c>
      <c r="D443" s="180">
        <v>44609</v>
      </c>
      <c r="E443" s="181">
        <v>14.246499999999999</v>
      </c>
      <c r="F443" s="181">
        <v>117.9774</v>
      </c>
      <c r="G443" s="181">
        <v>114.39279999999999</v>
      </c>
      <c r="H443" s="181">
        <v>-2.9630000000000001</v>
      </c>
      <c r="I443" s="181">
        <v>5.7222</v>
      </c>
      <c r="J443" s="181">
        <v>-10.971399999999999</v>
      </c>
      <c r="K443" s="181">
        <v>-4.1173000000000002</v>
      </c>
      <c r="L443" s="181">
        <v>8.9253</v>
      </c>
      <c r="M443" s="181">
        <v>18.4956</v>
      </c>
      <c r="N443" s="181">
        <v>18.776299999999999</v>
      </c>
      <c r="O443" s="181">
        <v>5.4040999999999997</v>
      </c>
      <c r="P443" s="181">
        <v>4.6722999999999999</v>
      </c>
      <c r="Q443" s="181">
        <v>5.0189000000000004</v>
      </c>
      <c r="R443" s="181">
        <v>4.1936</v>
      </c>
      <c r="S443" s="124"/>
      <c r="T443" s="127"/>
      <c r="U443" s="128"/>
      <c r="V443" s="128"/>
      <c r="W443" s="128"/>
      <c r="X443" s="128"/>
      <c r="Y443" s="128"/>
      <c r="Z443" s="128"/>
      <c r="AA443" s="128"/>
      <c r="AB443" s="128"/>
      <c r="AC443" s="128"/>
      <c r="AD443" s="128"/>
      <c r="AE443" s="128"/>
      <c r="AF443" s="128"/>
      <c r="AG443" s="128"/>
      <c r="AH443" s="128"/>
    </row>
    <row r="444" spans="1:34" x14ac:dyDescent="0.3">
      <c r="A444" s="177" t="s">
        <v>711</v>
      </c>
      <c r="B444" s="177" t="s">
        <v>733</v>
      </c>
      <c r="C444" s="177">
        <v>132989</v>
      </c>
      <c r="D444" s="180">
        <v>44609</v>
      </c>
      <c r="E444" s="181">
        <v>15.5563</v>
      </c>
      <c r="F444" s="181">
        <v>119.111</v>
      </c>
      <c r="G444" s="181">
        <v>115.4286</v>
      </c>
      <c r="H444" s="181">
        <v>-1.9098999999999999</v>
      </c>
      <c r="I444" s="181">
        <v>6.7884000000000002</v>
      </c>
      <c r="J444" s="181">
        <v>-9.9290000000000003</v>
      </c>
      <c r="K444" s="181">
        <v>-3.0646</v>
      </c>
      <c r="L444" s="181">
        <v>10.0159</v>
      </c>
      <c r="M444" s="181">
        <v>19.7012</v>
      </c>
      <c r="N444" s="181">
        <v>19.954499999999999</v>
      </c>
      <c r="O444" s="181">
        <v>6.2263999999999999</v>
      </c>
      <c r="P444" s="181">
        <v>5.7074999999999996</v>
      </c>
      <c r="Q444" s="181">
        <v>6.3047000000000004</v>
      </c>
      <c r="R444" s="181">
        <v>5.0633999999999997</v>
      </c>
      <c r="S444" s="124"/>
      <c r="T444" s="127"/>
      <c r="U444" s="128"/>
      <c r="V444" s="128"/>
      <c r="W444" s="128"/>
      <c r="X444" s="128"/>
      <c r="Y444" s="128"/>
      <c r="Z444" s="128"/>
      <c r="AA444" s="128"/>
      <c r="AB444" s="128"/>
      <c r="AC444" s="128"/>
      <c r="AD444" s="128"/>
      <c r="AE444" s="128"/>
      <c r="AF444" s="128"/>
      <c r="AG444" s="128"/>
      <c r="AH444" s="128"/>
    </row>
    <row r="445" spans="1:34" x14ac:dyDescent="0.3">
      <c r="A445" s="177" t="s">
        <v>711</v>
      </c>
      <c r="B445" s="177" t="s">
        <v>734</v>
      </c>
      <c r="C445" s="177">
        <v>130543</v>
      </c>
      <c r="D445" s="180">
        <v>44609</v>
      </c>
      <c r="E445" s="181">
        <v>28.253</v>
      </c>
      <c r="F445" s="181">
        <v>-53.664000000000001</v>
      </c>
      <c r="G445" s="181">
        <v>79.755799999999994</v>
      </c>
      <c r="H445" s="181">
        <v>-64.506699999999995</v>
      </c>
      <c r="I445" s="181">
        <v>-34.860999999999997</v>
      </c>
      <c r="J445" s="181">
        <v>-30.6174</v>
      </c>
      <c r="K445" s="181">
        <v>-4.0831999999999997</v>
      </c>
      <c r="L445" s="181">
        <v>6.7481999999999998</v>
      </c>
      <c r="M445" s="181">
        <v>15.213100000000001</v>
      </c>
      <c r="N445" s="181">
        <v>15.248699999999999</v>
      </c>
      <c r="O445" s="181">
        <v>15.1334</v>
      </c>
      <c r="P445" s="181">
        <v>11.5336</v>
      </c>
      <c r="Q445" s="181">
        <v>11.011699999999999</v>
      </c>
      <c r="R445" s="181">
        <v>18.138400000000001</v>
      </c>
      <c r="S445" s="124"/>
      <c r="T445" s="127"/>
      <c r="U445" s="128"/>
      <c r="V445" s="128"/>
      <c r="W445" s="128"/>
      <c r="X445" s="128"/>
      <c r="Y445" s="128"/>
      <c r="Z445" s="128"/>
      <c r="AA445" s="128"/>
      <c r="AB445" s="128"/>
      <c r="AC445" s="128"/>
      <c r="AD445" s="128"/>
      <c r="AE445" s="128"/>
      <c r="AF445" s="128"/>
      <c r="AG445" s="128"/>
      <c r="AH445" s="128"/>
    </row>
    <row r="446" spans="1:34" x14ac:dyDescent="0.3">
      <c r="A446" s="177" t="s">
        <v>711</v>
      </c>
      <c r="B446" s="177" t="s">
        <v>735</v>
      </c>
      <c r="C446" s="177">
        <v>130533</v>
      </c>
      <c r="D446" s="180">
        <v>44609</v>
      </c>
      <c r="E446" s="181">
        <v>26.274699999999999</v>
      </c>
      <c r="F446" s="181">
        <v>-54.512799999999999</v>
      </c>
      <c r="G446" s="181">
        <v>78.903899999999993</v>
      </c>
      <c r="H446" s="181">
        <v>-65.354500000000002</v>
      </c>
      <c r="I446" s="181">
        <v>-35.702100000000002</v>
      </c>
      <c r="J446" s="181">
        <v>-31.4422</v>
      </c>
      <c r="K446" s="181">
        <v>-4.9226000000000001</v>
      </c>
      <c r="L446" s="181">
        <v>5.9039999999999999</v>
      </c>
      <c r="M446" s="181">
        <v>14.3285</v>
      </c>
      <c r="N446" s="181">
        <v>14.4368</v>
      </c>
      <c r="O446" s="181">
        <v>14.2859</v>
      </c>
      <c r="P446" s="181">
        <v>10.627599999999999</v>
      </c>
      <c r="Q446" s="181">
        <v>10.101599999999999</v>
      </c>
      <c r="R446" s="181">
        <v>17.2743</v>
      </c>
      <c r="S446" s="124"/>
      <c r="T446" s="127"/>
      <c r="U446" s="128"/>
      <c r="V446" s="128"/>
      <c r="W446" s="128"/>
      <c r="X446" s="128"/>
      <c r="Y446" s="128"/>
      <c r="Z446" s="128"/>
      <c r="AA446" s="128"/>
      <c r="AB446" s="128"/>
      <c r="AC446" s="128"/>
      <c r="AD446" s="128"/>
      <c r="AE446" s="128"/>
      <c r="AF446" s="128"/>
      <c r="AG446" s="128"/>
      <c r="AH446" s="128"/>
    </row>
    <row r="447" spans="1:34" x14ac:dyDescent="0.3">
      <c r="A447" s="177" t="s">
        <v>711</v>
      </c>
      <c r="B447" s="177" t="s">
        <v>736</v>
      </c>
      <c r="C447" s="177">
        <v>129195</v>
      </c>
      <c r="D447" s="180">
        <v>44609</v>
      </c>
      <c r="E447" s="181">
        <v>17.4754</v>
      </c>
      <c r="F447" s="181">
        <v>3.5510999999999999</v>
      </c>
      <c r="G447" s="181">
        <v>22.529399999999999</v>
      </c>
      <c r="H447" s="181">
        <v>-3.8462000000000001</v>
      </c>
      <c r="I447" s="181">
        <v>11.764200000000001</v>
      </c>
      <c r="J447" s="181">
        <v>-2.1856</v>
      </c>
      <c r="K447" s="181">
        <v>0.25669999999999998</v>
      </c>
      <c r="L447" s="181">
        <v>3.1844000000000001</v>
      </c>
      <c r="M447" s="181">
        <v>4.6363000000000003</v>
      </c>
      <c r="N447" s="181">
        <v>4.4672999999999998</v>
      </c>
      <c r="O447" s="181">
        <v>6.423</v>
      </c>
      <c r="P447" s="181">
        <v>5.8788</v>
      </c>
      <c r="Q447" s="181">
        <v>7.4107000000000003</v>
      </c>
      <c r="R447" s="181">
        <v>5.8385999999999996</v>
      </c>
      <c r="S447" s="124" t="s">
        <v>1950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711</v>
      </c>
      <c r="B448" s="177" t="s">
        <v>737</v>
      </c>
      <c r="C448" s="177">
        <v>129197</v>
      </c>
      <c r="D448" s="180">
        <v>44609</v>
      </c>
      <c r="E448" s="181">
        <v>18.072099999999999</v>
      </c>
      <c r="F448" s="181">
        <v>4.4439000000000002</v>
      </c>
      <c r="G448" s="181">
        <v>23.3384</v>
      </c>
      <c r="H448" s="181">
        <v>-3.0853999999999999</v>
      </c>
      <c r="I448" s="181">
        <v>12.5242</v>
      </c>
      <c r="J448" s="181">
        <v>-1.4316</v>
      </c>
      <c r="K448" s="181">
        <v>1.008</v>
      </c>
      <c r="L448" s="181">
        <v>3.9451000000000001</v>
      </c>
      <c r="M448" s="181">
        <v>5.4104000000000001</v>
      </c>
      <c r="N448" s="181">
        <v>5.2521000000000004</v>
      </c>
      <c r="O448" s="181">
        <v>7.1886000000000001</v>
      </c>
      <c r="P448" s="181">
        <v>6.4423000000000004</v>
      </c>
      <c r="Q448" s="181">
        <v>7.8735999999999997</v>
      </c>
      <c r="R448" s="181">
        <v>6.6367000000000003</v>
      </c>
      <c r="S448" s="124" t="s">
        <v>1950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711</v>
      </c>
      <c r="B449" s="177" t="s">
        <v>738</v>
      </c>
      <c r="C449" s="177">
        <v>102137</v>
      </c>
      <c r="D449" s="180">
        <v>44609</v>
      </c>
      <c r="E449" s="181">
        <v>78.486900000000006</v>
      </c>
      <c r="F449" s="181">
        <v>-8.9267000000000003</v>
      </c>
      <c r="G449" s="181">
        <v>36.912300000000002</v>
      </c>
      <c r="H449" s="181">
        <v>-12.638500000000001</v>
      </c>
      <c r="I449" s="181">
        <v>5.6592000000000002</v>
      </c>
      <c r="J449" s="181">
        <v>-1.4323999999999999</v>
      </c>
      <c r="K449" s="181">
        <v>-1.22</v>
      </c>
      <c r="L449" s="181">
        <v>7.3459000000000003</v>
      </c>
      <c r="M449" s="181">
        <v>11.832599999999999</v>
      </c>
      <c r="N449" s="181">
        <v>12.207700000000001</v>
      </c>
      <c r="O449" s="181">
        <v>13.593500000000001</v>
      </c>
      <c r="P449" s="181">
        <v>11.974600000000001</v>
      </c>
      <c r="Q449" s="181">
        <v>11.999599999999999</v>
      </c>
      <c r="R449" s="181">
        <v>15.1379</v>
      </c>
      <c r="S449" s="124"/>
      <c r="T449" s="127"/>
      <c r="U449" s="128"/>
      <c r="V449" s="128"/>
      <c r="W449" s="128"/>
      <c r="X449" s="128"/>
      <c r="Y449" s="128"/>
      <c r="Z449" s="128"/>
      <c r="AA449" s="128"/>
      <c r="AB449" s="128"/>
      <c r="AC449" s="128"/>
      <c r="AD449" s="128"/>
      <c r="AE449" s="128"/>
      <c r="AF449" s="128"/>
      <c r="AG449" s="128"/>
      <c r="AH449" s="128"/>
    </row>
    <row r="450" spans="1:34" x14ac:dyDescent="0.3">
      <c r="A450" s="177" t="s">
        <v>711</v>
      </c>
      <c r="B450" s="177" t="s">
        <v>739</v>
      </c>
      <c r="C450" s="177">
        <v>120679</v>
      </c>
      <c r="D450" s="180">
        <v>44609</v>
      </c>
      <c r="E450" s="181">
        <v>83.531800000000004</v>
      </c>
      <c r="F450" s="181">
        <v>-7.8198999999999996</v>
      </c>
      <c r="G450" s="181">
        <v>37.988100000000003</v>
      </c>
      <c r="H450" s="181">
        <v>-11.597300000000001</v>
      </c>
      <c r="I450" s="181">
        <v>6.6147999999999998</v>
      </c>
      <c r="J450" s="181">
        <v>-0.4143</v>
      </c>
      <c r="K450" s="181">
        <v>-9.8799999999999999E-2</v>
      </c>
      <c r="L450" s="181">
        <v>8.5372000000000003</v>
      </c>
      <c r="M450" s="181">
        <v>13.1295</v>
      </c>
      <c r="N450" s="181">
        <v>13.587999999999999</v>
      </c>
      <c r="O450" s="181">
        <v>15.068899999999999</v>
      </c>
      <c r="P450" s="181">
        <v>12.9407</v>
      </c>
      <c r="Q450" s="181">
        <v>12.2066</v>
      </c>
      <c r="R450" s="181">
        <v>16.565799999999999</v>
      </c>
      <c r="S450" s="124"/>
      <c r="T450" s="127"/>
      <c r="U450" s="128"/>
      <c r="V450" s="128"/>
      <c r="W450" s="128"/>
      <c r="X450" s="128"/>
      <c r="Y450" s="128"/>
      <c r="Z450" s="128"/>
      <c r="AA450" s="128"/>
      <c r="AB450" s="128"/>
      <c r="AC450" s="128"/>
      <c r="AD450" s="128"/>
      <c r="AE450" s="128"/>
      <c r="AF450" s="128"/>
      <c r="AG450" s="128"/>
      <c r="AH450" s="128"/>
    </row>
    <row r="451" spans="1:34" x14ac:dyDescent="0.3">
      <c r="A451" s="177" t="s">
        <v>711</v>
      </c>
      <c r="B451" s="177" t="s">
        <v>740</v>
      </c>
      <c r="C451" s="177">
        <v>102141</v>
      </c>
      <c r="D451" s="180">
        <v>44609</v>
      </c>
      <c r="E451" s="181">
        <v>35.515999999999998</v>
      </c>
      <c r="F451" s="181">
        <v>-14.5876</v>
      </c>
      <c r="G451" s="181">
        <v>-20.382899999999999</v>
      </c>
      <c r="H451" s="181">
        <v>4.9523999999999999</v>
      </c>
      <c r="I451" s="181">
        <v>20.874099999999999</v>
      </c>
      <c r="J451" s="181">
        <v>2.5283000000000002</v>
      </c>
      <c r="K451" s="181">
        <v>-3.7999999999999999E-2</v>
      </c>
      <c r="L451" s="181">
        <v>2.4546000000000001</v>
      </c>
      <c r="M451" s="181">
        <v>3.2242999999999999</v>
      </c>
      <c r="N451" s="181">
        <v>3.8597999999999999</v>
      </c>
      <c r="O451" s="181">
        <v>7.1231</v>
      </c>
      <c r="P451" s="181">
        <v>6.9059999999999997</v>
      </c>
      <c r="Q451" s="181">
        <v>7.2198000000000002</v>
      </c>
      <c r="R451" s="181">
        <v>6.0464000000000002</v>
      </c>
      <c r="S451" s="124" t="s">
        <v>1950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711</v>
      </c>
      <c r="B452" s="177" t="s">
        <v>741</v>
      </c>
      <c r="C452" s="177">
        <v>120702</v>
      </c>
      <c r="D452" s="180">
        <v>44609</v>
      </c>
      <c r="E452" s="181">
        <v>36.680700000000002</v>
      </c>
      <c r="F452" s="181">
        <v>-14.323399999999999</v>
      </c>
      <c r="G452" s="181">
        <v>-20.067299999999999</v>
      </c>
      <c r="H452" s="181">
        <v>5.2649999999999997</v>
      </c>
      <c r="I452" s="181">
        <v>21.2026</v>
      </c>
      <c r="J452" s="181">
        <v>2.8573</v>
      </c>
      <c r="K452" s="181">
        <v>0.29120000000000001</v>
      </c>
      <c r="L452" s="181">
        <v>2.7886000000000002</v>
      </c>
      <c r="M452" s="181">
        <v>3.5583</v>
      </c>
      <c r="N452" s="181">
        <v>4.1612999999999998</v>
      </c>
      <c r="O452" s="181">
        <v>7.4817999999999998</v>
      </c>
      <c r="P452" s="181">
        <v>7.3826000000000001</v>
      </c>
      <c r="Q452" s="181">
        <v>8.5327999999999999</v>
      </c>
      <c r="R452" s="181">
        <v>6.3213999999999997</v>
      </c>
      <c r="S452" s="124" t="s">
        <v>1950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711</v>
      </c>
      <c r="B453" s="177" t="s">
        <v>742</v>
      </c>
      <c r="C453" s="177">
        <v>102139</v>
      </c>
      <c r="D453" s="180">
        <v>44609</v>
      </c>
      <c r="E453" s="181">
        <v>44.173299999999998</v>
      </c>
      <c r="F453" s="181">
        <v>-8.9217999999999993</v>
      </c>
      <c r="G453" s="181">
        <v>15.609400000000001</v>
      </c>
      <c r="H453" s="181">
        <v>-5.3888999999999996</v>
      </c>
      <c r="I453" s="181">
        <v>11.709</v>
      </c>
      <c r="J453" s="181">
        <v>0.30930000000000002</v>
      </c>
      <c r="K453" s="181">
        <v>1.0996999999999999</v>
      </c>
      <c r="L453" s="181">
        <v>5.8220999999999998</v>
      </c>
      <c r="M453" s="181">
        <v>8.2446999999999999</v>
      </c>
      <c r="N453" s="181">
        <v>9.5104000000000006</v>
      </c>
      <c r="O453" s="181">
        <v>9.4933999999999994</v>
      </c>
      <c r="P453" s="181">
        <v>8.2657000000000007</v>
      </c>
      <c r="Q453" s="181">
        <v>8.5139999999999993</v>
      </c>
      <c r="R453" s="181">
        <v>9.6409000000000002</v>
      </c>
      <c r="S453" s="124"/>
      <c r="T453" s="127"/>
      <c r="U453" s="128"/>
      <c r="V453" s="128"/>
      <c r="W453" s="128"/>
      <c r="X453" s="128"/>
      <c r="Y453" s="128"/>
      <c r="Z453" s="128"/>
      <c r="AA453" s="128"/>
      <c r="AB453" s="128"/>
      <c r="AC453" s="128"/>
      <c r="AD453" s="128"/>
      <c r="AE453" s="128"/>
      <c r="AF453" s="128"/>
      <c r="AG453" s="128"/>
      <c r="AH453" s="128"/>
    </row>
    <row r="454" spans="1:34" x14ac:dyDescent="0.3">
      <c r="A454" s="177" t="s">
        <v>711</v>
      </c>
      <c r="B454" s="177" t="s">
        <v>743</v>
      </c>
      <c r="C454" s="177">
        <v>120313</v>
      </c>
      <c r="D454" s="180">
        <v>44609</v>
      </c>
      <c r="E454" s="181">
        <v>46.386899999999997</v>
      </c>
      <c r="F454" s="181">
        <v>-8.1814999999999998</v>
      </c>
      <c r="G454" s="181">
        <v>16.336099999999998</v>
      </c>
      <c r="H454" s="181">
        <v>-4.6832000000000003</v>
      </c>
      <c r="I454" s="181">
        <v>12.4068</v>
      </c>
      <c r="J454" s="181">
        <v>0.99580000000000002</v>
      </c>
      <c r="K454" s="181">
        <v>1.7844</v>
      </c>
      <c r="L454" s="181">
        <v>6.524</v>
      </c>
      <c r="M454" s="181">
        <v>8.9649000000000001</v>
      </c>
      <c r="N454" s="181">
        <v>10.1981</v>
      </c>
      <c r="O454" s="181">
        <v>10.1381</v>
      </c>
      <c r="P454" s="181">
        <v>8.8425999999999991</v>
      </c>
      <c r="Q454" s="181">
        <v>9.2136999999999993</v>
      </c>
      <c r="R454" s="181">
        <v>10.3246</v>
      </c>
      <c r="S454" s="124"/>
      <c r="T454" s="127"/>
      <c r="U454" s="128"/>
      <c r="V454" s="128"/>
      <c r="W454" s="128"/>
      <c r="X454" s="128"/>
      <c r="Y454" s="128"/>
      <c r="Z454" s="128"/>
      <c r="AA454" s="128"/>
      <c r="AB454" s="128"/>
      <c r="AC454" s="128"/>
      <c r="AD454" s="128"/>
      <c r="AE454" s="128"/>
      <c r="AF454" s="128"/>
      <c r="AG454" s="128"/>
      <c r="AH454" s="128"/>
    </row>
    <row r="455" spans="1:34" x14ac:dyDescent="0.3">
      <c r="A455" s="177" t="s">
        <v>711</v>
      </c>
      <c r="B455" s="177" t="s">
        <v>744</v>
      </c>
      <c r="C455" s="177">
        <v>118410</v>
      </c>
      <c r="D455" s="180">
        <v>44609</v>
      </c>
      <c r="E455" s="181">
        <v>36.886299999999999</v>
      </c>
      <c r="F455" s="181">
        <v>6.9279999999999999</v>
      </c>
      <c r="G455" s="181">
        <v>2.2763</v>
      </c>
      <c r="H455" s="181">
        <v>7.7156000000000002</v>
      </c>
      <c r="I455" s="181">
        <v>12.8705</v>
      </c>
      <c r="J455" s="181">
        <v>5.3227000000000002</v>
      </c>
      <c r="K455" s="181">
        <v>3.6909999999999998</v>
      </c>
      <c r="L455" s="181">
        <v>3.2945000000000002</v>
      </c>
      <c r="M455" s="181">
        <v>3.9542000000000002</v>
      </c>
      <c r="N455" s="181">
        <v>4.6273999999999997</v>
      </c>
      <c r="O455" s="181">
        <v>8.1226000000000003</v>
      </c>
      <c r="P455" s="181">
        <v>7.5471000000000004</v>
      </c>
      <c r="Q455" s="181">
        <v>8.3667999999999996</v>
      </c>
      <c r="R455" s="181">
        <v>6.4532999999999996</v>
      </c>
      <c r="S455" s="124" t="s">
        <v>1951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711</v>
      </c>
      <c r="B456" s="177" t="s">
        <v>745</v>
      </c>
      <c r="C456" s="177">
        <v>108545</v>
      </c>
      <c r="D456" s="180">
        <v>44609</v>
      </c>
      <c r="E456" s="181">
        <v>35.519199999999998</v>
      </c>
      <c r="F456" s="181">
        <v>6.4751000000000003</v>
      </c>
      <c r="G456" s="181">
        <v>1.8842000000000001</v>
      </c>
      <c r="H456" s="181">
        <v>7.4093</v>
      </c>
      <c r="I456" s="181">
        <v>12.5678</v>
      </c>
      <c r="J456" s="181">
        <v>5.0167999999999999</v>
      </c>
      <c r="K456" s="181">
        <v>3.3772000000000002</v>
      </c>
      <c r="L456" s="181">
        <v>2.9588000000000001</v>
      </c>
      <c r="M456" s="181">
        <v>3.6072000000000002</v>
      </c>
      <c r="N456" s="181">
        <v>4.2686000000000002</v>
      </c>
      <c r="O456" s="181">
        <v>7.7232000000000003</v>
      </c>
      <c r="P456" s="181">
        <v>7.1277999999999997</v>
      </c>
      <c r="Q456" s="181">
        <v>7.5377999999999998</v>
      </c>
      <c r="R456" s="181">
        <v>6.0662000000000003</v>
      </c>
      <c r="S456" s="124" t="s">
        <v>1951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711</v>
      </c>
      <c r="B457" s="177" t="s">
        <v>746</v>
      </c>
      <c r="C457" s="177">
        <v>118486</v>
      </c>
      <c r="D457" s="180">
        <v>44609</v>
      </c>
      <c r="E457" s="181">
        <v>27.3108</v>
      </c>
      <c r="F457" s="181">
        <v>-38.583100000000002</v>
      </c>
      <c r="G457" s="181">
        <v>75.666200000000003</v>
      </c>
      <c r="H457" s="181">
        <v>-34.480400000000003</v>
      </c>
      <c r="I457" s="181">
        <v>-10.648099999999999</v>
      </c>
      <c r="J457" s="181">
        <v>-17.849499999999999</v>
      </c>
      <c r="K457" s="181">
        <v>-2.17</v>
      </c>
      <c r="L457" s="181">
        <v>5.0743999999999998</v>
      </c>
      <c r="M457" s="181">
        <v>8.6588999999999992</v>
      </c>
      <c r="N457" s="181">
        <v>6.6295000000000002</v>
      </c>
      <c r="O457" s="181">
        <v>8.7966999999999995</v>
      </c>
      <c r="P457" s="181">
        <v>7.8497000000000003</v>
      </c>
      <c r="Q457" s="181">
        <v>8.9479000000000006</v>
      </c>
      <c r="R457" s="181">
        <v>7.8167999999999997</v>
      </c>
      <c r="S457" s="124"/>
      <c r="T457" s="127"/>
      <c r="U457" s="128"/>
      <c r="V457" s="128"/>
      <c r="W457" s="128"/>
      <c r="X457" s="128"/>
      <c r="Y457" s="128"/>
      <c r="Z457" s="128"/>
      <c r="AA457" s="128"/>
      <c r="AB457" s="128"/>
      <c r="AC457" s="128"/>
      <c r="AD457" s="128"/>
      <c r="AE457" s="128"/>
      <c r="AF457" s="128"/>
      <c r="AG457" s="128"/>
      <c r="AH457" s="128"/>
    </row>
    <row r="458" spans="1:34" x14ac:dyDescent="0.3">
      <c r="A458" s="177" t="s">
        <v>711</v>
      </c>
      <c r="B458" s="177" t="s">
        <v>747</v>
      </c>
      <c r="C458" s="177">
        <v>112327</v>
      </c>
      <c r="D458" s="180">
        <v>44609</v>
      </c>
      <c r="E458" s="181">
        <v>25.989000000000001</v>
      </c>
      <c r="F458" s="181">
        <v>-39.281999999999996</v>
      </c>
      <c r="G458" s="181">
        <v>74.893500000000003</v>
      </c>
      <c r="H458" s="181">
        <v>-34.994900000000001</v>
      </c>
      <c r="I458" s="181">
        <v>-11.157500000000001</v>
      </c>
      <c r="J458" s="181">
        <v>-18.374199999999998</v>
      </c>
      <c r="K458" s="181">
        <v>-2.7063000000000001</v>
      </c>
      <c r="L458" s="181">
        <v>4.4466999999999999</v>
      </c>
      <c r="M458" s="181">
        <v>7.9897999999999998</v>
      </c>
      <c r="N458" s="181">
        <v>5.9516999999999998</v>
      </c>
      <c r="O458" s="181">
        <v>8.0596999999999994</v>
      </c>
      <c r="P458" s="181">
        <v>7.1079999999999997</v>
      </c>
      <c r="Q458" s="181">
        <v>8.2667000000000002</v>
      </c>
      <c r="R458" s="181">
        <v>7.1172000000000004</v>
      </c>
      <c r="S458" s="124"/>
      <c r="T458" s="127"/>
      <c r="U458" s="128"/>
      <c r="V458" s="128"/>
      <c r="W458" s="128"/>
      <c r="X458" s="128"/>
      <c r="Y458" s="128"/>
      <c r="Z458" s="128"/>
      <c r="AA458" s="128"/>
      <c r="AB458" s="128"/>
      <c r="AC458" s="128"/>
      <c r="AD458" s="128"/>
      <c r="AE458" s="128"/>
      <c r="AF458" s="128"/>
      <c r="AG458" s="128"/>
      <c r="AH458" s="128"/>
    </row>
    <row r="459" spans="1:34" x14ac:dyDescent="0.3">
      <c r="A459" s="177" t="s">
        <v>711</v>
      </c>
      <c r="B459" s="177" t="s">
        <v>748</v>
      </c>
      <c r="C459" s="177">
        <v>118489</v>
      </c>
      <c r="D459" s="180">
        <v>44609</v>
      </c>
      <c r="E459" s="181">
        <v>30.5303</v>
      </c>
      <c r="F459" s="181">
        <v>-88.017600000000002</v>
      </c>
      <c r="G459" s="181">
        <v>120.45529999999999</v>
      </c>
      <c r="H459" s="181">
        <v>-66.717100000000002</v>
      </c>
      <c r="I459" s="181">
        <v>-33.832799999999999</v>
      </c>
      <c r="J459" s="181">
        <v>-38.426200000000001</v>
      </c>
      <c r="K459" s="181">
        <v>-7.7541000000000002</v>
      </c>
      <c r="L459" s="181">
        <v>4.8273000000000001</v>
      </c>
      <c r="M459" s="181">
        <v>13.665800000000001</v>
      </c>
      <c r="N459" s="181">
        <v>9.7924000000000007</v>
      </c>
      <c r="O459" s="181">
        <v>11.289400000000001</v>
      </c>
      <c r="P459" s="181">
        <v>8.8985000000000003</v>
      </c>
      <c r="Q459" s="181">
        <v>9.7124000000000006</v>
      </c>
      <c r="R459" s="181">
        <v>11.154</v>
      </c>
      <c r="S459" s="124"/>
      <c r="T459" s="127"/>
      <c r="U459" s="128"/>
      <c r="V459" s="128"/>
      <c r="W459" s="128"/>
      <c r="X459" s="128"/>
      <c r="Y459" s="128"/>
      <c r="Z459" s="128"/>
      <c r="AA459" s="128"/>
      <c r="AB459" s="128"/>
      <c r="AC459" s="128"/>
      <c r="AD459" s="128"/>
      <c r="AE459" s="128"/>
      <c r="AF459" s="128"/>
      <c r="AG459" s="128"/>
      <c r="AH459" s="128"/>
    </row>
    <row r="460" spans="1:34" x14ac:dyDescent="0.3">
      <c r="A460" s="177" t="s">
        <v>711</v>
      </c>
      <c r="B460" s="177" t="s">
        <v>749</v>
      </c>
      <c r="C460" s="177">
        <v>112329</v>
      </c>
      <c r="D460" s="180">
        <v>44609</v>
      </c>
      <c r="E460" s="181">
        <v>29.1111</v>
      </c>
      <c r="F460" s="181">
        <v>-88.554900000000004</v>
      </c>
      <c r="G460" s="181">
        <v>119.8214</v>
      </c>
      <c r="H460" s="181">
        <v>-67.222200000000001</v>
      </c>
      <c r="I460" s="181">
        <v>-34.405000000000001</v>
      </c>
      <c r="J460" s="181">
        <v>-39.034500000000001</v>
      </c>
      <c r="K460" s="181">
        <v>-8.4093</v>
      </c>
      <c r="L460" s="181">
        <v>4.0900999999999996</v>
      </c>
      <c r="M460" s="181">
        <v>12.860799999999999</v>
      </c>
      <c r="N460" s="181">
        <v>8.9955999999999996</v>
      </c>
      <c r="O460" s="181">
        <v>10.5168</v>
      </c>
      <c r="P460" s="181">
        <v>8.1800999999999995</v>
      </c>
      <c r="Q460" s="181">
        <v>9.2929999999999993</v>
      </c>
      <c r="R460" s="181">
        <v>10.3766</v>
      </c>
      <c r="S460" s="124"/>
      <c r="T460" s="127"/>
      <c r="U460" s="128"/>
      <c r="V460" s="128"/>
      <c r="W460" s="128"/>
      <c r="X460" s="128"/>
      <c r="Y460" s="128"/>
      <c r="Z460" s="128"/>
      <c r="AA460" s="128"/>
      <c r="AB460" s="128"/>
      <c r="AC460" s="128"/>
      <c r="AD460" s="128"/>
      <c r="AE460" s="128"/>
      <c r="AF460" s="128"/>
      <c r="AG460" s="128"/>
      <c r="AH460" s="128"/>
    </row>
    <row r="461" spans="1:34" x14ac:dyDescent="0.3">
      <c r="A461" s="177" t="s">
        <v>711</v>
      </c>
      <c r="B461" s="177" t="s">
        <v>1982</v>
      </c>
      <c r="C461" s="177">
        <v>102574</v>
      </c>
      <c r="D461" s="180">
        <v>44609</v>
      </c>
      <c r="E461" s="181">
        <v>133.93299999999999</v>
      </c>
      <c r="F461" s="181">
        <v>14.4495</v>
      </c>
      <c r="G461" s="181">
        <v>130.006</v>
      </c>
      <c r="H461" s="181">
        <v>-63.987900000000003</v>
      </c>
      <c r="I461" s="181">
        <v>-31.101099999999999</v>
      </c>
      <c r="J461" s="181">
        <v>-42.732999999999997</v>
      </c>
      <c r="K461" s="181">
        <v>-9.4216999999999995</v>
      </c>
      <c r="L461" s="181">
        <v>7.8879000000000001</v>
      </c>
      <c r="M461" s="181">
        <v>19.5092</v>
      </c>
      <c r="N461" s="181">
        <v>18.1557</v>
      </c>
      <c r="O461" s="181">
        <v>19.246500000000001</v>
      </c>
      <c r="P461" s="181">
        <v>13.880599999999999</v>
      </c>
      <c r="Q461" s="181">
        <v>15.9465</v>
      </c>
      <c r="R461" s="181">
        <v>22.614599999999999</v>
      </c>
      <c r="S461" s="124"/>
      <c r="T461" s="127"/>
      <c r="U461" s="128"/>
      <c r="V461" s="128"/>
      <c r="W461" s="128"/>
      <c r="X461" s="128"/>
      <c r="Y461" s="128"/>
      <c r="Z461" s="128"/>
      <c r="AA461" s="128"/>
      <c r="AB461" s="128"/>
      <c r="AC461" s="128"/>
      <c r="AD461" s="128"/>
      <c r="AE461" s="128"/>
      <c r="AF461" s="128"/>
      <c r="AG461" s="128"/>
      <c r="AH461" s="128"/>
    </row>
    <row r="462" spans="1:34" x14ac:dyDescent="0.3">
      <c r="A462" s="177" t="s">
        <v>711</v>
      </c>
      <c r="B462" s="177" t="s">
        <v>1983</v>
      </c>
      <c r="C462" s="177">
        <v>119777</v>
      </c>
      <c r="D462" s="180">
        <v>44609</v>
      </c>
      <c r="E462" s="181">
        <v>140.51</v>
      </c>
      <c r="F462" s="181">
        <v>15.332700000000001</v>
      </c>
      <c r="G462" s="181">
        <v>130.8432</v>
      </c>
      <c r="H462" s="181">
        <v>-63.129300000000001</v>
      </c>
      <c r="I462" s="181">
        <v>-30.2239</v>
      </c>
      <c r="J462" s="181">
        <v>-41.886499999999998</v>
      </c>
      <c r="K462" s="181">
        <v>-8.5802999999999994</v>
      </c>
      <c r="L462" s="181">
        <v>8.7576999999999998</v>
      </c>
      <c r="M462" s="181">
        <v>20.460100000000001</v>
      </c>
      <c r="N462" s="181">
        <v>19.107600000000001</v>
      </c>
      <c r="O462" s="181">
        <v>19.982299999999999</v>
      </c>
      <c r="P462" s="181">
        <v>14.738</v>
      </c>
      <c r="Q462" s="181">
        <v>15.020300000000001</v>
      </c>
      <c r="R462" s="181">
        <v>23.413599999999999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77" t="s">
        <v>711</v>
      </c>
      <c r="B463" s="177" t="s">
        <v>750</v>
      </c>
      <c r="C463" s="177">
        <v>117608</v>
      </c>
      <c r="D463" s="180">
        <v>44609</v>
      </c>
      <c r="E463" s="181">
        <v>23.7502</v>
      </c>
      <c r="F463" s="181">
        <v>74.225800000000007</v>
      </c>
      <c r="G463" s="181">
        <v>108.277</v>
      </c>
      <c r="H463" s="181">
        <v>-3.7077</v>
      </c>
      <c r="I463" s="181">
        <v>8.0271000000000008</v>
      </c>
      <c r="J463" s="181">
        <v>-9.0371000000000006</v>
      </c>
      <c r="K463" s="181">
        <v>-1.5573999999999999</v>
      </c>
      <c r="L463" s="181">
        <v>4.7552000000000003</v>
      </c>
      <c r="M463" s="181">
        <v>7.4469000000000003</v>
      </c>
      <c r="N463" s="181">
        <v>6.4124999999999996</v>
      </c>
      <c r="O463" s="181">
        <v>9.8035999999999994</v>
      </c>
      <c r="P463" s="181">
        <v>8.4004999999999992</v>
      </c>
      <c r="Q463" s="181">
        <v>9.4177</v>
      </c>
      <c r="R463" s="181">
        <v>10.7492</v>
      </c>
      <c r="S463" s="124"/>
      <c r="T463" s="127"/>
      <c r="U463" s="128"/>
      <c r="V463" s="128"/>
      <c r="W463" s="128"/>
      <c r="X463" s="128"/>
      <c r="Y463" s="128"/>
      <c r="Z463" s="128"/>
      <c r="AA463" s="128"/>
      <c r="AB463" s="128"/>
      <c r="AC463" s="128"/>
      <c r="AD463" s="128"/>
      <c r="AE463" s="128"/>
      <c r="AF463" s="128"/>
      <c r="AG463" s="128"/>
      <c r="AH463" s="128"/>
    </row>
    <row r="464" spans="1:34" x14ac:dyDescent="0.3">
      <c r="A464" s="177" t="s">
        <v>711</v>
      </c>
      <c r="B464" s="177" t="s">
        <v>1565</v>
      </c>
      <c r="C464" s="177">
        <v>141072</v>
      </c>
      <c r="D464" s="180">
        <v>44609</v>
      </c>
      <c r="E464" s="181">
        <v>23.4953</v>
      </c>
      <c r="F464" s="181">
        <v>73.784899999999993</v>
      </c>
      <c r="G464" s="181">
        <v>107.8809</v>
      </c>
      <c r="H464" s="181">
        <v>-4.0803000000000003</v>
      </c>
      <c r="I464" s="181">
        <v>7.6567999999999996</v>
      </c>
      <c r="J464" s="181">
        <v>-9.4055999999999997</v>
      </c>
      <c r="K464" s="181">
        <v>-1.9274</v>
      </c>
      <c r="L464" s="181">
        <v>4.3758999999999997</v>
      </c>
      <c r="M464" s="181">
        <v>7.056</v>
      </c>
      <c r="N464" s="181">
        <v>6.0194999999999999</v>
      </c>
      <c r="O464" s="181">
        <v>9.4732000000000003</v>
      </c>
      <c r="P464" s="181">
        <v>8.1645000000000003</v>
      </c>
      <c r="Q464" s="181">
        <v>9.2411999999999992</v>
      </c>
      <c r="R464" s="181">
        <v>10.3795</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-6.4957477272727289</v>
      </c>
      <c r="G465" s="183">
        <v>61.201511363636342</v>
      </c>
      <c r="H465" s="183">
        <v>-21.486722727272731</v>
      </c>
      <c r="I465" s="183">
        <v>-3.4064477272727278</v>
      </c>
      <c r="J465" s="183">
        <v>-12.208074999999997</v>
      </c>
      <c r="K465" s="183">
        <v>-1.6509113636363635</v>
      </c>
      <c r="L465" s="183">
        <v>5.7297522727272732</v>
      </c>
      <c r="M465" s="183">
        <v>10.724781818181821</v>
      </c>
      <c r="N465" s="183">
        <v>10.28129772727273</v>
      </c>
      <c r="O465" s="183">
        <v>10.116907894736846</v>
      </c>
      <c r="P465" s="183">
        <v>8.494102631578949</v>
      </c>
      <c r="Q465" s="183">
        <v>9.1841590909090929</v>
      </c>
      <c r="R465" s="183">
        <v>10.028556818181817</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408</v>
      </c>
      <c r="B466" s="177"/>
      <c r="C466" s="177"/>
      <c r="D466" s="177"/>
      <c r="E466" s="177"/>
      <c r="F466" s="183">
        <v>-5.1802999999999999</v>
      </c>
      <c r="G466" s="183">
        <v>63.165900000000001</v>
      </c>
      <c r="H466" s="183">
        <v>-17.076550000000001</v>
      </c>
      <c r="I466" s="183">
        <v>0.64495000000000058</v>
      </c>
      <c r="J466" s="183">
        <v>-9.3277000000000001</v>
      </c>
      <c r="K466" s="183">
        <v>-1.3887</v>
      </c>
      <c r="L466" s="183">
        <v>4.9462999999999999</v>
      </c>
      <c r="M466" s="183">
        <v>8.9300999999999995</v>
      </c>
      <c r="N466" s="183">
        <v>8.8328999999999986</v>
      </c>
      <c r="O466" s="183">
        <v>9.4832999999999998</v>
      </c>
      <c r="P466" s="183">
        <v>8.1722999999999999</v>
      </c>
      <c r="Q466" s="183">
        <v>8.8492499999999996</v>
      </c>
      <c r="R466" s="183">
        <v>8.3072999999999997</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751</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752</v>
      </c>
      <c r="B469" s="177" t="s">
        <v>753</v>
      </c>
      <c r="C469" s="177">
        <v>101738</v>
      </c>
      <c r="D469" s="180">
        <v>44609</v>
      </c>
      <c r="E469" s="181">
        <v>246.91</v>
      </c>
      <c r="F469" s="181">
        <v>-0.30280000000000001</v>
      </c>
      <c r="G469" s="181">
        <v>1.4671000000000001</v>
      </c>
      <c r="H469" s="181">
        <v>-2.9556</v>
      </c>
      <c r="I469" s="181">
        <v>-2.7223999999999999</v>
      </c>
      <c r="J469" s="181">
        <v>-6.6961000000000004</v>
      </c>
      <c r="K469" s="181">
        <v>-5.1513999999999998</v>
      </c>
      <c r="L469" s="181">
        <v>1.7472000000000001</v>
      </c>
      <c r="M469" s="181">
        <v>16.1328</v>
      </c>
      <c r="N469" s="181">
        <v>28.666</v>
      </c>
      <c r="O469" s="181">
        <v>18.475000000000001</v>
      </c>
      <c r="P469" s="181">
        <v>9.8203999999999994</v>
      </c>
      <c r="Q469" s="181">
        <v>18.3491</v>
      </c>
      <c r="R469" s="181">
        <v>22.988900000000001</v>
      </c>
      <c r="S469" s="124"/>
      <c r="T469" s="127"/>
      <c r="U469" s="128"/>
      <c r="V469" s="128"/>
      <c r="W469" s="128"/>
      <c r="X469" s="128"/>
      <c r="Y469" s="128"/>
      <c r="Z469" s="128"/>
      <c r="AA469" s="128"/>
      <c r="AB469" s="128"/>
      <c r="AC469" s="128"/>
      <c r="AD469" s="128"/>
      <c r="AE469" s="128"/>
      <c r="AF469" s="128"/>
      <c r="AG469" s="128"/>
      <c r="AH469" s="128"/>
    </row>
    <row r="470" spans="1:34" x14ac:dyDescent="0.3">
      <c r="A470" s="177" t="s">
        <v>752</v>
      </c>
      <c r="B470" s="177" t="s">
        <v>754</v>
      </c>
      <c r="C470" s="177">
        <v>119507</v>
      </c>
      <c r="D470" s="180">
        <v>44609</v>
      </c>
      <c r="E470" s="181">
        <v>264.07</v>
      </c>
      <c r="F470" s="181">
        <v>-0.29830000000000001</v>
      </c>
      <c r="G470" s="181">
        <v>1.4756</v>
      </c>
      <c r="H470" s="181">
        <v>-2.9403999999999999</v>
      </c>
      <c r="I470" s="181">
        <v>-2.6901000000000002</v>
      </c>
      <c r="J470" s="181">
        <v>-6.6296999999999997</v>
      </c>
      <c r="K470" s="181">
        <v>-4.9698000000000002</v>
      </c>
      <c r="L470" s="181">
        <v>2.1034000000000002</v>
      </c>
      <c r="M470" s="181">
        <v>16.7212</v>
      </c>
      <c r="N470" s="181">
        <v>29.5032</v>
      </c>
      <c r="O470" s="181">
        <v>19.268999999999998</v>
      </c>
      <c r="P470" s="181">
        <v>10.596299999999999</v>
      </c>
      <c r="Q470" s="181">
        <v>11.782299999999999</v>
      </c>
      <c r="R470" s="181">
        <v>23.866900000000001</v>
      </c>
      <c r="S470" s="124"/>
      <c r="T470" s="127"/>
      <c r="U470" s="128"/>
      <c r="V470" s="128"/>
      <c r="W470" s="128"/>
      <c r="X470" s="128"/>
      <c r="Y470" s="128"/>
      <c r="Z470" s="128"/>
      <c r="AA470" s="128"/>
      <c r="AB470" s="128"/>
      <c r="AC470" s="128"/>
      <c r="AD470" s="128"/>
      <c r="AE470" s="128"/>
      <c r="AF470" s="128"/>
      <c r="AG470" s="128"/>
      <c r="AH470" s="128"/>
    </row>
    <row r="471" spans="1:34" x14ac:dyDescent="0.3">
      <c r="A471" s="177" t="s">
        <v>752</v>
      </c>
      <c r="B471" s="177" t="s">
        <v>1817</v>
      </c>
      <c r="C471" s="177">
        <v>148609</v>
      </c>
      <c r="D471" s="180">
        <v>44609</v>
      </c>
      <c r="E471" s="181">
        <v>14.361000000000001</v>
      </c>
      <c r="F471" s="181">
        <v>-0.1807</v>
      </c>
      <c r="G471" s="181">
        <v>2.1263000000000001</v>
      </c>
      <c r="H471" s="181">
        <v>-2.3128000000000002</v>
      </c>
      <c r="I471" s="181">
        <v>-2.3525999999999998</v>
      </c>
      <c r="J471" s="181">
        <v>-5.9466999999999999</v>
      </c>
      <c r="K471" s="181">
        <v>-2.3260999999999998</v>
      </c>
      <c r="L471" s="181">
        <v>8.6226000000000003</v>
      </c>
      <c r="M471" s="181">
        <v>25.390699999999999</v>
      </c>
      <c r="N471" s="181">
        <v>32.0916</v>
      </c>
      <c r="O471" s="181"/>
      <c r="P471" s="181"/>
      <c r="Q471" s="181">
        <v>36.356900000000003</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752</v>
      </c>
      <c r="B472" s="177" t="s">
        <v>1818</v>
      </c>
      <c r="C472" s="177">
        <v>148610</v>
      </c>
      <c r="D472" s="180">
        <v>44609</v>
      </c>
      <c r="E472" s="181">
        <v>14.077999999999999</v>
      </c>
      <c r="F472" s="181">
        <v>-0.19139999999999999</v>
      </c>
      <c r="G472" s="181">
        <v>2.1107</v>
      </c>
      <c r="H472" s="181">
        <v>-2.3445999999999998</v>
      </c>
      <c r="I472" s="181">
        <v>-2.4190999999999998</v>
      </c>
      <c r="J472" s="181">
        <v>-6.0777999999999999</v>
      </c>
      <c r="K472" s="181">
        <v>-2.7494000000000001</v>
      </c>
      <c r="L472" s="181">
        <v>7.6794000000000002</v>
      </c>
      <c r="M472" s="181">
        <v>23.784400000000002</v>
      </c>
      <c r="N472" s="181">
        <v>29.870799999999999</v>
      </c>
      <c r="O472" s="181"/>
      <c r="P472" s="181"/>
      <c r="Q472" s="181">
        <v>34.051299999999998</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752</v>
      </c>
      <c r="B473" s="177" t="s">
        <v>755</v>
      </c>
      <c r="C473" s="177">
        <v>129310</v>
      </c>
      <c r="D473" s="180">
        <v>44609</v>
      </c>
      <c r="E473" s="181">
        <v>27.01</v>
      </c>
      <c r="F473" s="181">
        <v>-0.36890000000000001</v>
      </c>
      <c r="G473" s="181">
        <v>1.5794999999999999</v>
      </c>
      <c r="H473" s="181">
        <v>-2.4205000000000001</v>
      </c>
      <c r="I473" s="181">
        <v>-2.1377000000000002</v>
      </c>
      <c r="J473" s="181">
        <v>-3.8448000000000002</v>
      </c>
      <c r="K473" s="181">
        <v>0.11119999999999999</v>
      </c>
      <c r="L473" s="181">
        <v>10.515499999999999</v>
      </c>
      <c r="M473" s="181">
        <v>28.191700000000001</v>
      </c>
      <c r="N473" s="181">
        <v>38.868899999999996</v>
      </c>
      <c r="O473" s="181">
        <v>21.165800000000001</v>
      </c>
      <c r="P473" s="181">
        <v>13.023199999999999</v>
      </c>
      <c r="Q473" s="181">
        <v>13.652100000000001</v>
      </c>
      <c r="R473" s="181">
        <v>32.642200000000003</v>
      </c>
      <c r="S473" s="124"/>
      <c r="T473" s="127"/>
      <c r="U473" s="128"/>
      <c r="V473" s="128"/>
      <c r="W473" s="128"/>
      <c r="X473" s="128"/>
      <c r="Y473" s="128"/>
      <c r="Z473" s="128"/>
      <c r="AA473" s="128"/>
      <c r="AB473" s="128"/>
      <c r="AC473" s="128"/>
      <c r="AD473" s="128"/>
      <c r="AE473" s="128"/>
      <c r="AF473" s="128"/>
      <c r="AG473" s="128"/>
      <c r="AH473" s="128"/>
    </row>
    <row r="474" spans="1:34" x14ac:dyDescent="0.3">
      <c r="A474" s="177" t="s">
        <v>752</v>
      </c>
      <c r="B474" s="177" t="s">
        <v>756</v>
      </c>
      <c r="C474" s="177">
        <v>129312</v>
      </c>
      <c r="D474" s="180">
        <v>44609</v>
      </c>
      <c r="E474" s="181">
        <v>28.73</v>
      </c>
      <c r="F474" s="181">
        <v>-0.34689999999999999</v>
      </c>
      <c r="G474" s="181">
        <v>1.6272</v>
      </c>
      <c r="H474" s="181">
        <v>-2.3452999999999999</v>
      </c>
      <c r="I474" s="181">
        <v>-2.0457000000000001</v>
      </c>
      <c r="J474" s="181">
        <v>-3.7198000000000002</v>
      </c>
      <c r="K474" s="181">
        <v>0.45450000000000002</v>
      </c>
      <c r="L474" s="181">
        <v>11.270300000000001</v>
      </c>
      <c r="M474" s="181">
        <v>29.356100000000001</v>
      </c>
      <c r="N474" s="181">
        <v>40.488999999999997</v>
      </c>
      <c r="O474" s="181">
        <v>22.247399999999999</v>
      </c>
      <c r="P474" s="181">
        <v>13.9941</v>
      </c>
      <c r="Q474" s="181">
        <v>14.5593</v>
      </c>
      <c r="R474" s="181">
        <v>33.947299999999998</v>
      </c>
      <c r="S474" s="124"/>
      <c r="T474" s="127"/>
      <c r="U474" s="128"/>
      <c r="V474" s="128"/>
      <c r="W474" s="128"/>
      <c r="X474" s="128"/>
      <c r="Y474" s="128"/>
      <c r="Z474" s="128"/>
      <c r="AA474" s="128"/>
      <c r="AB474" s="128"/>
      <c r="AC474" s="128"/>
      <c r="AD474" s="128"/>
      <c r="AE474" s="128"/>
      <c r="AF474" s="128"/>
      <c r="AG474" s="128"/>
      <c r="AH474" s="128"/>
    </row>
    <row r="475" spans="1:34" x14ac:dyDescent="0.3">
      <c r="A475" s="177" t="s">
        <v>752</v>
      </c>
      <c r="B475" s="177" t="s">
        <v>757</v>
      </c>
      <c r="C475" s="177">
        <v>145750</v>
      </c>
      <c r="D475" s="180">
        <v>44609</v>
      </c>
      <c r="E475" s="181">
        <v>17.68</v>
      </c>
      <c r="F475" s="181">
        <v>-0.3382</v>
      </c>
      <c r="G475" s="181">
        <v>1.9608000000000001</v>
      </c>
      <c r="H475" s="181">
        <v>-2.2124000000000001</v>
      </c>
      <c r="I475" s="181">
        <v>-2.3744000000000001</v>
      </c>
      <c r="J475" s="181">
        <v>-7.4345999999999997</v>
      </c>
      <c r="K475" s="181">
        <v>-4.4840999999999998</v>
      </c>
      <c r="L475" s="181">
        <v>5.8682999999999996</v>
      </c>
      <c r="M475" s="181">
        <v>18.737400000000001</v>
      </c>
      <c r="N475" s="181">
        <v>20.765000000000001</v>
      </c>
      <c r="O475" s="181">
        <v>20.496700000000001</v>
      </c>
      <c r="P475" s="181"/>
      <c r="Q475" s="181">
        <v>19.750299999999999</v>
      </c>
      <c r="R475" s="181">
        <v>24.009</v>
      </c>
      <c r="S475" s="124"/>
      <c r="T475" s="127"/>
      <c r="U475" s="128"/>
      <c r="V475" s="128"/>
      <c r="W475" s="128"/>
      <c r="X475" s="128"/>
      <c r="Y475" s="128"/>
      <c r="Z475" s="128"/>
      <c r="AA475" s="128"/>
      <c r="AB475" s="128"/>
      <c r="AC475" s="128"/>
      <c r="AD475" s="128"/>
      <c r="AE475" s="128"/>
      <c r="AF475" s="128"/>
      <c r="AG475" s="128"/>
      <c r="AH475" s="128"/>
    </row>
    <row r="476" spans="1:34" x14ac:dyDescent="0.3">
      <c r="A476" s="177" t="s">
        <v>752</v>
      </c>
      <c r="B476" s="177" t="s">
        <v>758</v>
      </c>
      <c r="C476" s="177">
        <v>145747</v>
      </c>
      <c r="D476" s="180">
        <v>44609</v>
      </c>
      <c r="E476" s="181">
        <v>16.96</v>
      </c>
      <c r="F476" s="181">
        <v>-0.35249999999999998</v>
      </c>
      <c r="G476" s="181">
        <v>1.9843999999999999</v>
      </c>
      <c r="H476" s="181">
        <v>-2.1915</v>
      </c>
      <c r="I476" s="181">
        <v>-2.3603999999999998</v>
      </c>
      <c r="J476" s="181">
        <v>-7.5244999999999997</v>
      </c>
      <c r="K476" s="181">
        <v>-4.6654999999999998</v>
      </c>
      <c r="L476" s="181">
        <v>5.3415999999999997</v>
      </c>
      <c r="M476" s="181">
        <v>17.777799999999999</v>
      </c>
      <c r="N476" s="181">
        <v>19.6051</v>
      </c>
      <c r="O476" s="181">
        <v>18.9605</v>
      </c>
      <c r="P476" s="181"/>
      <c r="Q476" s="181">
        <v>18.1858</v>
      </c>
      <c r="R476" s="181">
        <v>22.6936</v>
      </c>
      <c r="S476" s="124"/>
      <c r="T476" s="127"/>
      <c r="U476" s="128"/>
      <c r="V476" s="128"/>
      <c r="W476" s="128"/>
      <c r="X476" s="128"/>
      <c r="Y476" s="128"/>
      <c r="Z476" s="128"/>
      <c r="AA476" s="128"/>
      <c r="AB476" s="128"/>
      <c r="AC476" s="128"/>
      <c r="AD476" s="128"/>
      <c r="AE476" s="128"/>
      <c r="AF476" s="128"/>
      <c r="AG476" s="128"/>
      <c r="AH476" s="128"/>
    </row>
    <row r="477" spans="1:34" x14ac:dyDescent="0.3">
      <c r="A477" s="177" t="s">
        <v>752</v>
      </c>
      <c r="B477" s="177" t="s">
        <v>1999</v>
      </c>
      <c r="C477" s="177">
        <v>149697</v>
      </c>
      <c r="D477" s="180">
        <v>44609</v>
      </c>
      <c r="E477" s="181">
        <v>84.718400000000003</v>
      </c>
      <c r="F477" s="181">
        <v>-0.26790000000000003</v>
      </c>
      <c r="G477" s="181">
        <v>1.8283</v>
      </c>
      <c r="H477" s="181">
        <v>-2.5099999999999998</v>
      </c>
      <c r="I477" s="181">
        <v>-2.0318000000000001</v>
      </c>
      <c r="J477" s="181">
        <v>-6.9404000000000003</v>
      </c>
      <c r="K477" s="181">
        <v>-2.8570000000000002</v>
      </c>
      <c r="L477" s="181">
        <v>1.5078</v>
      </c>
      <c r="M477" s="181">
        <v>16.307500000000001</v>
      </c>
      <c r="N477" s="181">
        <v>20.167899999999999</v>
      </c>
      <c r="O477" s="181">
        <v>19.326000000000001</v>
      </c>
      <c r="P477" s="181">
        <v>15.7197</v>
      </c>
      <c r="Q477" s="181">
        <v>13.103300000000001</v>
      </c>
      <c r="R477" s="181">
        <v>23.37</v>
      </c>
      <c r="S477" s="124"/>
      <c r="T477" s="127"/>
      <c r="U477" s="128"/>
      <c r="V477" s="128"/>
      <c r="W477" s="128"/>
      <c r="X477" s="128"/>
      <c r="Y477" s="128"/>
      <c r="Z477" s="128"/>
      <c r="AA477" s="128"/>
      <c r="AB477" s="128"/>
      <c r="AC477" s="128"/>
      <c r="AD477" s="128"/>
      <c r="AE477" s="128"/>
      <c r="AF477" s="128"/>
      <c r="AG477" s="128"/>
      <c r="AH477" s="128"/>
    </row>
    <row r="478" spans="1:34" x14ac:dyDescent="0.3">
      <c r="A478" s="177" t="s">
        <v>752</v>
      </c>
      <c r="B478" s="177" t="s">
        <v>2000</v>
      </c>
      <c r="C478" s="177">
        <v>149700</v>
      </c>
      <c r="D478" s="180">
        <v>44609</v>
      </c>
      <c r="E478" s="181">
        <v>88.824799999999996</v>
      </c>
      <c r="F478" s="181">
        <v>-0.26550000000000001</v>
      </c>
      <c r="G478" s="181">
        <v>1.8353999999999999</v>
      </c>
      <c r="H478" s="181">
        <v>-2.4933000000000001</v>
      </c>
      <c r="I478" s="181">
        <v>-1.9972000000000001</v>
      </c>
      <c r="J478" s="181">
        <v>-6.8765000000000001</v>
      </c>
      <c r="K478" s="181">
        <v>-2.7111000000000001</v>
      </c>
      <c r="L478" s="181">
        <v>1.7699</v>
      </c>
      <c r="M478" s="181">
        <v>16.751799999999999</v>
      </c>
      <c r="N478" s="181">
        <v>20.7515</v>
      </c>
      <c r="O478" s="181">
        <v>19.973800000000001</v>
      </c>
      <c r="P478" s="181">
        <v>16.328299999999999</v>
      </c>
      <c r="Q478" s="181">
        <v>14.177199999999999</v>
      </c>
      <c r="R478" s="181">
        <v>23.9726</v>
      </c>
      <c r="S478" s="124"/>
      <c r="T478" s="127"/>
      <c r="U478" s="128"/>
      <c r="V478" s="128"/>
      <c r="W478" s="128"/>
      <c r="X478" s="128"/>
      <c r="Y478" s="128"/>
      <c r="Z478" s="128"/>
      <c r="AA478" s="128"/>
      <c r="AB478" s="128"/>
      <c r="AC478" s="128"/>
      <c r="AD478" s="128"/>
      <c r="AE478" s="128"/>
      <c r="AF478" s="128"/>
      <c r="AG478" s="128"/>
      <c r="AH478" s="128"/>
    </row>
    <row r="479" spans="1:34" x14ac:dyDescent="0.3">
      <c r="A479" s="177" t="s">
        <v>752</v>
      </c>
      <c r="B479" s="177" t="s">
        <v>759</v>
      </c>
      <c r="C479" s="177">
        <v>103678</v>
      </c>
      <c r="D479" s="180">
        <v>44609</v>
      </c>
      <c r="E479" s="181">
        <v>81.904899999999998</v>
      </c>
      <c r="F479" s="181">
        <v>-0.16650000000000001</v>
      </c>
      <c r="G479" s="181">
        <v>1.4552</v>
      </c>
      <c r="H479" s="181">
        <v>-1.6400999999999999</v>
      </c>
      <c r="I479" s="181">
        <v>-1.4104000000000001</v>
      </c>
      <c r="J479" s="181">
        <v>-3.4891000000000001</v>
      </c>
      <c r="K479" s="181">
        <v>-1.4157</v>
      </c>
      <c r="L479" s="181">
        <v>8.6158000000000001</v>
      </c>
      <c r="M479" s="181">
        <v>23.490600000000001</v>
      </c>
      <c r="N479" s="181">
        <v>31.1828</v>
      </c>
      <c r="O479" s="181">
        <v>23.250599999999999</v>
      </c>
      <c r="P479" s="181">
        <v>16.094799999999999</v>
      </c>
      <c r="Q479" s="181">
        <v>14.2707</v>
      </c>
      <c r="R479" s="181">
        <v>32.975000000000001</v>
      </c>
      <c r="S479" s="124"/>
      <c r="T479" s="127"/>
      <c r="U479" s="128"/>
      <c r="V479" s="128"/>
      <c r="W479" s="128"/>
      <c r="X479" s="128"/>
      <c r="Y479" s="128"/>
      <c r="Z479" s="128"/>
      <c r="AA479" s="128"/>
      <c r="AB479" s="128"/>
      <c r="AC479" s="128"/>
      <c r="AD479" s="128"/>
      <c r="AE479" s="128"/>
      <c r="AF479" s="128"/>
      <c r="AG479" s="128"/>
      <c r="AH479" s="128"/>
    </row>
    <row r="480" spans="1:34" x14ac:dyDescent="0.3">
      <c r="A480" s="177" t="s">
        <v>752</v>
      </c>
      <c r="B480" s="177" t="s">
        <v>760</v>
      </c>
      <c r="C480" s="177">
        <v>118527</v>
      </c>
      <c r="D480" s="180">
        <v>44609</v>
      </c>
      <c r="E480" s="181">
        <v>87.200100000000006</v>
      </c>
      <c r="F480" s="181">
        <v>-0.1646</v>
      </c>
      <c r="G480" s="181">
        <v>1.4608000000000001</v>
      </c>
      <c r="H480" s="181">
        <v>-1.6277999999999999</v>
      </c>
      <c r="I480" s="181">
        <v>-1.3858999999999999</v>
      </c>
      <c r="J480" s="181">
        <v>-3.4359999999999999</v>
      </c>
      <c r="K480" s="181">
        <v>-1.2521</v>
      </c>
      <c r="L480" s="181">
        <v>8.99</v>
      </c>
      <c r="M480" s="181">
        <v>24.133400000000002</v>
      </c>
      <c r="N480" s="181">
        <v>32.1023</v>
      </c>
      <c r="O480" s="181">
        <v>24.2836</v>
      </c>
      <c r="P480" s="181">
        <v>16.998899999999999</v>
      </c>
      <c r="Q480" s="181">
        <v>15.5039</v>
      </c>
      <c r="R480" s="181">
        <v>34.160400000000003</v>
      </c>
      <c r="S480" s="124"/>
      <c r="T480" s="127"/>
      <c r="U480" s="128"/>
      <c r="V480" s="128"/>
      <c r="W480" s="128"/>
      <c r="X480" s="128"/>
      <c r="Y480" s="128"/>
      <c r="Z480" s="128"/>
      <c r="AA480" s="128"/>
      <c r="AB480" s="128"/>
      <c r="AC480" s="128"/>
      <c r="AD480" s="128"/>
      <c r="AE480" s="128"/>
      <c r="AF480" s="128"/>
      <c r="AG480" s="128"/>
      <c r="AH480" s="128"/>
    </row>
    <row r="481" spans="1:34" x14ac:dyDescent="0.3">
      <c r="A481" s="177" t="s">
        <v>752</v>
      </c>
      <c r="B481" s="177" t="s">
        <v>761</v>
      </c>
      <c r="C481" s="177">
        <v>120749</v>
      </c>
      <c r="D481" s="180">
        <v>44609</v>
      </c>
      <c r="E481" s="181">
        <v>109.1377</v>
      </c>
      <c r="F481" s="181">
        <v>-3.4299999999999997E-2</v>
      </c>
      <c r="G481" s="181">
        <v>2.0571000000000002</v>
      </c>
      <c r="H481" s="181">
        <v>-1.9677</v>
      </c>
      <c r="I481" s="181">
        <v>-1.6948000000000001</v>
      </c>
      <c r="J481" s="181">
        <v>-7.4093999999999998</v>
      </c>
      <c r="K481" s="181">
        <v>-6.8898999999999999</v>
      </c>
      <c r="L481" s="181">
        <v>0.26129999999999998</v>
      </c>
      <c r="M481" s="181">
        <v>17.275300000000001</v>
      </c>
      <c r="N481" s="181">
        <v>26.647200000000002</v>
      </c>
      <c r="O481" s="181">
        <v>19.380199999999999</v>
      </c>
      <c r="P481" s="181">
        <v>14.8605</v>
      </c>
      <c r="Q481" s="181">
        <v>13.3299</v>
      </c>
      <c r="R481" s="181">
        <v>25.515999999999998</v>
      </c>
      <c r="S481" s="124"/>
      <c r="T481" s="127"/>
      <c r="U481" s="128"/>
      <c r="V481" s="128"/>
      <c r="W481" s="128"/>
      <c r="X481" s="128"/>
      <c r="Y481" s="128"/>
      <c r="Z481" s="128"/>
      <c r="AA481" s="128"/>
      <c r="AB481" s="128"/>
      <c r="AC481" s="128"/>
      <c r="AD481" s="128"/>
      <c r="AE481" s="128"/>
      <c r="AF481" s="128"/>
      <c r="AG481" s="128"/>
      <c r="AH481" s="128"/>
    </row>
    <row r="482" spans="1:34" x14ac:dyDescent="0.3">
      <c r="A482" s="177" t="s">
        <v>752</v>
      </c>
      <c r="B482" s="177" t="s">
        <v>762</v>
      </c>
      <c r="C482" s="177">
        <v>103026</v>
      </c>
      <c r="D482" s="180">
        <v>44609</v>
      </c>
      <c r="E482" s="181">
        <v>103.2323</v>
      </c>
      <c r="F482" s="181">
        <v>-3.61E-2</v>
      </c>
      <c r="G482" s="181">
        <v>2.0516999999999999</v>
      </c>
      <c r="H482" s="181">
        <v>-1.9794</v>
      </c>
      <c r="I482" s="181">
        <v>-1.7179</v>
      </c>
      <c r="J482" s="181">
        <v>-7.4579000000000004</v>
      </c>
      <c r="K482" s="181">
        <v>-7.0343</v>
      </c>
      <c r="L482" s="181">
        <v>-4.8099999999999997E-2</v>
      </c>
      <c r="M482" s="181">
        <v>16.746099999999998</v>
      </c>
      <c r="N482" s="181">
        <v>25.8977</v>
      </c>
      <c r="O482" s="181">
        <v>18.6936</v>
      </c>
      <c r="P482" s="181">
        <v>14.1717</v>
      </c>
      <c r="Q482" s="181">
        <v>14.9017</v>
      </c>
      <c r="R482" s="181">
        <v>24.795500000000001</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-0.23675714285714283</v>
      </c>
      <c r="G483" s="183">
        <v>1.7871500000000002</v>
      </c>
      <c r="H483" s="183">
        <v>-2.2815285714285714</v>
      </c>
      <c r="I483" s="183">
        <v>-2.0957428571428571</v>
      </c>
      <c r="J483" s="183">
        <v>-5.9630928571428585</v>
      </c>
      <c r="K483" s="183">
        <v>-3.2814785714285715</v>
      </c>
      <c r="L483" s="183">
        <v>5.3032142857142848</v>
      </c>
      <c r="M483" s="183">
        <v>20.771200000000004</v>
      </c>
      <c r="N483" s="183">
        <v>28.329214285714283</v>
      </c>
      <c r="O483" s="183">
        <v>20.460183333333337</v>
      </c>
      <c r="P483" s="183">
        <v>14.160789999999997</v>
      </c>
      <c r="Q483" s="183">
        <v>17.998128571428573</v>
      </c>
      <c r="R483" s="183">
        <v>27.07811666666667</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408</v>
      </c>
      <c r="B484" s="177"/>
      <c r="C484" s="177"/>
      <c r="D484" s="177"/>
      <c r="E484" s="177"/>
      <c r="F484" s="183">
        <v>-0.26670000000000005</v>
      </c>
      <c r="G484" s="183">
        <v>1.83185</v>
      </c>
      <c r="H484" s="183">
        <v>-2.3287</v>
      </c>
      <c r="I484" s="183">
        <v>-2.0917000000000003</v>
      </c>
      <c r="J484" s="183">
        <v>-6.6629000000000005</v>
      </c>
      <c r="K484" s="183">
        <v>-2.8032000000000004</v>
      </c>
      <c r="L484" s="183">
        <v>5.6049499999999997</v>
      </c>
      <c r="M484" s="183">
        <v>18.2576</v>
      </c>
      <c r="N484" s="183">
        <v>29.084600000000002</v>
      </c>
      <c r="O484" s="183">
        <v>19.677</v>
      </c>
      <c r="P484" s="183">
        <v>14.5161</v>
      </c>
      <c r="Q484" s="183">
        <v>14.730499999999999</v>
      </c>
      <c r="R484" s="183">
        <v>24.402250000000002</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44609</v>
      </c>
      <c r="E487" s="181">
        <v>37.886099999999999</v>
      </c>
      <c r="F487" s="181">
        <v>6.5523999999999996</v>
      </c>
      <c r="G487" s="181">
        <v>-4.7188999999999997</v>
      </c>
      <c r="H487" s="181">
        <v>10.632999999999999</v>
      </c>
      <c r="I487" s="181">
        <v>19.921700000000001</v>
      </c>
      <c r="J487" s="181">
        <v>4.8055000000000003</v>
      </c>
      <c r="K487" s="181">
        <v>3.0709</v>
      </c>
      <c r="L487" s="181">
        <v>4.4957000000000003</v>
      </c>
      <c r="M487" s="181">
        <v>5.0228999999999999</v>
      </c>
      <c r="N487" s="181">
        <v>6.0917000000000003</v>
      </c>
      <c r="O487" s="181">
        <v>5.5769000000000002</v>
      </c>
      <c r="P487" s="181">
        <v>5.2413999999999996</v>
      </c>
      <c r="Q487" s="181">
        <v>7.5831</v>
      </c>
      <c r="R487" s="181">
        <v>6.7347999999999999</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44609</v>
      </c>
      <c r="E488" s="181">
        <v>24.914899999999999</v>
      </c>
      <c r="F488" s="181">
        <v>6.0073999999999996</v>
      </c>
      <c r="G488" s="181">
        <v>-5.3205</v>
      </c>
      <c r="H488" s="181">
        <v>10.002000000000001</v>
      </c>
      <c r="I488" s="181">
        <v>19.3018</v>
      </c>
      <c r="J488" s="181">
        <v>4.1924999999999999</v>
      </c>
      <c r="K488" s="181">
        <v>2.4643000000000002</v>
      </c>
      <c r="L488" s="181">
        <v>3.8753000000000002</v>
      </c>
      <c r="M488" s="181">
        <v>4.3933999999999997</v>
      </c>
      <c r="N488" s="181">
        <v>5.5045999999999999</v>
      </c>
      <c r="O488" s="181">
        <v>4.9721000000000002</v>
      </c>
      <c r="P488" s="181">
        <v>4.6505000000000001</v>
      </c>
      <c r="Q488" s="181">
        <v>7.35</v>
      </c>
      <c r="R488" s="181">
        <v>6.1264000000000003</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44609</v>
      </c>
      <c r="E489" s="181">
        <v>36.024700000000003</v>
      </c>
      <c r="F489" s="181">
        <v>5.9787999999999997</v>
      </c>
      <c r="G489" s="181">
        <v>-5.3338000000000001</v>
      </c>
      <c r="H489" s="181">
        <v>10.020899999999999</v>
      </c>
      <c r="I489" s="181">
        <v>19.313099999999999</v>
      </c>
      <c r="J489" s="181">
        <v>4.2016999999999998</v>
      </c>
      <c r="K489" s="181">
        <v>2.4666999999999999</v>
      </c>
      <c r="L489" s="181">
        <v>3.8828</v>
      </c>
      <c r="M489" s="181">
        <v>4.4012000000000002</v>
      </c>
      <c r="N489" s="181">
        <v>5.5130999999999997</v>
      </c>
      <c r="O489" s="181">
        <v>4.9789000000000003</v>
      </c>
      <c r="P489" s="181">
        <v>4.6547000000000001</v>
      </c>
      <c r="Q489" s="181">
        <v>7.6424000000000003</v>
      </c>
      <c r="R489" s="181">
        <v>6.1364999999999998</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44609</v>
      </c>
      <c r="E490" s="181">
        <v>1.4522999999999999</v>
      </c>
      <c r="F490" s="181">
        <v>0</v>
      </c>
      <c r="G490" s="181">
        <v>0</v>
      </c>
      <c r="H490" s="181">
        <v>0</v>
      </c>
      <c r="I490" s="181">
        <v>0</v>
      </c>
      <c r="J490" s="181">
        <v>0</v>
      </c>
      <c r="K490" s="181">
        <v>0</v>
      </c>
      <c r="L490" s="181">
        <v>0</v>
      </c>
      <c r="M490" s="181">
        <v>0</v>
      </c>
      <c r="N490" s="181">
        <v>0</v>
      </c>
      <c r="O490" s="181"/>
      <c r="P490" s="181"/>
      <c r="Q490" s="181">
        <v>-11.533899999999999</v>
      </c>
      <c r="R490" s="181">
        <v>-13.6936</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44609</v>
      </c>
      <c r="E491" s="181">
        <v>0.96740000000000004</v>
      </c>
      <c r="F491" s="181">
        <v>0</v>
      </c>
      <c r="G491" s="181">
        <v>0</v>
      </c>
      <c r="H491" s="181">
        <v>0</v>
      </c>
      <c r="I491" s="181">
        <v>0</v>
      </c>
      <c r="J491" s="181">
        <v>0</v>
      </c>
      <c r="K491" s="181">
        <v>0</v>
      </c>
      <c r="L491" s="181">
        <v>0</v>
      </c>
      <c r="M491" s="181">
        <v>0</v>
      </c>
      <c r="N491" s="181">
        <v>0</v>
      </c>
      <c r="O491" s="181"/>
      <c r="P491" s="181"/>
      <c r="Q491" s="181">
        <v>-11.5314</v>
      </c>
      <c r="R491" s="181">
        <v>-13.691700000000001</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44609</v>
      </c>
      <c r="E492" s="181">
        <v>1.3985000000000001</v>
      </c>
      <c r="F492" s="181">
        <v>0</v>
      </c>
      <c r="G492" s="181">
        <v>0</v>
      </c>
      <c r="H492" s="181">
        <v>0</v>
      </c>
      <c r="I492" s="181">
        <v>0</v>
      </c>
      <c r="J492" s="181">
        <v>0</v>
      </c>
      <c r="K492" s="181">
        <v>0</v>
      </c>
      <c r="L492" s="181">
        <v>0</v>
      </c>
      <c r="M492" s="181">
        <v>0</v>
      </c>
      <c r="N492" s="181">
        <v>0</v>
      </c>
      <c r="O492" s="181"/>
      <c r="P492" s="181"/>
      <c r="Q492" s="181">
        <v>-11.532500000000001</v>
      </c>
      <c r="R492" s="181">
        <v>-13.690300000000001</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44609</v>
      </c>
      <c r="E493" s="181">
        <v>25.989599999999999</v>
      </c>
      <c r="F493" s="181">
        <v>5.3375000000000004</v>
      </c>
      <c r="G493" s="181">
        <v>4.8705999999999996</v>
      </c>
      <c r="H493" s="181">
        <v>27.814399999999999</v>
      </c>
      <c r="I493" s="181">
        <v>38.767899999999997</v>
      </c>
      <c r="J493" s="181">
        <v>8.6940000000000008</v>
      </c>
      <c r="K493" s="181">
        <v>2.1779999999999999</v>
      </c>
      <c r="L493" s="181">
        <v>5.0145999999999997</v>
      </c>
      <c r="M493" s="181">
        <v>4.2472000000000003</v>
      </c>
      <c r="N493" s="181">
        <v>6.1436999999999999</v>
      </c>
      <c r="O493" s="181">
        <v>9.4039999999999999</v>
      </c>
      <c r="P493" s="181">
        <v>8.0894999999999992</v>
      </c>
      <c r="Q493" s="181">
        <v>9.1776999999999997</v>
      </c>
      <c r="R493" s="181">
        <v>6.7369000000000003</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44609</v>
      </c>
      <c r="E494" s="181">
        <v>23.9375</v>
      </c>
      <c r="F494" s="181">
        <v>5.0324999999999998</v>
      </c>
      <c r="G494" s="181">
        <v>4.4744000000000002</v>
      </c>
      <c r="H494" s="181">
        <v>27.415600000000001</v>
      </c>
      <c r="I494" s="181">
        <v>38.360500000000002</v>
      </c>
      <c r="J494" s="181">
        <v>8.2969000000000008</v>
      </c>
      <c r="K494" s="181">
        <v>1.7814000000000001</v>
      </c>
      <c r="L494" s="181">
        <v>4.6025</v>
      </c>
      <c r="M494" s="181">
        <v>3.8262</v>
      </c>
      <c r="N494" s="181">
        <v>5.7137000000000002</v>
      </c>
      <c r="O494" s="181">
        <v>8.8497000000000003</v>
      </c>
      <c r="P494" s="181">
        <v>7.3906999999999998</v>
      </c>
      <c r="Q494" s="181">
        <v>8.4021000000000008</v>
      </c>
      <c r="R494" s="181">
        <v>6.2972000000000001</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87</v>
      </c>
      <c r="C495" s="177">
        <v>117631</v>
      </c>
      <c r="D495" s="180">
        <v>44609</v>
      </c>
      <c r="E495" s="181">
        <v>18.8782</v>
      </c>
      <c r="F495" s="181">
        <v>23.796900000000001</v>
      </c>
      <c r="G495" s="181">
        <v>-14.9979</v>
      </c>
      <c r="H495" s="181">
        <v>8.3825000000000003</v>
      </c>
      <c r="I495" s="181">
        <v>28.226800000000001</v>
      </c>
      <c r="J495" s="181">
        <v>4.8158000000000003</v>
      </c>
      <c r="K495" s="181">
        <v>5.6800000000000003E-2</v>
      </c>
      <c r="L495" s="181">
        <v>2.4228999999999998</v>
      </c>
      <c r="M495" s="181">
        <v>2.9784000000000002</v>
      </c>
      <c r="N495" s="181">
        <v>3.6659999999999999</v>
      </c>
      <c r="O495" s="181">
        <v>3.1802999999999999</v>
      </c>
      <c r="P495" s="181">
        <v>4.1698000000000004</v>
      </c>
      <c r="Q495" s="181">
        <v>6.8128000000000002</v>
      </c>
      <c r="R495" s="181">
        <v>5.5235000000000003</v>
      </c>
      <c r="S495" s="124" t="s">
        <v>1950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56</v>
      </c>
      <c r="C496" s="177">
        <v>119337</v>
      </c>
      <c r="D496" s="180">
        <v>44609</v>
      </c>
      <c r="E496" s="181">
        <v>20.009699999999999</v>
      </c>
      <c r="F496" s="181">
        <v>24.459499999999998</v>
      </c>
      <c r="G496" s="181">
        <v>-14.5754</v>
      </c>
      <c r="H496" s="181">
        <v>8.8228000000000009</v>
      </c>
      <c r="I496" s="181">
        <v>28.637</v>
      </c>
      <c r="J496" s="181">
        <v>5.2187999999999999</v>
      </c>
      <c r="K496" s="181">
        <v>0.4466</v>
      </c>
      <c r="L496" s="181">
        <v>2.8172999999999999</v>
      </c>
      <c r="M496" s="181">
        <v>3.3635000000000002</v>
      </c>
      <c r="N496" s="181">
        <v>4.0438000000000001</v>
      </c>
      <c r="O496" s="181">
        <v>3.5686</v>
      </c>
      <c r="P496" s="181">
        <v>4.6265000000000001</v>
      </c>
      <c r="Q496" s="181">
        <v>7.2808000000000002</v>
      </c>
      <c r="R496" s="181">
        <v>5.8925999999999998</v>
      </c>
      <c r="S496" s="124" t="s">
        <v>1950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88</v>
      </c>
      <c r="C497" s="177">
        <v>117957</v>
      </c>
      <c r="D497" s="180">
        <v>44609</v>
      </c>
      <c r="E497" s="181">
        <v>36.959000000000003</v>
      </c>
      <c r="F497" s="181">
        <v>19.564599999999999</v>
      </c>
      <c r="G497" s="181">
        <v>12.2254</v>
      </c>
      <c r="H497" s="181">
        <v>24.678799999999999</v>
      </c>
      <c r="I497" s="181">
        <v>37.684100000000001</v>
      </c>
      <c r="J497" s="181">
        <v>11.750400000000001</v>
      </c>
      <c r="K497" s="181">
        <v>2.8576000000000001</v>
      </c>
      <c r="L497" s="181">
        <v>3.9300999999999999</v>
      </c>
      <c r="M497" s="181">
        <v>2.6472000000000002</v>
      </c>
      <c r="N497" s="181">
        <v>3.4321999999999999</v>
      </c>
      <c r="O497" s="181">
        <v>6.1148999999999996</v>
      </c>
      <c r="P497" s="181">
        <v>5.6379000000000001</v>
      </c>
      <c r="Q497" s="181">
        <v>7.7957999999999998</v>
      </c>
      <c r="R497" s="181">
        <v>4.0875000000000004</v>
      </c>
      <c r="S497" s="124" t="s">
        <v>1950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57</v>
      </c>
      <c r="C498" s="177">
        <v>119992</v>
      </c>
      <c r="D498" s="180">
        <v>44609</v>
      </c>
      <c r="E498" s="181">
        <v>39.818399999999997</v>
      </c>
      <c r="F498" s="181">
        <v>20.728300000000001</v>
      </c>
      <c r="G498" s="181">
        <v>13.398</v>
      </c>
      <c r="H498" s="181">
        <v>25.8596</v>
      </c>
      <c r="I498" s="181">
        <v>38.874499999999998</v>
      </c>
      <c r="J498" s="181">
        <v>12.9414</v>
      </c>
      <c r="K498" s="181">
        <v>4.0533999999999999</v>
      </c>
      <c r="L498" s="181">
        <v>5.1778000000000004</v>
      </c>
      <c r="M498" s="181">
        <v>3.9379</v>
      </c>
      <c r="N498" s="181">
        <v>4.7613000000000003</v>
      </c>
      <c r="O498" s="181">
        <v>7.2725999999999997</v>
      </c>
      <c r="P498" s="181">
        <v>6.7092000000000001</v>
      </c>
      <c r="Q498" s="181">
        <v>8.3206000000000007</v>
      </c>
      <c r="R498" s="181">
        <v>5.2767999999999997</v>
      </c>
      <c r="S498" s="124" t="s">
        <v>1950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404</v>
      </c>
      <c r="C499" s="177">
        <v>113526</v>
      </c>
      <c r="D499" s="180">
        <v>44609</v>
      </c>
      <c r="E499" s="181">
        <v>25.9788</v>
      </c>
      <c r="F499" s="181">
        <v>20.243099999999998</v>
      </c>
      <c r="G499" s="181">
        <v>12.8927</v>
      </c>
      <c r="H499" s="181">
        <v>25.372599999999998</v>
      </c>
      <c r="I499" s="181">
        <v>38.370899999999999</v>
      </c>
      <c r="J499" s="181">
        <v>12.430300000000001</v>
      </c>
      <c r="K499" s="181">
        <v>3.5329999999999999</v>
      </c>
      <c r="L499" s="181">
        <v>4.6417999999999999</v>
      </c>
      <c r="M499" s="181">
        <v>3.4093</v>
      </c>
      <c r="N499" s="181">
        <v>4.2286999999999999</v>
      </c>
      <c r="O499" s="181">
        <v>6.7534999999999998</v>
      </c>
      <c r="P499" s="181">
        <v>6.2362000000000002</v>
      </c>
      <c r="Q499" s="181">
        <v>7.6086</v>
      </c>
      <c r="R499" s="181">
        <v>4.7289000000000003</v>
      </c>
      <c r="S499" s="124" t="s">
        <v>1950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44609</v>
      </c>
      <c r="E500" s="181">
        <v>25.907800000000002</v>
      </c>
      <c r="F500" s="181">
        <v>4.5088999999999997</v>
      </c>
      <c r="G500" s="181">
        <v>-3.8965000000000001</v>
      </c>
      <c r="H500" s="181">
        <v>6.7309000000000001</v>
      </c>
      <c r="I500" s="181">
        <v>12.0609</v>
      </c>
      <c r="J500" s="181">
        <v>4.0998999999999999</v>
      </c>
      <c r="K500" s="181">
        <v>2.6002999999999998</v>
      </c>
      <c r="L500" s="181">
        <v>3.3361000000000001</v>
      </c>
      <c r="M500" s="181">
        <v>3.2279</v>
      </c>
      <c r="N500" s="181">
        <v>3.3298999999999999</v>
      </c>
      <c r="O500" s="181">
        <v>7.4485999999999999</v>
      </c>
      <c r="P500" s="181">
        <v>6.3418000000000001</v>
      </c>
      <c r="Q500" s="181">
        <v>8.2446999999999999</v>
      </c>
      <c r="R500" s="181">
        <v>5.367</v>
      </c>
      <c r="S500" s="124" t="s">
        <v>1950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44609</v>
      </c>
      <c r="E501" s="181">
        <v>24.364899999999999</v>
      </c>
      <c r="F501" s="181">
        <v>3.4459</v>
      </c>
      <c r="G501" s="181">
        <v>-4.9915000000000003</v>
      </c>
      <c r="H501" s="181">
        <v>5.6345000000000001</v>
      </c>
      <c r="I501" s="181">
        <v>10.9603</v>
      </c>
      <c r="J501" s="181">
        <v>3.0038</v>
      </c>
      <c r="K501" s="181">
        <v>1.4873000000000001</v>
      </c>
      <c r="L501" s="181">
        <v>2.2303999999999999</v>
      </c>
      <c r="M501" s="181">
        <v>2.1181999999999999</v>
      </c>
      <c r="N501" s="181">
        <v>2.2288000000000001</v>
      </c>
      <c r="O501" s="181">
        <v>6.4720000000000004</v>
      </c>
      <c r="P501" s="181">
        <v>5.4710000000000001</v>
      </c>
      <c r="Q501" s="181">
        <v>7.2454000000000001</v>
      </c>
      <c r="R501" s="181">
        <v>4.3592000000000004</v>
      </c>
      <c r="S501" s="124" t="s">
        <v>1950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44609</v>
      </c>
      <c r="E502" s="181">
        <v>2817.0545000000002</v>
      </c>
      <c r="F502" s="181">
        <v>11.378299999999999</v>
      </c>
      <c r="G502" s="181">
        <v>-14.428000000000001</v>
      </c>
      <c r="H502" s="181">
        <v>8.4586000000000006</v>
      </c>
      <c r="I502" s="181">
        <v>20.479500000000002</v>
      </c>
      <c r="J502" s="181">
        <v>4.4358000000000004</v>
      </c>
      <c r="K502" s="181">
        <v>2.0146999999999999</v>
      </c>
      <c r="L502" s="181">
        <v>4.3430999999999997</v>
      </c>
      <c r="M502" s="181">
        <v>3.8820000000000001</v>
      </c>
      <c r="N502" s="181">
        <v>5.0655999999999999</v>
      </c>
      <c r="O502" s="181">
        <v>8.8770000000000007</v>
      </c>
      <c r="P502" s="181">
        <v>7.4382000000000001</v>
      </c>
      <c r="Q502" s="181">
        <v>8.5259</v>
      </c>
      <c r="R502" s="181">
        <v>6.4444999999999997</v>
      </c>
      <c r="S502" s="124" t="s">
        <v>1950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44609</v>
      </c>
      <c r="E503" s="181">
        <v>2702.1233000000002</v>
      </c>
      <c r="F503" s="181">
        <v>10.7568</v>
      </c>
      <c r="G503" s="181">
        <v>-15.0472</v>
      </c>
      <c r="H503" s="181">
        <v>7.8375000000000004</v>
      </c>
      <c r="I503" s="181">
        <v>19.854600000000001</v>
      </c>
      <c r="J503" s="181">
        <v>3.81</v>
      </c>
      <c r="K503" s="181">
        <v>1.3765000000000001</v>
      </c>
      <c r="L503" s="181">
        <v>3.6928000000000001</v>
      </c>
      <c r="M503" s="181">
        <v>3.2389000000000001</v>
      </c>
      <c r="N503" s="181">
        <v>4.4066000000000001</v>
      </c>
      <c r="O503" s="181">
        <v>8.1898</v>
      </c>
      <c r="P503" s="181">
        <v>6.8631000000000002</v>
      </c>
      <c r="Q503" s="181">
        <v>6.9524999999999997</v>
      </c>
      <c r="R503" s="181">
        <v>5.7691999999999997</v>
      </c>
      <c r="S503" s="124" t="s">
        <v>1950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44609</v>
      </c>
      <c r="E504" s="181">
        <v>78.271799999999999</v>
      </c>
      <c r="F504" s="181">
        <v>19.315999999999999</v>
      </c>
      <c r="G504" s="181">
        <v>6.6254</v>
      </c>
      <c r="H504" s="181">
        <v>17.8277</v>
      </c>
      <c r="I504" s="181">
        <v>27.9801</v>
      </c>
      <c r="J504" s="181">
        <v>6.7079000000000004</v>
      </c>
      <c r="K504" s="181">
        <v>4.0983999999999998</v>
      </c>
      <c r="L504" s="181">
        <v>16.993400000000001</v>
      </c>
      <c r="M504" s="181">
        <v>11.480600000000001</v>
      </c>
      <c r="N504" s="181">
        <v>13.1892</v>
      </c>
      <c r="O504" s="181">
        <v>5.9291</v>
      </c>
      <c r="P504" s="181">
        <v>6.7934999999999999</v>
      </c>
      <c r="Q504" s="181">
        <v>8.5884</v>
      </c>
      <c r="R504" s="181">
        <v>7.3867000000000003</v>
      </c>
      <c r="S504" s="124" t="s">
        <v>1950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44609</v>
      </c>
      <c r="E505" s="181">
        <v>83.670900000000003</v>
      </c>
      <c r="F505" s="181">
        <v>19.3354</v>
      </c>
      <c r="G505" s="181">
        <v>6.6197999999999997</v>
      </c>
      <c r="H505" s="181">
        <v>17.834199999999999</v>
      </c>
      <c r="I505" s="181">
        <v>27.979199999999999</v>
      </c>
      <c r="J505" s="181">
        <v>6.7081</v>
      </c>
      <c r="K505" s="181">
        <v>4.0994000000000002</v>
      </c>
      <c r="L505" s="181">
        <v>16.9939</v>
      </c>
      <c r="M505" s="181">
        <v>11.480700000000001</v>
      </c>
      <c r="N505" s="181">
        <v>13.2462</v>
      </c>
      <c r="O505" s="181">
        <v>6.5461999999999998</v>
      </c>
      <c r="P505" s="181">
        <v>7.5598999999999998</v>
      </c>
      <c r="Q505" s="181">
        <v>8.7230000000000008</v>
      </c>
      <c r="R505" s="181">
        <v>7.8487</v>
      </c>
      <c r="S505" s="124" t="s">
        <v>1950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1950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1950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c r="E508" s="181"/>
      <c r="F508" s="181"/>
      <c r="G508" s="181"/>
      <c r="H508" s="181"/>
      <c r="I508" s="181"/>
      <c r="J508" s="181"/>
      <c r="K508" s="181"/>
      <c r="L508" s="181"/>
      <c r="M508" s="181"/>
      <c r="N508" s="181"/>
      <c r="O508" s="181"/>
      <c r="P508" s="181"/>
      <c r="Q508" s="181"/>
      <c r="R508" s="181"/>
      <c r="S508" s="124" t="s">
        <v>1950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c r="E509" s="181"/>
      <c r="F509" s="181"/>
      <c r="G509" s="181"/>
      <c r="H509" s="181"/>
      <c r="I509" s="181"/>
      <c r="J509" s="181"/>
      <c r="K509" s="181"/>
      <c r="L509" s="181"/>
      <c r="M509" s="181"/>
      <c r="N509" s="181"/>
      <c r="O509" s="181"/>
      <c r="P509" s="181"/>
      <c r="Q509" s="181"/>
      <c r="R509" s="181"/>
      <c r="S509" s="124" t="s">
        <v>1950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405</v>
      </c>
      <c r="C510" s="177">
        <v>148307</v>
      </c>
      <c r="D510" s="180"/>
      <c r="E510" s="181"/>
      <c r="F510" s="181"/>
      <c r="G510" s="181"/>
      <c r="H510" s="181"/>
      <c r="I510" s="181"/>
      <c r="J510" s="181"/>
      <c r="K510" s="181"/>
      <c r="L510" s="181"/>
      <c r="M510" s="181"/>
      <c r="N510" s="181"/>
      <c r="O510" s="181"/>
      <c r="P510" s="181"/>
      <c r="Q510" s="181"/>
      <c r="R510" s="181"/>
      <c r="S510" s="124" t="s">
        <v>1950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406</v>
      </c>
      <c r="C511" s="177">
        <v>148308</v>
      </c>
      <c r="D511" s="180"/>
      <c r="E511" s="181"/>
      <c r="F511" s="181"/>
      <c r="G511" s="181"/>
      <c r="H511" s="181"/>
      <c r="I511" s="181"/>
      <c r="J511" s="181"/>
      <c r="K511" s="181"/>
      <c r="L511" s="181"/>
      <c r="M511" s="181"/>
      <c r="N511" s="181"/>
      <c r="O511" s="181"/>
      <c r="P511" s="181"/>
      <c r="Q511" s="181"/>
      <c r="R511" s="181"/>
      <c r="S511" s="124" t="s">
        <v>1950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44609</v>
      </c>
      <c r="E512" s="181">
        <v>73.051199999999994</v>
      </c>
      <c r="F512" s="181">
        <v>-25.514199999999999</v>
      </c>
      <c r="G512" s="181">
        <v>-20.169</v>
      </c>
      <c r="H512" s="181">
        <v>3.9860000000000002</v>
      </c>
      <c r="I512" s="181">
        <v>18.9087</v>
      </c>
      <c r="J512" s="181">
        <v>1.2827999999999999</v>
      </c>
      <c r="K512" s="181">
        <v>-1.4948999999999999</v>
      </c>
      <c r="L512" s="181">
        <v>1.2887</v>
      </c>
      <c r="M512" s="181">
        <v>9.1058000000000003</v>
      </c>
      <c r="N512" s="181">
        <v>7.8064999999999998</v>
      </c>
      <c r="O512" s="181">
        <v>7.0727000000000002</v>
      </c>
      <c r="P512" s="181">
        <v>5.4153000000000002</v>
      </c>
      <c r="Q512" s="181">
        <v>8.3400999999999996</v>
      </c>
      <c r="R512" s="181">
        <v>7.0448000000000004</v>
      </c>
      <c r="S512" s="124" t="s">
        <v>1950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44609</v>
      </c>
      <c r="E513" s="181">
        <v>78.121700000000004</v>
      </c>
      <c r="F513" s="181">
        <v>-24.279299999999999</v>
      </c>
      <c r="G513" s="181">
        <v>-18.939599999999999</v>
      </c>
      <c r="H513" s="181">
        <v>5.1913</v>
      </c>
      <c r="I513" s="181">
        <v>20.134599999999999</v>
      </c>
      <c r="J513" s="181">
        <v>2.4906000000000001</v>
      </c>
      <c r="K513" s="181">
        <v>-0.27400000000000002</v>
      </c>
      <c r="L513" s="181">
        <v>2.3498999999999999</v>
      </c>
      <c r="M513" s="181">
        <v>10.073700000000001</v>
      </c>
      <c r="N513" s="181">
        <v>8.6298999999999992</v>
      </c>
      <c r="O513" s="181">
        <v>7.8303000000000003</v>
      </c>
      <c r="P513" s="181">
        <v>6.1283000000000003</v>
      </c>
      <c r="Q513" s="181">
        <v>8.0634999999999994</v>
      </c>
      <c r="R513" s="181">
        <v>7.8212999999999999</v>
      </c>
      <c r="S513" s="124" t="s">
        <v>1950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44609</v>
      </c>
      <c r="E514" s="181">
        <v>73.051199999999994</v>
      </c>
      <c r="F514" s="181">
        <v>-25.514199999999999</v>
      </c>
      <c r="G514" s="181">
        <v>-20.169</v>
      </c>
      <c r="H514" s="181">
        <v>3.9860000000000002</v>
      </c>
      <c r="I514" s="181">
        <v>18.9087</v>
      </c>
      <c r="J514" s="181">
        <v>1.2827999999999999</v>
      </c>
      <c r="K514" s="181">
        <v>-1.4948999999999999</v>
      </c>
      <c r="L514" s="181">
        <v>1.2887</v>
      </c>
      <c r="M514" s="181">
        <v>9.1058000000000003</v>
      </c>
      <c r="N514" s="181">
        <v>7.8064999999999998</v>
      </c>
      <c r="O514" s="181">
        <v>7.0727000000000002</v>
      </c>
      <c r="P514" s="181">
        <v>5.4153000000000002</v>
      </c>
      <c r="Q514" s="181">
        <v>8.3400999999999996</v>
      </c>
      <c r="R514" s="181">
        <v>7.0448000000000004</v>
      </c>
      <c r="S514" s="124" t="s">
        <v>1950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44609</v>
      </c>
      <c r="E515" s="181">
        <v>73.051199999999994</v>
      </c>
      <c r="F515" s="181">
        <v>-25.514199999999999</v>
      </c>
      <c r="G515" s="181">
        <v>-20.169</v>
      </c>
      <c r="H515" s="181">
        <v>3.9860000000000002</v>
      </c>
      <c r="I515" s="181">
        <v>18.9087</v>
      </c>
      <c r="J515" s="181">
        <v>1.2827999999999999</v>
      </c>
      <c r="K515" s="181">
        <v>-1.4948999999999999</v>
      </c>
      <c r="L515" s="181">
        <v>1.2887</v>
      </c>
      <c r="M515" s="181">
        <v>9.1058000000000003</v>
      </c>
      <c r="N515" s="181">
        <v>7.8064999999999998</v>
      </c>
      <c r="O515" s="181">
        <v>7.0727000000000002</v>
      </c>
      <c r="P515" s="181">
        <v>5.4153000000000002</v>
      </c>
      <c r="Q515" s="181">
        <v>8.3400999999999996</v>
      </c>
      <c r="R515" s="181">
        <v>7.0448000000000004</v>
      </c>
      <c r="S515" s="124" t="s">
        <v>1950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44609</v>
      </c>
      <c r="E516" s="181">
        <v>28.9054</v>
      </c>
      <c r="F516" s="181">
        <v>25.019400000000001</v>
      </c>
      <c r="G516" s="181">
        <v>-12.782299999999999</v>
      </c>
      <c r="H516" s="181">
        <v>11.280799999999999</v>
      </c>
      <c r="I516" s="181">
        <v>26.596699999999998</v>
      </c>
      <c r="J516" s="181">
        <v>6.8048999999999999</v>
      </c>
      <c r="K516" s="181">
        <v>0.57320000000000004</v>
      </c>
      <c r="L516" s="181">
        <v>2.8182</v>
      </c>
      <c r="M516" s="181">
        <v>2.2393000000000001</v>
      </c>
      <c r="N516" s="181">
        <v>3.2052</v>
      </c>
      <c r="O516" s="181">
        <v>6.6829000000000001</v>
      </c>
      <c r="P516" s="181">
        <v>5.5568</v>
      </c>
      <c r="Q516" s="181">
        <v>7.6601999999999997</v>
      </c>
      <c r="R516" s="181">
        <v>4.1311999999999998</v>
      </c>
      <c r="S516" s="124" t="s">
        <v>1950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44609</v>
      </c>
      <c r="E517" s="181">
        <v>31.004200000000001</v>
      </c>
      <c r="F517" s="181">
        <v>25.8002</v>
      </c>
      <c r="G517" s="181">
        <v>-11.9962</v>
      </c>
      <c r="H517" s="181">
        <v>12.069599999999999</v>
      </c>
      <c r="I517" s="181">
        <v>27.395499999999998</v>
      </c>
      <c r="J517" s="181">
        <v>7.5983999999999998</v>
      </c>
      <c r="K517" s="181">
        <v>1.3649</v>
      </c>
      <c r="L517" s="181">
        <v>3.6202999999999999</v>
      </c>
      <c r="M517" s="181">
        <v>3.0427</v>
      </c>
      <c r="N517" s="181">
        <v>4.0213999999999999</v>
      </c>
      <c r="O517" s="181">
        <v>7.5167000000000002</v>
      </c>
      <c r="P517" s="181">
        <v>6.3680000000000003</v>
      </c>
      <c r="Q517" s="181">
        <v>7.4581999999999997</v>
      </c>
      <c r="R517" s="181">
        <v>4.9527999999999999</v>
      </c>
      <c r="S517" s="124" t="s">
        <v>1950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407</v>
      </c>
      <c r="C518" s="177">
        <v>106736</v>
      </c>
      <c r="D518" s="180">
        <v>44609</v>
      </c>
      <c r="E518" s="181">
        <v>27.748799999999999</v>
      </c>
      <c r="F518" s="181">
        <v>24.745799999999999</v>
      </c>
      <c r="G518" s="181">
        <v>-13.052</v>
      </c>
      <c r="H518" s="181">
        <v>11.034800000000001</v>
      </c>
      <c r="I518" s="181">
        <v>26.345500000000001</v>
      </c>
      <c r="J518" s="181">
        <v>6.5537000000000001</v>
      </c>
      <c r="K518" s="181">
        <v>0.32340000000000002</v>
      </c>
      <c r="L518" s="181">
        <v>2.5655999999999999</v>
      </c>
      <c r="M518" s="181">
        <v>1.9858</v>
      </c>
      <c r="N518" s="181">
        <v>2.9491000000000001</v>
      </c>
      <c r="O518" s="181">
        <v>6.4219999999999997</v>
      </c>
      <c r="P518" s="181">
        <v>5.2953000000000001</v>
      </c>
      <c r="Q518" s="181">
        <v>7.3548999999999998</v>
      </c>
      <c r="R518" s="181">
        <v>3.8761000000000001</v>
      </c>
      <c r="S518" s="124" t="s">
        <v>1950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44609</v>
      </c>
      <c r="E519" s="181">
        <v>29.097300000000001</v>
      </c>
      <c r="F519" s="181">
        <v>5.5202</v>
      </c>
      <c r="G519" s="181">
        <v>-12.3643</v>
      </c>
      <c r="H519" s="181">
        <v>14.1234</v>
      </c>
      <c r="I519" s="181">
        <v>30.485099999999999</v>
      </c>
      <c r="J519" s="181">
        <v>6.5593000000000004</v>
      </c>
      <c r="K519" s="181">
        <v>1.0486</v>
      </c>
      <c r="L519" s="181">
        <v>3.7715999999999998</v>
      </c>
      <c r="M519" s="181">
        <v>3.6787000000000001</v>
      </c>
      <c r="N519" s="181">
        <v>4.6296999999999997</v>
      </c>
      <c r="O519" s="181">
        <v>8.6138999999999992</v>
      </c>
      <c r="P519" s="181">
        <v>7.6920999999999999</v>
      </c>
      <c r="Q519" s="181">
        <v>9.2402999999999995</v>
      </c>
      <c r="R519" s="181">
        <v>6.7065999999999999</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44609</v>
      </c>
      <c r="E520" s="181">
        <v>30.675599999999999</v>
      </c>
      <c r="F520" s="181">
        <v>6.3074000000000003</v>
      </c>
      <c r="G520" s="181">
        <v>-11.61</v>
      </c>
      <c r="H520" s="181">
        <v>14.8817</v>
      </c>
      <c r="I520" s="181">
        <v>31.247199999999999</v>
      </c>
      <c r="J520" s="181">
        <v>7.3227000000000002</v>
      </c>
      <c r="K520" s="181">
        <v>1.8229</v>
      </c>
      <c r="L520" s="181">
        <v>4.5688000000000004</v>
      </c>
      <c r="M520" s="181">
        <v>4.4873000000000003</v>
      </c>
      <c r="N520" s="181">
        <v>5.4542999999999999</v>
      </c>
      <c r="O520" s="181">
        <v>9.3943999999999992</v>
      </c>
      <c r="P520" s="181">
        <v>8.4648000000000003</v>
      </c>
      <c r="Q520" s="181">
        <v>10.304399999999999</v>
      </c>
      <c r="R520" s="181">
        <v>7.4962</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44609</v>
      </c>
      <c r="E521" s="181">
        <v>17.9559</v>
      </c>
      <c r="F521" s="181">
        <v>25.630700000000001</v>
      </c>
      <c r="G521" s="181">
        <v>4.2024999999999997</v>
      </c>
      <c r="H521" s="181">
        <v>9.9504000000000001</v>
      </c>
      <c r="I521" s="181">
        <v>23.410799999999998</v>
      </c>
      <c r="J521" s="181">
        <v>1.76</v>
      </c>
      <c r="K521" s="181">
        <v>-1.4091</v>
      </c>
      <c r="L521" s="181">
        <v>4.3361000000000001</v>
      </c>
      <c r="M521" s="181">
        <v>3.9346999999999999</v>
      </c>
      <c r="N521" s="181">
        <v>4.3699000000000003</v>
      </c>
      <c r="O521" s="181">
        <v>6.2988999999999997</v>
      </c>
      <c r="P521" s="181">
        <v>4.9058999999999999</v>
      </c>
      <c r="Q521" s="181">
        <v>6.0297000000000001</v>
      </c>
      <c r="R521" s="181">
        <v>5.8837000000000002</v>
      </c>
      <c r="S521" s="124" t="s">
        <v>1950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44609</v>
      </c>
      <c r="E522" s="181">
        <v>19.3246</v>
      </c>
      <c r="F522" s="181">
        <v>26.273</v>
      </c>
      <c r="G522" s="181">
        <v>4.9127999999999998</v>
      </c>
      <c r="H522" s="181">
        <v>10.68</v>
      </c>
      <c r="I522" s="181">
        <v>24.1553</v>
      </c>
      <c r="J522" s="181">
        <v>2.5095000000000001</v>
      </c>
      <c r="K522" s="181">
        <v>-0.66</v>
      </c>
      <c r="L522" s="181">
        <v>5.1045999999999996</v>
      </c>
      <c r="M522" s="181">
        <v>4.7087000000000003</v>
      </c>
      <c r="N522" s="181">
        <v>5.1501999999999999</v>
      </c>
      <c r="O522" s="181">
        <v>7.1313000000000004</v>
      </c>
      <c r="P522" s="181">
        <v>5.9862000000000002</v>
      </c>
      <c r="Q522" s="181">
        <v>6.5331999999999999</v>
      </c>
      <c r="R522" s="181">
        <v>6.6848999999999998</v>
      </c>
      <c r="S522" s="124" t="s">
        <v>1950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44609</v>
      </c>
      <c r="E523" s="181">
        <v>30.281400000000001</v>
      </c>
      <c r="F523" s="181">
        <v>24.3645</v>
      </c>
      <c r="G523" s="181">
        <v>-4.9400000000000004</v>
      </c>
      <c r="H523" s="181">
        <v>13.4658</v>
      </c>
      <c r="I523" s="181">
        <v>37.546199999999999</v>
      </c>
      <c r="J523" s="181">
        <v>12.698499999999999</v>
      </c>
      <c r="K523" s="181">
        <v>3.7787999999999999</v>
      </c>
      <c r="L523" s="181">
        <v>4.4987000000000004</v>
      </c>
      <c r="M523" s="181">
        <v>4.5991</v>
      </c>
      <c r="N523" s="181">
        <v>5.1927000000000003</v>
      </c>
      <c r="O523" s="181">
        <v>9.6716999999999995</v>
      </c>
      <c r="P523" s="181">
        <v>8.0601000000000003</v>
      </c>
      <c r="Q523" s="181">
        <v>9.1110000000000007</v>
      </c>
      <c r="R523" s="181">
        <v>6.9862000000000002</v>
      </c>
      <c r="S523" s="124" t="s">
        <v>1950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44609</v>
      </c>
      <c r="E524" s="181">
        <v>28.0471</v>
      </c>
      <c r="F524" s="181">
        <v>23.439900000000002</v>
      </c>
      <c r="G524" s="181">
        <v>-5.8101000000000003</v>
      </c>
      <c r="H524" s="181">
        <v>12.598000000000001</v>
      </c>
      <c r="I524" s="181">
        <v>36.677999999999997</v>
      </c>
      <c r="J524" s="181">
        <v>11.8301</v>
      </c>
      <c r="K524" s="181">
        <v>2.9039000000000001</v>
      </c>
      <c r="L524" s="181">
        <v>3.6101000000000001</v>
      </c>
      <c r="M524" s="181">
        <v>3.6993</v>
      </c>
      <c r="N524" s="181">
        <v>4.2580999999999998</v>
      </c>
      <c r="O524" s="181">
        <v>8.7901000000000007</v>
      </c>
      <c r="P524" s="181">
        <v>7.2141999999999999</v>
      </c>
      <c r="Q524" s="181">
        <v>8.1121999999999996</v>
      </c>
      <c r="R524" s="181">
        <v>6.0769000000000002</v>
      </c>
      <c r="S524" s="124" t="s">
        <v>1950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44609</v>
      </c>
      <c r="E525" s="181">
        <v>18.754899999999999</v>
      </c>
      <c r="F525" s="181">
        <v>21.420300000000001</v>
      </c>
      <c r="G525" s="181">
        <v>14.873799999999999</v>
      </c>
      <c r="H525" s="181">
        <v>15.3642</v>
      </c>
      <c r="I525" s="181">
        <v>23.649899999999999</v>
      </c>
      <c r="J525" s="181">
        <v>8.8933999999999997</v>
      </c>
      <c r="K525" s="181">
        <v>5.4621000000000004</v>
      </c>
      <c r="L525" s="181">
        <v>5.7900999999999998</v>
      </c>
      <c r="M525" s="181">
        <v>6.5223000000000004</v>
      </c>
      <c r="N525" s="181">
        <v>7.4699</v>
      </c>
      <c r="O525" s="181">
        <v>7.7187000000000001</v>
      </c>
      <c r="P525" s="181">
        <v>7.4398999999999997</v>
      </c>
      <c r="Q525" s="181">
        <v>7.5342000000000002</v>
      </c>
      <c r="R525" s="181">
        <v>7.1295000000000002</v>
      </c>
      <c r="S525" s="124" t="s">
        <v>1950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44609</v>
      </c>
      <c r="E526" s="181">
        <v>17.927499999999998</v>
      </c>
      <c r="F526" s="181">
        <v>21.186499999999999</v>
      </c>
      <c r="G526" s="181">
        <v>14.608700000000001</v>
      </c>
      <c r="H526" s="181">
        <v>15.1099</v>
      </c>
      <c r="I526" s="181">
        <v>23.4038</v>
      </c>
      <c r="J526" s="181">
        <v>8.6402999999999999</v>
      </c>
      <c r="K526" s="181">
        <v>5.2083000000000004</v>
      </c>
      <c r="L526" s="181">
        <v>5.5321999999999996</v>
      </c>
      <c r="M526" s="181">
        <v>6.2595000000000001</v>
      </c>
      <c r="N526" s="181">
        <v>7.1802000000000001</v>
      </c>
      <c r="O526" s="181">
        <v>7.1870000000000003</v>
      </c>
      <c r="P526" s="181">
        <v>6.8658999999999999</v>
      </c>
      <c r="Q526" s="181">
        <v>6.9752000000000001</v>
      </c>
      <c r="R526" s="181">
        <v>6.6825999999999999</v>
      </c>
      <c r="S526" s="124" t="s">
        <v>1950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44609</v>
      </c>
      <c r="E527" s="181">
        <v>1247.6460999999999</v>
      </c>
      <c r="F527" s="181">
        <v>0.42420000000000002</v>
      </c>
      <c r="G527" s="181">
        <v>-4.4812000000000003</v>
      </c>
      <c r="H527" s="181">
        <v>10.5745</v>
      </c>
      <c r="I527" s="181">
        <v>13.247400000000001</v>
      </c>
      <c r="J527" s="181">
        <v>4.6227999999999998</v>
      </c>
      <c r="K527" s="181">
        <v>3.2524000000000002</v>
      </c>
      <c r="L527" s="181">
        <v>3.6604000000000001</v>
      </c>
      <c r="M527" s="181">
        <v>4.3746</v>
      </c>
      <c r="N527" s="181">
        <v>4.9156000000000004</v>
      </c>
      <c r="O527" s="181">
        <v>7.0938999999999997</v>
      </c>
      <c r="P527" s="181"/>
      <c r="Q527" s="181">
        <v>7.14</v>
      </c>
      <c r="R527" s="181">
        <v>5.3650000000000002</v>
      </c>
      <c r="S527" s="124" t="s">
        <v>1950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44609</v>
      </c>
      <c r="E528" s="181">
        <v>1227.0597</v>
      </c>
      <c r="F528" s="181">
        <v>-8.9200000000000002E-2</v>
      </c>
      <c r="G528" s="181">
        <v>-4.9962999999999997</v>
      </c>
      <c r="H528" s="181">
        <v>10.0578</v>
      </c>
      <c r="I528" s="181">
        <v>12.726599999999999</v>
      </c>
      <c r="J528" s="181">
        <v>4.1009000000000002</v>
      </c>
      <c r="K528" s="181">
        <v>2.7454000000000001</v>
      </c>
      <c r="L528" s="181">
        <v>3.1238000000000001</v>
      </c>
      <c r="M528" s="181">
        <v>3.8334000000000001</v>
      </c>
      <c r="N528" s="181">
        <v>4.3681999999999999</v>
      </c>
      <c r="O528" s="181">
        <v>6.5403000000000002</v>
      </c>
      <c r="P528" s="181"/>
      <c r="Q528" s="181">
        <v>6.5857999999999999</v>
      </c>
      <c r="R528" s="181">
        <v>4.8164999999999996</v>
      </c>
      <c r="S528" s="124" t="s">
        <v>1950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69</v>
      </c>
      <c r="C529" s="177">
        <v>120435</v>
      </c>
      <c r="D529" s="180">
        <v>44609</v>
      </c>
      <c r="E529" s="181">
        <v>35.168500000000002</v>
      </c>
      <c r="F529" s="181">
        <v>9.5508000000000006</v>
      </c>
      <c r="G529" s="181">
        <v>2.2145000000000001</v>
      </c>
      <c r="H529" s="181">
        <v>6.5021000000000004</v>
      </c>
      <c r="I529" s="181">
        <v>10.2333</v>
      </c>
      <c r="J529" s="181">
        <v>4.8880999999999997</v>
      </c>
      <c r="K529" s="181">
        <v>3.2414000000000001</v>
      </c>
      <c r="L529" s="181">
        <v>3.7517999999999998</v>
      </c>
      <c r="M529" s="181">
        <v>3.8986999999999998</v>
      </c>
      <c r="N529" s="181">
        <v>4.5884999999999998</v>
      </c>
      <c r="O529" s="181">
        <v>6.0228000000000002</v>
      </c>
      <c r="P529" s="181">
        <v>6.7952000000000004</v>
      </c>
      <c r="Q529" s="181">
        <v>7.8468999999999998</v>
      </c>
      <c r="R529" s="181">
        <v>5.4764999999999997</v>
      </c>
      <c r="S529" s="124" t="s">
        <v>1950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102</v>
      </c>
      <c r="C530" s="177">
        <v>101806</v>
      </c>
      <c r="D530" s="180">
        <v>44609</v>
      </c>
      <c r="E530" s="181">
        <v>33.404699999999998</v>
      </c>
      <c r="F530" s="181">
        <v>9.1806999999999999</v>
      </c>
      <c r="G530" s="181">
        <v>1.8213999999999999</v>
      </c>
      <c r="H530" s="181">
        <v>6.1104000000000003</v>
      </c>
      <c r="I530" s="181">
        <v>9.8397000000000006</v>
      </c>
      <c r="J530" s="181">
        <v>4.4898999999999996</v>
      </c>
      <c r="K530" s="181">
        <v>2.6976</v>
      </c>
      <c r="L530" s="181">
        <v>3.1061000000000001</v>
      </c>
      <c r="M530" s="181">
        <v>3.2141000000000002</v>
      </c>
      <c r="N530" s="181">
        <v>3.8778000000000001</v>
      </c>
      <c r="O530" s="181">
        <v>5.3487999999999998</v>
      </c>
      <c r="P530" s="181">
        <v>6.1708999999999996</v>
      </c>
      <c r="Q530" s="181">
        <v>6.6760000000000002</v>
      </c>
      <c r="R530" s="181">
        <v>4.7344999999999997</v>
      </c>
      <c r="S530" s="124" t="s">
        <v>1950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44609</v>
      </c>
      <c r="E531" s="181">
        <v>32.086500000000001</v>
      </c>
      <c r="F531" s="181">
        <v>-31.823599999999999</v>
      </c>
      <c r="G531" s="181">
        <v>-5.5335999999999999</v>
      </c>
      <c r="H531" s="181">
        <v>8.7738999999999994</v>
      </c>
      <c r="I531" s="181">
        <v>23.447500000000002</v>
      </c>
      <c r="J531" s="181">
        <v>7.2066999999999997</v>
      </c>
      <c r="K531" s="181">
        <v>2.0306999999999999</v>
      </c>
      <c r="L531" s="181">
        <v>5.2819000000000003</v>
      </c>
      <c r="M531" s="181">
        <v>5.2938999999999998</v>
      </c>
      <c r="N531" s="181">
        <v>5.7899000000000003</v>
      </c>
      <c r="O531" s="181">
        <v>9.0394000000000005</v>
      </c>
      <c r="P531" s="181">
        <v>8.5129000000000001</v>
      </c>
      <c r="Q531" s="181">
        <v>9.3397000000000006</v>
      </c>
      <c r="R531" s="181">
        <v>6.9706000000000001</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44609</v>
      </c>
      <c r="E532" s="181">
        <v>30.277100000000001</v>
      </c>
      <c r="F532" s="181">
        <v>-32.881399999999999</v>
      </c>
      <c r="G532" s="181">
        <v>-6.5064000000000002</v>
      </c>
      <c r="H532" s="181">
        <v>7.7786999999999997</v>
      </c>
      <c r="I532" s="181">
        <v>22.459700000000002</v>
      </c>
      <c r="J532" s="181">
        <v>6.2393999999999998</v>
      </c>
      <c r="K532" s="181">
        <v>1.2039</v>
      </c>
      <c r="L532" s="181">
        <v>4.4863</v>
      </c>
      <c r="M532" s="181">
        <v>4.5021000000000004</v>
      </c>
      <c r="N532" s="181">
        <v>4.9916999999999998</v>
      </c>
      <c r="O532" s="181">
        <v>8.2815999999999992</v>
      </c>
      <c r="P532" s="181">
        <v>7.8155000000000001</v>
      </c>
      <c r="Q532" s="181">
        <v>8.3984000000000005</v>
      </c>
      <c r="R532" s="181">
        <v>6.2077</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44609</v>
      </c>
      <c r="E533" s="181">
        <v>25.316199999999998</v>
      </c>
      <c r="F533" s="181">
        <v>4.0373999999999999</v>
      </c>
      <c r="G533" s="181">
        <v>4.6154000000000002</v>
      </c>
      <c r="H533" s="181">
        <v>4.3083</v>
      </c>
      <c r="I533" s="181">
        <v>7.9435000000000002</v>
      </c>
      <c r="J533" s="181">
        <v>1.4947999999999999</v>
      </c>
      <c r="K533" s="181">
        <v>-3.5999999999999997E-2</v>
      </c>
      <c r="L533" s="181">
        <v>2.1120000000000001</v>
      </c>
      <c r="M533" s="181">
        <v>2.8424999999999998</v>
      </c>
      <c r="N533" s="181">
        <v>3.3984999999999999</v>
      </c>
      <c r="O533" s="181">
        <v>7.5162000000000004</v>
      </c>
      <c r="P533" s="181">
        <v>6.9608999999999996</v>
      </c>
      <c r="Q533" s="181">
        <v>8.4497</v>
      </c>
      <c r="R533" s="181">
        <v>5.1592000000000002</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44609</v>
      </c>
      <c r="E534" s="181">
        <v>23.833200000000001</v>
      </c>
      <c r="F534" s="181">
        <v>3.2164000000000001</v>
      </c>
      <c r="G534" s="181">
        <v>3.8809999999999998</v>
      </c>
      <c r="H534" s="181">
        <v>3.5905</v>
      </c>
      <c r="I534" s="181">
        <v>7.2179000000000002</v>
      </c>
      <c r="J534" s="181">
        <v>0.77610000000000001</v>
      </c>
      <c r="K534" s="181">
        <v>-0.75429999999999997</v>
      </c>
      <c r="L534" s="181">
        <v>1.3854</v>
      </c>
      <c r="M534" s="181">
        <v>2.1089000000000002</v>
      </c>
      <c r="N534" s="181">
        <v>2.6566999999999998</v>
      </c>
      <c r="O534" s="181">
        <v>6.7687999999999997</v>
      </c>
      <c r="P534" s="181">
        <v>6.1482000000000001</v>
      </c>
      <c r="Q534" s="181">
        <v>5.7709999999999999</v>
      </c>
      <c r="R534" s="181">
        <v>4.4307999999999996</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1952</v>
      </c>
      <c r="C535" s="177">
        <v>144403</v>
      </c>
      <c r="D535" s="180">
        <v>44609</v>
      </c>
      <c r="E535" s="181">
        <v>12.2761</v>
      </c>
      <c r="F535" s="181">
        <v>6.8398000000000003</v>
      </c>
      <c r="G535" s="181">
        <v>-9.7049000000000003</v>
      </c>
      <c r="H535" s="181">
        <v>-3.9472</v>
      </c>
      <c r="I535" s="181">
        <v>16.327100000000002</v>
      </c>
      <c r="J535" s="181">
        <v>1.45</v>
      </c>
      <c r="K535" s="181">
        <v>-0.17119999999999999</v>
      </c>
      <c r="L535" s="181">
        <v>2.0175999999999998</v>
      </c>
      <c r="M535" s="181">
        <v>2.4624000000000001</v>
      </c>
      <c r="N535" s="181">
        <v>3.1657000000000002</v>
      </c>
      <c r="O535" s="181">
        <v>5.8571</v>
      </c>
      <c r="P535" s="181"/>
      <c r="Q535" s="181">
        <v>6.0366</v>
      </c>
      <c r="R535" s="181">
        <v>4.2397999999999998</v>
      </c>
      <c r="S535" s="124" t="s">
        <v>1950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1953</v>
      </c>
      <c r="C536" s="177">
        <v>144401</v>
      </c>
      <c r="D536" s="180">
        <v>44609</v>
      </c>
      <c r="E536" s="181">
        <v>11.810600000000001</v>
      </c>
      <c r="F536" s="181">
        <v>5.8727999999999998</v>
      </c>
      <c r="G536" s="181">
        <v>-10.806900000000001</v>
      </c>
      <c r="H536" s="181">
        <v>-5.0282</v>
      </c>
      <c r="I536" s="181">
        <v>15.2316</v>
      </c>
      <c r="J536" s="181">
        <v>0.35899999999999999</v>
      </c>
      <c r="K536" s="181">
        <v>-1.2757000000000001</v>
      </c>
      <c r="L536" s="181">
        <v>0.90269999999999995</v>
      </c>
      <c r="M536" s="181">
        <v>1.3414999999999999</v>
      </c>
      <c r="N536" s="181">
        <v>2.0434000000000001</v>
      </c>
      <c r="O536" s="181">
        <v>4.7020999999999997</v>
      </c>
      <c r="P536" s="181"/>
      <c r="Q536" s="181">
        <v>4.8714000000000004</v>
      </c>
      <c r="R536" s="181">
        <v>3.0865999999999998</v>
      </c>
      <c r="S536" s="124" t="s">
        <v>1950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44609</v>
      </c>
      <c r="E537" s="181">
        <v>14.3863</v>
      </c>
      <c r="F537" s="181">
        <v>30.725200000000001</v>
      </c>
      <c r="G537" s="181">
        <v>20.246200000000002</v>
      </c>
      <c r="H537" s="181">
        <v>24.653700000000001</v>
      </c>
      <c r="I537" s="181">
        <v>34.632899999999999</v>
      </c>
      <c r="J537" s="181">
        <v>10.9367</v>
      </c>
      <c r="K537" s="181">
        <v>4.0789</v>
      </c>
      <c r="L537" s="181">
        <v>3.9045000000000001</v>
      </c>
      <c r="M537" s="181">
        <v>3.8405</v>
      </c>
      <c r="N537" s="181">
        <v>4.6017999999999999</v>
      </c>
      <c r="O537" s="181">
        <v>8.7498000000000005</v>
      </c>
      <c r="P537" s="181"/>
      <c r="Q537" s="181">
        <v>7.6935000000000002</v>
      </c>
      <c r="R537" s="181">
        <v>6.3699000000000003</v>
      </c>
      <c r="S537" s="124" t="s">
        <v>1950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44609</v>
      </c>
      <c r="E538" s="181">
        <v>13.571099999999999</v>
      </c>
      <c r="F538" s="181">
        <v>29.608899999999998</v>
      </c>
      <c r="G538" s="181">
        <v>19.215699999999998</v>
      </c>
      <c r="H538" s="181">
        <v>23.659500000000001</v>
      </c>
      <c r="I538" s="181">
        <v>33.664200000000001</v>
      </c>
      <c r="J538" s="181">
        <v>9.9655000000000005</v>
      </c>
      <c r="K538" s="181">
        <v>3.1232000000000002</v>
      </c>
      <c r="L538" s="181">
        <v>2.9355000000000002</v>
      </c>
      <c r="M538" s="181">
        <v>2.8633000000000002</v>
      </c>
      <c r="N538" s="181">
        <v>3.6065</v>
      </c>
      <c r="O538" s="181">
        <v>7.6576000000000004</v>
      </c>
      <c r="P538" s="181"/>
      <c r="Q538" s="181">
        <v>6.4207999999999998</v>
      </c>
      <c r="R538" s="181">
        <v>5.3848000000000003</v>
      </c>
      <c r="S538" s="124" t="s">
        <v>1950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44609</v>
      </c>
      <c r="E539" s="181">
        <v>29.892800000000001</v>
      </c>
      <c r="F539" s="181">
        <v>30.306699999999999</v>
      </c>
      <c r="G539" s="181">
        <v>13.609299999999999</v>
      </c>
      <c r="H539" s="181">
        <v>23.197700000000001</v>
      </c>
      <c r="I539" s="181">
        <v>38.256900000000002</v>
      </c>
      <c r="J539" s="181">
        <v>10.218500000000001</v>
      </c>
      <c r="K539" s="181">
        <v>1.476</v>
      </c>
      <c r="L539" s="181">
        <v>4.4995000000000003</v>
      </c>
      <c r="M539" s="181">
        <v>3.4750999999999999</v>
      </c>
      <c r="N539" s="181">
        <v>4.9691999999999998</v>
      </c>
      <c r="O539" s="181">
        <v>7.4760999999999997</v>
      </c>
      <c r="P539" s="181">
        <v>6.2260999999999997</v>
      </c>
      <c r="Q539" s="181">
        <v>6.5465999999999998</v>
      </c>
      <c r="R539" s="181">
        <v>5.8738000000000001</v>
      </c>
      <c r="S539" s="124" t="s">
        <v>1950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44609</v>
      </c>
      <c r="E540" s="181">
        <v>31.640499999999999</v>
      </c>
      <c r="F540" s="181">
        <v>30.595600000000001</v>
      </c>
      <c r="G540" s="181">
        <v>13.974399999999999</v>
      </c>
      <c r="H540" s="181">
        <v>23.5899</v>
      </c>
      <c r="I540" s="181">
        <v>38.6663</v>
      </c>
      <c r="J540" s="181">
        <v>10.629899999999999</v>
      </c>
      <c r="K540" s="181">
        <v>1.8873</v>
      </c>
      <c r="L540" s="181">
        <v>4.9183000000000003</v>
      </c>
      <c r="M540" s="181">
        <v>3.8953000000000002</v>
      </c>
      <c r="N540" s="181">
        <v>5.4009</v>
      </c>
      <c r="O540" s="181">
        <v>8.0495999999999999</v>
      </c>
      <c r="P540" s="181">
        <v>6.8526999999999996</v>
      </c>
      <c r="Q540" s="181">
        <v>8.2088999999999999</v>
      </c>
      <c r="R540" s="181">
        <v>6.3460000000000001</v>
      </c>
      <c r="S540" s="124" t="s">
        <v>1950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44609</v>
      </c>
      <c r="E541" s="181">
        <v>2137.1889000000001</v>
      </c>
      <c r="F541" s="181">
        <v>3.1461000000000001</v>
      </c>
      <c r="G541" s="181">
        <v>-5.0526</v>
      </c>
      <c r="H541" s="181">
        <v>5.9974999999999996</v>
      </c>
      <c r="I541" s="181">
        <v>14.996499999999999</v>
      </c>
      <c r="J541" s="181">
        <v>1.1795</v>
      </c>
      <c r="K541" s="181">
        <v>-0.40810000000000002</v>
      </c>
      <c r="L541" s="181">
        <v>1.9530000000000001</v>
      </c>
      <c r="M541" s="181">
        <v>2.1339000000000001</v>
      </c>
      <c r="N541" s="181">
        <v>3.2915999999999999</v>
      </c>
      <c r="O541" s="181">
        <v>7.0183999999999997</v>
      </c>
      <c r="P541" s="181">
        <v>6.7939999999999996</v>
      </c>
      <c r="Q541" s="181">
        <v>7.8041999999999998</v>
      </c>
      <c r="R541" s="181">
        <v>4.0548999999999999</v>
      </c>
      <c r="S541" s="124" t="s">
        <v>1950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44609</v>
      </c>
      <c r="E542" s="181">
        <v>2326.5799000000002</v>
      </c>
      <c r="F542" s="181">
        <v>4.3650000000000002</v>
      </c>
      <c r="G542" s="181">
        <v>-3.8346</v>
      </c>
      <c r="H542" s="181">
        <v>7.2178000000000004</v>
      </c>
      <c r="I542" s="181">
        <v>16.2224</v>
      </c>
      <c r="J542" s="181">
        <v>2.3999000000000001</v>
      </c>
      <c r="K542" s="181">
        <v>0.81079999999999997</v>
      </c>
      <c r="L542" s="181">
        <v>3.1673</v>
      </c>
      <c r="M542" s="181">
        <v>3.3380000000000001</v>
      </c>
      <c r="N542" s="181">
        <v>4.5251000000000001</v>
      </c>
      <c r="O542" s="181">
        <v>8.0488</v>
      </c>
      <c r="P542" s="181">
        <v>7.8673999999999999</v>
      </c>
      <c r="Q542" s="181">
        <v>8.6073000000000004</v>
      </c>
      <c r="R542" s="181">
        <v>5.1859000000000002</v>
      </c>
      <c r="S542" s="124" t="s">
        <v>1950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1950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1950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1950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1950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44609</v>
      </c>
      <c r="E547" s="181">
        <v>16.967199999999998</v>
      </c>
      <c r="F547" s="181">
        <v>20.232600000000001</v>
      </c>
      <c r="G547" s="181">
        <v>-6.1637000000000004</v>
      </c>
      <c r="H547" s="181">
        <v>12.1364</v>
      </c>
      <c r="I547" s="181">
        <v>28.551600000000001</v>
      </c>
      <c r="J547" s="181">
        <v>8.7385999999999999</v>
      </c>
      <c r="K547" s="181">
        <v>2.4066000000000001</v>
      </c>
      <c r="L547" s="181">
        <v>4.0880000000000001</v>
      </c>
      <c r="M547" s="181">
        <v>3.5183</v>
      </c>
      <c r="N547" s="181">
        <v>4.1981000000000002</v>
      </c>
      <c r="O547" s="181">
        <v>7.8619000000000003</v>
      </c>
      <c r="P547" s="181">
        <v>7.0082000000000004</v>
      </c>
      <c r="Q547" s="181">
        <v>8.1396999999999995</v>
      </c>
      <c r="R547" s="181">
        <v>5.3066000000000004</v>
      </c>
      <c r="S547" s="124" t="s">
        <v>1950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44609</v>
      </c>
      <c r="E548" s="181">
        <v>16.873999999999999</v>
      </c>
      <c r="F548" s="181">
        <v>20.127800000000001</v>
      </c>
      <c r="G548" s="181">
        <v>-6.3418000000000001</v>
      </c>
      <c r="H548" s="181">
        <v>12.017300000000001</v>
      </c>
      <c r="I548" s="181">
        <v>28.4268</v>
      </c>
      <c r="J548" s="181">
        <v>8.6173000000000002</v>
      </c>
      <c r="K548" s="181">
        <v>2.2867000000000002</v>
      </c>
      <c r="L548" s="181">
        <v>3.9653999999999998</v>
      </c>
      <c r="M548" s="181">
        <v>3.3955000000000002</v>
      </c>
      <c r="N548" s="181">
        <v>4.0738000000000003</v>
      </c>
      <c r="O548" s="181">
        <v>7.7298</v>
      </c>
      <c r="P548" s="181">
        <v>6.8879999999999999</v>
      </c>
      <c r="Q548" s="181">
        <v>8.0216999999999992</v>
      </c>
      <c r="R548" s="181">
        <v>5.1753999999999998</v>
      </c>
      <c r="S548" s="124" t="s">
        <v>1950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44609</v>
      </c>
      <c r="E549" s="181">
        <v>30.139800000000001</v>
      </c>
      <c r="F549" s="181">
        <v>14.5381</v>
      </c>
      <c r="G549" s="181">
        <v>4.4824000000000002</v>
      </c>
      <c r="H549" s="181">
        <v>8.9596</v>
      </c>
      <c r="I549" s="181">
        <v>14.0715</v>
      </c>
      <c r="J549" s="181">
        <v>2.0583999999999998</v>
      </c>
      <c r="K549" s="181">
        <v>1.9019999999999999</v>
      </c>
      <c r="L549" s="181">
        <v>3.23</v>
      </c>
      <c r="M549" s="181">
        <v>3.2130000000000001</v>
      </c>
      <c r="N549" s="181">
        <v>3.7574999999999998</v>
      </c>
      <c r="O549" s="181">
        <v>8.9344999999999999</v>
      </c>
      <c r="P549" s="181">
        <v>7.5914999999999999</v>
      </c>
      <c r="Q549" s="181">
        <v>8.4506999999999994</v>
      </c>
      <c r="R549" s="181">
        <v>5.5082000000000004</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44609</v>
      </c>
      <c r="E550" s="181">
        <v>28.2974</v>
      </c>
      <c r="F550" s="181">
        <v>13.806800000000001</v>
      </c>
      <c r="G550" s="181">
        <v>3.6987999999999999</v>
      </c>
      <c r="H550" s="181">
        <v>8.1758000000000006</v>
      </c>
      <c r="I550" s="181">
        <v>13.2979</v>
      </c>
      <c r="J550" s="181">
        <v>1.2870999999999999</v>
      </c>
      <c r="K550" s="181">
        <v>1.1275999999999999</v>
      </c>
      <c r="L550" s="181">
        <v>2.4491000000000001</v>
      </c>
      <c r="M550" s="181">
        <v>2.4266999999999999</v>
      </c>
      <c r="N550" s="181">
        <v>2.9618000000000002</v>
      </c>
      <c r="O550" s="181">
        <v>8.1928999999999998</v>
      </c>
      <c r="P550" s="181">
        <v>6.7972999999999999</v>
      </c>
      <c r="Q550" s="181">
        <v>5.9119999999999999</v>
      </c>
      <c r="R550" s="181">
        <v>4.7314999999999996</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44609</v>
      </c>
      <c r="E551" s="181">
        <v>36.688200000000002</v>
      </c>
      <c r="F551" s="181">
        <v>5.8707000000000003</v>
      </c>
      <c r="G551" s="181">
        <v>6.7024999999999997</v>
      </c>
      <c r="H551" s="181">
        <v>6.2610000000000001</v>
      </c>
      <c r="I551" s="181">
        <v>8.1692</v>
      </c>
      <c r="J551" s="181">
        <v>5.3257000000000003</v>
      </c>
      <c r="K551" s="181">
        <v>4.1776999999999997</v>
      </c>
      <c r="L551" s="181">
        <v>3.9338000000000002</v>
      </c>
      <c r="M551" s="181">
        <v>4.8895</v>
      </c>
      <c r="N551" s="181">
        <v>5.6075999999999997</v>
      </c>
      <c r="O551" s="181">
        <v>7.7337999999999996</v>
      </c>
      <c r="P551" s="181">
        <v>6.9425999999999997</v>
      </c>
      <c r="Q551" s="181">
        <v>8.8707999999999991</v>
      </c>
      <c r="R551" s="181">
        <v>6.7012</v>
      </c>
      <c r="S551" s="124" t="s">
        <v>1950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44609</v>
      </c>
      <c r="E552" s="181">
        <v>33.557299999999998</v>
      </c>
      <c r="F552" s="181">
        <v>5.2217000000000002</v>
      </c>
      <c r="G552" s="181">
        <v>6.2030000000000003</v>
      </c>
      <c r="H552" s="181">
        <v>5.8022999999999998</v>
      </c>
      <c r="I552" s="181">
        <v>7.7298999999999998</v>
      </c>
      <c r="J552" s="181">
        <v>4.8796999999999997</v>
      </c>
      <c r="K552" s="181">
        <v>3.7221000000000002</v>
      </c>
      <c r="L552" s="181">
        <v>3.4643999999999999</v>
      </c>
      <c r="M552" s="181">
        <v>4.4234</v>
      </c>
      <c r="N552" s="181">
        <v>5.0856000000000003</v>
      </c>
      <c r="O552" s="181">
        <v>6.758</v>
      </c>
      <c r="P552" s="181">
        <v>5.9184000000000001</v>
      </c>
      <c r="Q552" s="181">
        <v>6.7739000000000003</v>
      </c>
      <c r="R552" s="181">
        <v>5.7977999999999996</v>
      </c>
      <c r="S552" s="124" t="s">
        <v>1950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44609</v>
      </c>
      <c r="E553" s="181">
        <v>19.183700000000002</v>
      </c>
      <c r="F553" s="181">
        <v>11.419499999999999</v>
      </c>
      <c r="G553" s="181">
        <v>-2.1560000000000001</v>
      </c>
      <c r="H553" s="181">
        <v>9.4761000000000006</v>
      </c>
      <c r="I553" s="181">
        <v>13.194800000000001</v>
      </c>
      <c r="J553" s="181">
        <v>-2.9020999999999999</v>
      </c>
      <c r="K553" s="181">
        <v>-3.6393</v>
      </c>
      <c r="L553" s="181">
        <v>1.2518</v>
      </c>
      <c r="M553" s="181">
        <v>1.5222</v>
      </c>
      <c r="N553" s="181">
        <v>2.7728999999999999</v>
      </c>
      <c r="O553" s="181">
        <v>7.1410999999999998</v>
      </c>
      <c r="P553" s="181">
        <v>5.6994999999999996</v>
      </c>
      <c r="Q553" s="181">
        <v>6.7183000000000002</v>
      </c>
      <c r="R553" s="181">
        <v>4.4375999999999998</v>
      </c>
      <c r="S553" s="124" t="s">
        <v>1950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44609</v>
      </c>
      <c r="E554" s="181">
        <v>20.093299999999999</v>
      </c>
      <c r="F554" s="181">
        <v>11.6295</v>
      </c>
      <c r="G554" s="181">
        <v>-1.9373</v>
      </c>
      <c r="H554" s="181">
        <v>9.7234999999999996</v>
      </c>
      <c r="I554" s="181">
        <v>13.4726</v>
      </c>
      <c r="J554" s="181">
        <v>-2.6368</v>
      </c>
      <c r="K554" s="181">
        <v>-3.3925000000000001</v>
      </c>
      <c r="L554" s="181">
        <v>1.4770000000000001</v>
      </c>
      <c r="M554" s="181">
        <v>1.7918000000000001</v>
      </c>
      <c r="N554" s="181">
        <v>3.0377999999999998</v>
      </c>
      <c r="O554" s="181">
        <v>7.4161000000000001</v>
      </c>
      <c r="P554" s="181">
        <v>6.04</v>
      </c>
      <c r="Q554" s="181">
        <v>7.0018000000000002</v>
      </c>
      <c r="R554" s="181">
        <v>4.6928999999999998</v>
      </c>
      <c r="S554" s="124" t="s">
        <v>1950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1950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1950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44609</v>
      </c>
      <c r="E557" s="181">
        <v>24.681999999999999</v>
      </c>
      <c r="F557" s="181">
        <v>-26.5992</v>
      </c>
      <c r="G557" s="181">
        <v>-15.458600000000001</v>
      </c>
      <c r="H557" s="181">
        <v>3.8054000000000001</v>
      </c>
      <c r="I557" s="181">
        <v>9.3818000000000001</v>
      </c>
      <c r="J557" s="181">
        <v>6.2E-2</v>
      </c>
      <c r="K557" s="181">
        <v>-0.84689999999999999</v>
      </c>
      <c r="L557" s="181">
        <v>19.480499999999999</v>
      </c>
      <c r="M557" s="181">
        <v>14.173299999999999</v>
      </c>
      <c r="N557" s="181">
        <v>11.6433</v>
      </c>
      <c r="O557" s="181">
        <v>5.3319000000000001</v>
      </c>
      <c r="P557" s="181">
        <v>4.9775999999999998</v>
      </c>
      <c r="Q557" s="181">
        <v>7.7058</v>
      </c>
      <c r="R557" s="181">
        <v>9.6948000000000008</v>
      </c>
      <c r="S557" s="124" t="s">
        <v>1950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44609</v>
      </c>
      <c r="E558" s="181">
        <v>23.3249</v>
      </c>
      <c r="F558" s="181">
        <v>-27.208100000000002</v>
      </c>
      <c r="G558" s="181">
        <v>-16.096599999999999</v>
      </c>
      <c r="H558" s="181">
        <v>3.1762999999999999</v>
      </c>
      <c r="I558" s="181">
        <v>8.7590000000000003</v>
      </c>
      <c r="J558" s="181">
        <v>-0.4894</v>
      </c>
      <c r="K558" s="181">
        <v>-1.3358000000000001</v>
      </c>
      <c r="L558" s="181">
        <v>18.942799999999998</v>
      </c>
      <c r="M558" s="181">
        <v>13.610900000000001</v>
      </c>
      <c r="N558" s="181">
        <v>11.061400000000001</v>
      </c>
      <c r="O558" s="181">
        <v>4.7202999999999999</v>
      </c>
      <c r="P558" s="181">
        <v>4.2998000000000003</v>
      </c>
      <c r="Q558" s="181">
        <v>7.5319000000000003</v>
      </c>
      <c r="R558" s="181">
        <v>9.0907</v>
      </c>
      <c r="S558" s="124" t="s">
        <v>1950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8.1240516666666664</v>
      </c>
      <c r="G559" s="183">
        <v>-2.2335500000000015</v>
      </c>
      <c r="H559" s="183">
        <v>10.626734999999995</v>
      </c>
      <c r="I559" s="183">
        <v>21.245270000000005</v>
      </c>
      <c r="J559" s="183">
        <v>4.9920133333333343</v>
      </c>
      <c r="K559" s="183">
        <v>1.4092349999999993</v>
      </c>
      <c r="L559" s="183">
        <v>4.2395283333333342</v>
      </c>
      <c r="M559" s="183">
        <v>4.3764466666666673</v>
      </c>
      <c r="N559" s="183">
        <v>4.948101666666668</v>
      </c>
      <c r="O559" s="183">
        <v>7.0982771929824553</v>
      </c>
      <c r="P559" s="183">
        <v>6.4000784313725489</v>
      </c>
      <c r="Q559" s="183">
        <v>6.7096116666666656</v>
      </c>
      <c r="R559" s="183">
        <v>4.9007066666666663</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408</v>
      </c>
      <c r="B560" s="177"/>
      <c r="C560" s="177"/>
      <c r="D560" s="177"/>
      <c r="E560" s="177"/>
      <c r="F560" s="183">
        <v>8.0102499999999992</v>
      </c>
      <c r="G560" s="183">
        <v>-4.1888500000000004</v>
      </c>
      <c r="H560" s="183">
        <v>9.5998000000000001</v>
      </c>
      <c r="I560" s="183">
        <v>20.02815</v>
      </c>
      <c r="J560" s="183">
        <v>4.7141500000000001</v>
      </c>
      <c r="K560" s="183">
        <v>1.63435</v>
      </c>
      <c r="L560" s="183">
        <v>3.6766000000000001</v>
      </c>
      <c r="M560" s="183">
        <v>3.76275</v>
      </c>
      <c r="N560" s="183">
        <v>4.5568</v>
      </c>
      <c r="O560" s="183">
        <v>7.1410999999999998</v>
      </c>
      <c r="P560" s="183">
        <v>6.3680000000000003</v>
      </c>
      <c r="Q560" s="183">
        <v>7.6513</v>
      </c>
      <c r="R560" s="183">
        <v>5.7835000000000001</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44609</v>
      </c>
      <c r="E563" s="181">
        <v>48.96</v>
      </c>
      <c r="F563" s="181">
        <v>-0.26479999999999998</v>
      </c>
      <c r="G563" s="181">
        <v>2.3411</v>
      </c>
      <c r="H563" s="181">
        <v>-2.2559</v>
      </c>
      <c r="I563" s="181">
        <v>-3.5651000000000002</v>
      </c>
      <c r="J563" s="181">
        <v>-7.6052</v>
      </c>
      <c r="K563" s="181">
        <v>-7.6401000000000003</v>
      </c>
      <c r="L563" s="181">
        <v>-2.1192000000000002</v>
      </c>
      <c r="M563" s="181">
        <v>5.2903000000000002</v>
      </c>
      <c r="N563" s="181">
        <v>1.0318000000000001</v>
      </c>
      <c r="O563" s="181">
        <v>9.9955999999999996</v>
      </c>
      <c r="P563" s="181">
        <v>10.139699999999999</v>
      </c>
      <c r="Q563" s="181">
        <v>10.875299999999999</v>
      </c>
      <c r="R563" s="181">
        <v>9.4772999999999996</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44609</v>
      </c>
      <c r="E564" s="181">
        <v>53.11</v>
      </c>
      <c r="F564" s="181">
        <v>-0.2442</v>
      </c>
      <c r="G564" s="181">
        <v>2.3511000000000002</v>
      </c>
      <c r="H564" s="181">
        <v>-2.2454999999999998</v>
      </c>
      <c r="I564" s="181">
        <v>-3.5240999999999998</v>
      </c>
      <c r="J564" s="181">
        <v>-7.5544000000000002</v>
      </c>
      <c r="K564" s="181">
        <v>-7.5061</v>
      </c>
      <c r="L564" s="181">
        <v>-1.8118000000000001</v>
      </c>
      <c r="M564" s="181">
        <v>5.7968000000000002</v>
      </c>
      <c r="N564" s="181">
        <v>1.6654</v>
      </c>
      <c r="O564" s="181">
        <v>10.7258</v>
      </c>
      <c r="P564" s="181">
        <v>11.0488</v>
      </c>
      <c r="Q564" s="181">
        <v>14.4498</v>
      </c>
      <c r="R564" s="181">
        <v>10.1896</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44609</v>
      </c>
      <c r="E565" s="181">
        <v>40.17</v>
      </c>
      <c r="F565" s="181">
        <v>-0.29780000000000001</v>
      </c>
      <c r="G565" s="181">
        <v>2.37</v>
      </c>
      <c r="H565" s="181">
        <v>-2.2627999999999999</v>
      </c>
      <c r="I565" s="181">
        <v>-3.5533999999999999</v>
      </c>
      <c r="J565" s="181">
        <v>-7.74</v>
      </c>
      <c r="K565" s="181">
        <v>-7.7611999999999997</v>
      </c>
      <c r="L565" s="181">
        <v>-2.0005000000000002</v>
      </c>
      <c r="M565" s="181">
        <v>5.6271000000000004</v>
      </c>
      <c r="N565" s="181">
        <v>1.6447000000000001</v>
      </c>
      <c r="O565" s="181">
        <v>10.708299999999999</v>
      </c>
      <c r="P565" s="181">
        <v>10.7799</v>
      </c>
      <c r="Q565" s="181">
        <v>10.5768</v>
      </c>
      <c r="R565" s="181">
        <v>10.331899999999999</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44609</v>
      </c>
      <c r="E566" s="181">
        <v>40.17</v>
      </c>
      <c r="F566" s="181">
        <v>-0.29780000000000001</v>
      </c>
      <c r="G566" s="181">
        <v>2.37</v>
      </c>
      <c r="H566" s="181">
        <v>-2.2627999999999999</v>
      </c>
      <c r="I566" s="181">
        <v>-3.5533999999999999</v>
      </c>
      <c r="J566" s="181">
        <v>-7.74</v>
      </c>
      <c r="K566" s="181">
        <v>-7.7611999999999997</v>
      </c>
      <c r="L566" s="181">
        <v>-2.0005000000000002</v>
      </c>
      <c r="M566" s="181">
        <v>5.6271000000000004</v>
      </c>
      <c r="N566" s="181">
        <v>1.6447000000000001</v>
      </c>
      <c r="O566" s="181">
        <v>10.708299999999999</v>
      </c>
      <c r="P566" s="181">
        <v>10.7799</v>
      </c>
      <c r="Q566" s="181">
        <v>10.5768</v>
      </c>
      <c r="R566" s="181">
        <v>10.331899999999999</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44609</v>
      </c>
      <c r="E567" s="181">
        <v>43.66</v>
      </c>
      <c r="F567" s="181">
        <v>-0.3196</v>
      </c>
      <c r="G567" s="181">
        <v>2.3681000000000001</v>
      </c>
      <c r="H567" s="181">
        <v>-2.2610000000000001</v>
      </c>
      <c r="I567" s="181">
        <v>-3.5350999999999999</v>
      </c>
      <c r="J567" s="181">
        <v>-7.6760000000000002</v>
      </c>
      <c r="K567" s="181">
        <v>-7.5782999999999996</v>
      </c>
      <c r="L567" s="181">
        <v>-1.6002000000000001</v>
      </c>
      <c r="M567" s="181">
        <v>6.2804000000000002</v>
      </c>
      <c r="N567" s="181">
        <v>2.4883000000000002</v>
      </c>
      <c r="O567" s="181">
        <v>11.7462</v>
      </c>
      <c r="P567" s="181">
        <v>11.888400000000001</v>
      </c>
      <c r="Q567" s="181">
        <v>15.2194</v>
      </c>
      <c r="R567" s="181">
        <v>11.306800000000001</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44609</v>
      </c>
      <c r="E568" s="181">
        <v>75.859099999999998</v>
      </c>
      <c r="F568" s="181">
        <v>-5.3100000000000001E-2</v>
      </c>
      <c r="G568" s="181">
        <v>2.3317999999999999</v>
      </c>
      <c r="H568" s="181">
        <v>-2.2000999999999999</v>
      </c>
      <c r="I568" s="181">
        <v>-2.8801000000000001</v>
      </c>
      <c r="J568" s="181">
        <v>-9.8001000000000005</v>
      </c>
      <c r="K568" s="181">
        <v>-11.1553</v>
      </c>
      <c r="L568" s="181">
        <v>-0.72860000000000003</v>
      </c>
      <c r="M568" s="181">
        <v>12.6012</v>
      </c>
      <c r="N568" s="181">
        <v>10.4261</v>
      </c>
      <c r="O568" s="181">
        <v>20.058</v>
      </c>
      <c r="P568" s="181">
        <v>17.0168</v>
      </c>
      <c r="Q568" s="181">
        <v>19.4907</v>
      </c>
      <c r="R568" s="181">
        <v>16.517600000000002</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44609</v>
      </c>
      <c r="E569" s="181">
        <v>68.959199999999996</v>
      </c>
      <c r="F569" s="181">
        <v>-5.5399999999999998E-2</v>
      </c>
      <c r="G569" s="181">
        <v>2.3246000000000002</v>
      </c>
      <c r="H569" s="181">
        <v>-2.2162000000000002</v>
      </c>
      <c r="I569" s="181">
        <v>-2.9117999999999999</v>
      </c>
      <c r="J569" s="181">
        <v>-9.8652999999999995</v>
      </c>
      <c r="K569" s="181">
        <v>-11.345700000000001</v>
      </c>
      <c r="L569" s="181">
        <v>-1.1365000000000001</v>
      </c>
      <c r="M569" s="181">
        <v>11.8964</v>
      </c>
      <c r="N569" s="181">
        <v>9.4948999999999995</v>
      </c>
      <c r="O569" s="181">
        <v>19.046099999999999</v>
      </c>
      <c r="P569" s="181">
        <v>15.9322</v>
      </c>
      <c r="Q569" s="181">
        <v>17.232299999999999</v>
      </c>
      <c r="R569" s="181">
        <v>15.5458</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269</v>
      </c>
      <c r="C570" s="177">
        <v>134044</v>
      </c>
      <c r="D570" s="180">
        <v>44609</v>
      </c>
      <c r="E570" s="181">
        <v>70.260000000000005</v>
      </c>
      <c r="F570" s="181">
        <v>-0.58020000000000005</v>
      </c>
      <c r="G570" s="181">
        <v>1.7670999999999999</v>
      </c>
      <c r="H570" s="181">
        <v>-3.3696000000000002</v>
      </c>
      <c r="I570" s="181">
        <v>-3.8193000000000001</v>
      </c>
      <c r="J570" s="181">
        <v>-7.8920000000000003</v>
      </c>
      <c r="K570" s="181">
        <v>-5.6153000000000004</v>
      </c>
      <c r="L570" s="181">
        <v>5.67</v>
      </c>
      <c r="M570" s="181">
        <v>21.2425</v>
      </c>
      <c r="N570" s="181">
        <v>22.939599999999999</v>
      </c>
      <c r="O570" s="181">
        <v>19.5793</v>
      </c>
      <c r="P570" s="181">
        <v>12.1495</v>
      </c>
      <c r="Q570" s="181">
        <v>8.8605</v>
      </c>
      <c r="R570" s="181">
        <v>23.538499999999999</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166</v>
      </c>
      <c r="C571" s="177">
        <v>134045</v>
      </c>
      <c r="D571" s="180">
        <v>44609</v>
      </c>
      <c r="E571" s="181">
        <v>77.03</v>
      </c>
      <c r="F571" s="181">
        <v>-0.58079999999999998</v>
      </c>
      <c r="G571" s="181">
        <v>1.7838000000000001</v>
      </c>
      <c r="H571" s="181">
        <v>-3.3500999999999999</v>
      </c>
      <c r="I571" s="181">
        <v>-3.7847</v>
      </c>
      <c r="J571" s="181">
        <v>-7.8258000000000001</v>
      </c>
      <c r="K571" s="181">
        <v>-5.4265999999999996</v>
      </c>
      <c r="L571" s="181">
        <v>6.1165000000000003</v>
      </c>
      <c r="M571" s="181">
        <v>21.998699999999999</v>
      </c>
      <c r="N571" s="181">
        <v>23.902200000000001</v>
      </c>
      <c r="O571" s="181">
        <v>20.461300000000001</v>
      </c>
      <c r="P571" s="181">
        <v>13.0784</v>
      </c>
      <c r="Q571" s="181">
        <v>9.8112999999999992</v>
      </c>
      <c r="R571" s="181">
        <v>24.4451</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270</v>
      </c>
      <c r="C572" s="177">
        <v>113463</v>
      </c>
      <c r="D572" s="180">
        <v>44609</v>
      </c>
      <c r="E572" s="181">
        <v>59.142000000000003</v>
      </c>
      <c r="F572" s="181">
        <v>-0.20749999999999999</v>
      </c>
      <c r="G572" s="181">
        <v>2.0392999999999999</v>
      </c>
      <c r="H572" s="181">
        <v>-3.0935999999999999</v>
      </c>
      <c r="I572" s="181">
        <v>-3.1697000000000002</v>
      </c>
      <c r="J572" s="181">
        <v>-5.7363</v>
      </c>
      <c r="K572" s="181">
        <v>-5.2378999999999998</v>
      </c>
      <c r="L572" s="181">
        <v>2.7538</v>
      </c>
      <c r="M572" s="181">
        <v>14.2973</v>
      </c>
      <c r="N572" s="181">
        <v>12.892300000000001</v>
      </c>
      <c r="O572" s="181">
        <v>19.026700000000002</v>
      </c>
      <c r="P572" s="181">
        <v>13.8606</v>
      </c>
      <c r="Q572" s="181">
        <v>11.649900000000001</v>
      </c>
      <c r="R572" s="181">
        <v>17.566099999999999</v>
      </c>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167</v>
      </c>
      <c r="C573" s="177">
        <v>120147</v>
      </c>
      <c r="D573" s="180">
        <v>44609</v>
      </c>
      <c r="E573" s="181">
        <v>63.975999999999999</v>
      </c>
      <c r="F573" s="181">
        <v>-0.20280000000000001</v>
      </c>
      <c r="G573" s="181">
        <v>2.0497000000000001</v>
      </c>
      <c r="H573" s="181">
        <v>-3.0680999999999998</v>
      </c>
      <c r="I573" s="181">
        <v>-3.121</v>
      </c>
      <c r="J573" s="181">
        <v>-5.6303999999999998</v>
      </c>
      <c r="K573" s="181">
        <v>-4.9264000000000001</v>
      </c>
      <c r="L573" s="181">
        <v>3.4357000000000002</v>
      </c>
      <c r="M573" s="181">
        <v>15.4406</v>
      </c>
      <c r="N573" s="181">
        <v>14.394</v>
      </c>
      <c r="O573" s="181">
        <v>20.523299999999999</v>
      </c>
      <c r="P573" s="181">
        <v>15.218999999999999</v>
      </c>
      <c r="Q573" s="181">
        <v>15.595700000000001</v>
      </c>
      <c r="R573" s="181">
        <v>19.080400000000001</v>
      </c>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44609</v>
      </c>
      <c r="E574" s="181">
        <v>17.010000000000002</v>
      </c>
      <c r="F574" s="181">
        <v>0</v>
      </c>
      <c r="G574" s="181">
        <v>2.1621999999999999</v>
      </c>
      <c r="H574" s="181">
        <v>-4.0068000000000001</v>
      </c>
      <c r="I574" s="181">
        <v>-5.1311</v>
      </c>
      <c r="J574" s="181">
        <v>-11.360099999999999</v>
      </c>
      <c r="K574" s="181">
        <v>-6.9984000000000002</v>
      </c>
      <c r="L574" s="181">
        <v>0.1177</v>
      </c>
      <c r="M574" s="181">
        <v>20.552800000000001</v>
      </c>
      <c r="N574" s="181">
        <v>27.991</v>
      </c>
      <c r="O574" s="181">
        <v>29.257300000000001</v>
      </c>
      <c r="P574" s="181"/>
      <c r="Q574" s="181">
        <v>14.212999999999999</v>
      </c>
      <c r="R574" s="181">
        <v>30.505400000000002</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44609</v>
      </c>
      <c r="E575" s="181">
        <v>16.510000000000002</v>
      </c>
      <c r="F575" s="181">
        <v>-6.0499999999999998E-2</v>
      </c>
      <c r="G575" s="181">
        <v>2.1027</v>
      </c>
      <c r="H575" s="181">
        <v>-4.0115999999999996</v>
      </c>
      <c r="I575" s="181">
        <v>-5.1694000000000004</v>
      </c>
      <c r="J575" s="181">
        <v>-11.427</v>
      </c>
      <c r="K575" s="181">
        <v>-7.1951000000000001</v>
      </c>
      <c r="L575" s="181">
        <v>-0.18140000000000001</v>
      </c>
      <c r="M575" s="181">
        <v>20.072700000000001</v>
      </c>
      <c r="N575" s="181">
        <v>27.195699999999999</v>
      </c>
      <c r="O575" s="181">
        <v>28.3629</v>
      </c>
      <c r="P575" s="181"/>
      <c r="Q575" s="181">
        <v>13.3637</v>
      </c>
      <c r="R575" s="181">
        <v>29.6174</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44609</v>
      </c>
      <c r="E576" s="181">
        <v>20.45</v>
      </c>
      <c r="F576" s="181">
        <v>-4.8899999999999999E-2</v>
      </c>
      <c r="G576" s="181">
        <v>2.4036</v>
      </c>
      <c r="H576" s="181">
        <v>-3.9003999999999999</v>
      </c>
      <c r="I576" s="181">
        <v>-4.5730000000000004</v>
      </c>
      <c r="J576" s="181">
        <v>-10.228300000000001</v>
      </c>
      <c r="K576" s="181">
        <v>-6.7487000000000004</v>
      </c>
      <c r="L576" s="181">
        <v>-1.1122000000000001</v>
      </c>
      <c r="M576" s="181">
        <v>18.757300000000001</v>
      </c>
      <c r="N576" s="181">
        <v>26.001200000000001</v>
      </c>
      <c r="O576" s="181">
        <v>26.9741</v>
      </c>
      <c r="P576" s="181"/>
      <c r="Q576" s="181">
        <v>23.931699999999999</v>
      </c>
      <c r="R576" s="181">
        <v>27.2546</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44609</v>
      </c>
      <c r="E577" s="181">
        <v>19.77</v>
      </c>
      <c r="F577" s="181">
        <v>0</v>
      </c>
      <c r="G577" s="181">
        <v>2.4352</v>
      </c>
      <c r="H577" s="181">
        <v>-3.8892000000000002</v>
      </c>
      <c r="I577" s="181">
        <v>-4.5849000000000002</v>
      </c>
      <c r="J577" s="181">
        <v>-10.258699999999999</v>
      </c>
      <c r="K577" s="181">
        <v>-6.8771000000000004</v>
      </c>
      <c r="L577" s="181">
        <v>-1.4947999999999999</v>
      </c>
      <c r="M577" s="181">
        <v>18.1004</v>
      </c>
      <c r="N577" s="181">
        <v>25.0474</v>
      </c>
      <c r="O577" s="181">
        <v>25.680599999999998</v>
      </c>
      <c r="P577" s="181"/>
      <c r="Q577" s="181">
        <v>22.681100000000001</v>
      </c>
      <c r="R577" s="181">
        <v>26.024699999999999</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44609</v>
      </c>
      <c r="E578" s="181">
        <v>107.54</v>
      </c>
      <c r="F578" s="181">
        <v>-0.25040000000000001</v>
      </c>
      <c r="G578" s="181">
        <v>2.2631999999999999</v>
      </c>
      <c r="H578" s="181">
        <v>-3.0209999999999999</v>
      </c>
      <c r="I578" s="181">
        <v>-3.6983999999999999</v>
      </c>
      <c r="J578" s="181">
        <v>-9.4780999999999995</v>
      </c>
      <c r="K578" s="181">
        <v>-7.5560999999999998</v>
      </c>
      <c r="L578" s="181">
        <v>-0.32440000000000002</v>
      </c>
      <c r="M578" s="181">
        <v>17.864999999999998</v>
      </c>
      <c r="N578" s="181">
        <v>22.260100000000001</v>
      </c>
      <c r="O578" s="181">
        <v>29.293900000000001</v>
      </c>
      <c r="P578" s="181">
        <v>20.042400000000001</v>
      </c>
      <c r="Q578" s="181">
        <v>18.182700000000001</v>
      </c>
      <c r="R578" s="181">
        <v>28.384499999999999</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44609</v>
      </c>
      <c r="E579" s="181">
        <v>95.96</v>
      </c>
      <c r="F579" s="181">
        <v>-0.2495</v>
      </c>
      <c r="G579" s="181">
        <v>2.2483</v>
      </c>
      <c r="H579" s="181">
        <v>-3.0314999999999999</v>
      </c>
      <c r="I579" s="181">
        <v>-3.7319</v>
      </c>
      <c r="J579" s="181">
        <v>-9.5570000000000004</v>
      </c>
      <c r="K579" s="181">
        <v>-7.7839999999999998</v>
      </c>
      <c r="L579" s="181">
        <v>-0.80630000000000002</v>
      </c>
      <c r="M579" s="181">
        <v>17.0244</v>
      </c>
      <c r="N579" s="181">
        <v>21.024100000000001</v>
      </c>
      <c r="O579" s="181">
        <v>27.901900000000001</v>
      </c>
      <c r="P579" s="181">
        <v>18.649699999999999</v>
      </c>
      <c r="Q579" s="181">
        <v>19.0214</v>
      </c>
      <c r="R579" s="181">
        <v>27.060199999999998</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409</v>
      </c>
      <c r="C580" s="177">
        <v>111709</v>
      </c>
      <c r="D580" s="180">
        <v>44609</v>
      </c>
      <c r="E580" s="181">
        <v>102.85</v>
      </c>
      <c r="F580" s="181">
        <v>-0.25219999999999998</v>
      </c>
      <c r="G580" s="181">
        <v>2.2568999999999999</v>
      </c>
      <c r="H580" s="181">
        <v>-3.0356999999999998</v>
      </c>
      <c r="I580" s="181">
        <v>-3.7254999999999998</v>
      </c>
      <c r="J580" s="181">
        <v>-9.5347000000000008</v>
      </c>
      <c r="K580" s="181">
        <v>-7.7329999999999997</v>
      </c>
      <c r="L580" s="181">
        <v>-0.69520000000000004</v>
      </c>
      <c r="M580" s="181">
        <v>17.221299999999999</v>
      </c>
      <c r="N580" s="181">
        <v>21.399899999999999</v>
      </c>
      <c r="O580" s="181">
        <v>28.590800000000002</v>
      </c>
      <c r="P580" s="181">
        <v>19.423400000000001</v>
      </c>
      <c r="Q580" s="181">
        <v>19.6586</v>
      </c>
      <c r="R580" s="181">
        <v>27.647099999999998</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44609</v>
      </c>
      <c r="E581" s="181">
        <v>122.66</v>
      </c>
      <c r="F581" s="181">
        <v>-0.2034</v>
      </c>
      <c r="G581" s="181">
        <v>2.5585</v>
      </c>
      <c r="H581" s="181">
        <v>-2.4805000000000001</v>
      </c>
      <c r="I581" s="181">
        <v>-2.6044</v>
      </c>
      <c r="J581" s="181">
        <v>-6.5875000000000004</v>
      </c>
      <c r="K581" s="181">
        <v>-4.6412000000000004</v>
      </c>
      <c r="L581" s="181">
        <v>4.4093</v>
      </c>
      <c r="M581" s="181">
        <v>19.586600000000001</v>
      </c>
      <c r="N581" s="181">
        <v>18.169599999999999</v>
      </c>
      <c r="O581" s="181">
        <v>25.337800000000001</v>
      </c>
      <c r="P581" s="181">
        <v>19.642800000000001</v>
      </c>
      <c r="Q581" s="181">
        <v>16.724299999999999</v>
      </c>
      <c r="R581" s="181">
        <v>26.858000000000001</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44609</v>
      </c>
      <c r="E582" s="181">
        <v>114.45</v>
      </c>
      <c r="F582" s="181">
        <v>-0.20930000000000001</v>
      </c>
      <c r="G582" s="181">
        <v>2.5446</v>
      </c>
      <c r="H582" s="181">
        <v>-2.5045000000000002</v>
      </c>
      <c r="I582" s="181">
        <v>-2.6619999999999999</v>
      </c>
      <c r="J582" s="181">
        <v>-6.6932999999999998</v>
      </c>
      <c r="K582" s="181">
        <v>-4.9497999999999998</v>
      </c>
      <c r="L582" s="181">
        <v>3.7248999999999999</v>
      </c>
      <c r="M582" s="181">
        <v>18.417000000000002</v>
      </c>
      <c r="N582" s="181">
        <v>16.666699999999999</v>
      </c>
      <c r="O582" s="181">
        <v>23.980399999999999</v>
      </c>
      <c r="P582" s="181">
        <v>18.474799999999998</v>
      </c>
      <c r="Q582" s="181">
        <v>20.1586</v>
      </c>
      <c r="R582" s="181">
        <v>25.396799999999999</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44609</v>
      </c>
      <c r="E583" s="181">
        <v>85.757000000000005</v>
      </c>
      <c r="F583" s="181">
        <v>-0.74419999999999997</v>
      </c>
      <c r="G583" s="181">
        <v>1.7597</v>
      </c>
      <c r="H583" s="181">
        <v>-3.4832999999999998</v>
      </c>
      <c r="I583" s="181">
        <v>-3.5701000000000001</v>
      </c>
      <c r="J583" s="181">
        <v>-5.8514999999999997</v>
      </c>
      <c r="K583" s="181">
        <v>-4.0061999999999998</v>
      </c>
      <c r="L583" s="181">
        <v>1.8492</v>
      </c>
      <c r="M583" s="181">
        <v>16.8813</v>
      </c>
      <c r="N583" s="181">
        <v>21.7759</v>
      </c>
      <c r="O583" s="181">
        <v>23.881799999999998</v>
      </c>
      <c r="P583" s="181">
        <v>16.456700000000001</v>
      </c>
      <c r="Q583" s="181">
        <v>17.9802</v>
      </c>
      <c r="R583" s="181">
        <v>24.6069</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44609</v>
      </c>
      <c r="E584" s="181">
        <v>79.73</v>
      </c>
      <c r="F584" s="181">
        <v>-0.74690000000000001</v>
      </c>
      <c r="G584" s="181">
        <v>1.7508999999999999</v>
      </c>
      <c r="H584" s="181">
        <v>-3.5013999999999998</v>
      </c>
      <c r="I584" s="181">
        <v>-3.6053000000000002</v>
      </c>
      <c r="J584" s="181">
        <v>-5.9276999999999997</v>
      </c>
      <c r="K584" s="181">
        <v>-4.2351000000000001</v>
      </c>
      <c r="L584" s="181">
        <v>1.3642000000000001</v>
      </c>
      <c r="M584" s="181">
        <v>16.055299999999999</v>
      </c>
      <c r="N584" s="181">
        <v>20.6312</v>
      </c>
      <c r="O584" s="181">
        <v>22.700099999999999</v>
      </c>
      <c r="P584" s="181">
        <v>15.2798</v>
      </c>
      <c r="Q584" s="181">
        <v>14.745900000000001</v>
      </c>
      <c r="R584" s="181">
        <v>23.435199999999998</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44609</v>
      </c>
      <c r="E585" s="181">
        <v>78.23</v>
      </c>
      <c r="F585" s="181">
        <v>-0.31859999999999999</v>
      </c>
      <c r="G585" s="181">
        <v>2.1545999999999998</v>
      </c>
      <c r="H585" s="181">
        <v>-3.3481999999999998</v>
      </c>
      <c r="I585" s="181">
        <v>-3.4077999999999999</v>
      </c>
      <c r="J585" s="181">
        <v>-6.3338000000000001</v>
      </c>
      <c r="K585" s="181">
        <v>-3.0847000000000002</v>
      </c>
      <c r="L585" s="181">
        <v>4.4180000000000001</v>
      </c>
      <c r="M585" s="181">
        <v>18.782299999999999</v>
      </c>
      <c r="N585" s="181">
        <v>17.040700000000001</v>
      </c>
      <c r="O585" s="181">
        <v>19.678899999999999</v>
      </c>
      <c r="P585" s="181">
        <v>14.065</v>
      </c>
      <c r="Q585" s="181">
        <v>15.1113</v>
      </c>
      <c r="R585" s="181">
        <v>20.364999999999998</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44609</v>
      </c>
      <c r="E586" s="181">
        <v>70.03</v>
      </c>
      <c r="F586" s="181">
        <v>-0.32740000000000002</v>
      </c>
      <c r="G586" s="181">
        <v>2.1440999999999999</v>
      </c>
      <c r="H586" s="181">
        <v>-3.3801999999999999</v>
      </c>
      <c r="I586" s="181">
        <v>-3.4735</v>
      </c>
      <c r="J586" s="181">
        <v>-6.4645000000000001</v>
      </c>
      <c r="K586" s="181">
        <v>-3.5001000000000002</v>
      </c>
      <c r="L586" s="181">
        <v>3.5181</v>
      </c>
      <c r="M586" s="181">
        <v>17.2639</v>
      </c>
      <c r="N586" s="181">
        <v>15.0863</v>
      </c>
      <c r="O586" s="181">
        <v>17.637699999999999</v>
      </c>
      <c r="P586" s="181">
        <v>12.3095</v>
      </c>
      <c r="Q586" s="181">
        <v>15.962400000000001</v>
      </c>
      <c r="R586" s="181">
        <v>18.331499999999998</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44609</v>
      </c>
      <c r="E587" s="181">
        <v>857.47770000000003</v>
      </c>
      <c r="F587" s="181">
        <v>-0.43619999999999998</v>
      </c>
      <c r="G587" s="181">
        <v>2.4123000000000001</v>
      </c>
      <c r="H587" s="181">
        <v>-2.7747999999999999</v>
      </c>
      <c r="I587" s="181">
        <v>-3.4174000000000002</v>
      </c>
      <c r="J587" s="181">
        <v>-6.0110999999999999</v>
      </c>
      <c r="K587" s="181">
        <v>-4.6565000000000003</v>
      </c>
      <c r="L587" s="181">
        <v>6.1947000000000001</v>
      </c>
      <c r="M587" s="181">
        <v>18.982800000000001</v>
      </c>
      <c r="N587" s="181">
        <v>19.139700000000001</v>
      </c>
      <c r="O587" s="181">
        <v>17.899699999999999</v>
      </c>
      <c r="P587" s="181">
        <v>12.405799999999999</v>
      </c>
      <c r="Q587" s="181">
        <v>21.4832</v>
      </c>
      <c r="R587" s="181">
        <v>21.977599999999999</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44609</v>
      </c>
      <c r="E588" s="181">
        <v>929.68190000000004</v>
      </c>
      <c r="F588" s="181">
        <v>-0.43390000000000001</v>
      </c>
      <c r="G588" s="181">
        <v>2.4192999999999998</v>
      </c>
      <c r="H588" s="181">
        <v>-2.7595000000000001</v>
      </c>
      <c r="I588" s="181">
        <v>-3.3874</v>
      </c>
      <c r="J588" s="181">
        <v>-5.9466000000000001</v>
      </c>
      <c r="K588" s="181">
        <v>-4.4642999999999997</v>
      </c>
      <c r="L588" s="181">
        <v>6.6336000000000004</v>
      </c>
      <c r="M588" s="181">
        <v>19.724599999999999</v>
      </c>
      <c r="N588" s="181">
        <v>20.135899999999999</v>
      </c>
      <c r="O588" s="181">
        <v>18.979399999999998</v>
      </c>
      <c r="P588" s="181">
        <v>13.473000000000001</v>
      </c>
      <c r="Q588" s="181">
        <v>15.8424</v>
      </c>
      <c r="R588" s="181">
        <v>23.049399999999999</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44609</v>
      </c>
      <c r="E591" s="181">
        <v>2352.9420533569901</v>
      </c>
      <c r="F591" s="181">
        <v>-0.37159999999999999</v>
      </c>
      <c r="G591" s="181">
        <v>1.8559000000000001</v>
      </c>
      <c r="H591" s="181">
        <v>-2.4742999999999999</v>
      </c>
      <c r="I591" s="181">
        <v>-3.2101999999999999</v>
      </c>
      <c r="J591" s="181">
        <v>-6.0324999999999998</v>
      </c>
      <c r="K591" s="181">
        <v>-4.7862999999999998</v>
      </c>
      <c r="L591" s="181">
        <v>5.3693</v>
      </c>
      <c r="M591" s="181">
        <v>20.890999999999998</v>
      </c>
      <c r="N591" s="181">
        <v>19.676400000000001</v>
      </c>
      <c r="O591" s="181">
        <v>14.962999999999999</v>
      </c>
      <c r="P591" s="181">
        <v>10.157299999999999</v>
      </c>
      <c r="Q591" s="181">
        <v>23.470500000000001</v>
      </c>
      <c r="R591" s="181">
        <v>19.773900000000001</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44609</v>
      </c>
      <c r="E592" s="181">
        <v>762.60799999999995</v>
      </c>
      <c r="F592" s="181">
        <v>-0.37009999999999998</v>
      </c>
      <c r="G592" s="181">
        <v>1.8605</v>
      </c>
      <c r="H592" s="181">
        <v>-2.464</v>
      </c>
      <c r="I592" s="181">
        <v>-3.1888999999999998</v>
      </c>
      <c r="J592" s="181">
        <v>-5.9855</v>
      </c>
      <c r="K592" s="181">
        <v>-4.6372999999999998</v>
      </c>
      <c r="L592" s="181">
        <v>5.7050000000000001</v>
      </c>
      <c r="M592" s="181">
        <v>21.441199999999998</v>
      </c>
      <c r="N592" s="181">
        <v>20.363399999999999</v>
      </c>
      <c r="O592" s="181">
        <v>15.6347</v>
      </c>
      <c r="P592" s="181">
        <v>10.862</v>
      </c>
      <c r="Q592" s="181">
        <v>13.2843</v>
      </c>
      <c r="R592" s="181">
        <v>20.469799999999999</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44609</v>
      </c>
      <c r="E593" s="181">
        <v>55.900300000000001</v>
      </c>
      <c r="F593" s="181">
        <v>-0.40529999999999999</v>
      </c>
      <c r="G593" s="181">
        <v>2.1438999999999999</v>
      </c>
      <c r="H593" s="181">
        <v>-3.1560000000000001</v>
      </c>
      <c r="I593" s="181">
        <v>-3.6097000000000001</v>
      </c>
      <c r="J593" s="181">
        <v>-7.3918999999999997</v>
      </c>
      <c r="K593" s="181">
        <v>-3.8570000000000002</v>
      </c>
      <c r="L593" s="181">
        <v>5.5208000000000004</v>
      </c>
      <c r="M593" s="181">
        <v>21.526399999999999</v>
      </c>
      <c r="N593" s="181">
        <v>18.054400000000001</v>
      </c>
      <c r="O593" s="181">
        <v>19.251300000000001</v>
      </c>
      <c r="P593" s="181">
        <v>12.3901</v>
      </c>
      <c r="Q593" s="181">
        <v>12.047800000000001</v>
      </c>
      <c r="R593" s="181">
        <v>18.9832</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44609</v>
      </c>
      <c r="E594" s="181">
        <v>60.626600000000003</v>
      </c>
      <c r="F594" s="181">
        <v>-0.40179999999999999</v>
      </c>
      <c r="G594" s="181">
        <v>2.1547999999999998</v>
      </c>
      <c r="H594" s="181">
        <v>-3.1320999999999999</v>
      </c>
      <c r="I594" s="181">
        <v>-3.5628000000000002</v>
      </c>
      <c r="J594" s="181">
        <v>-7.2923</v>
      </c>
      <c r="K594" s="181">
        <v>-3.5503999999999998</v>
      </c>
      <c r="L594" s="181">
        <v>6.1927000000000003</v>
      </c>
      <c r="M594" s="181">
        <v>22.686900000000001</v>
      </c>
      <c r="N594" s="181">
        <v>19.552</v>
      </c>
      <c r="O594" s="181">
        <v>20.721399999999999</v>
      </c>
      <c r="P594" s="181">
        <v>13.541499999999999</v>
      </c>
      <c r="Q594" s="181">
        <v>14.9658</v>
      </c>
      <c r="R594" s="181">
        <v>20.492799999999999</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44609</v>
      </c>
      <c r="E595" s="181">
        <v>585.91999999999996</v>
      </c>
      <c r="F595" s="181">
        <v>-0.3402</v>
      </c>
      <c r="G595" s="181">
        <v>2.2138</v>
      </c>
      <c r="H595" s="181">
        <v>-2.7825000000000002</v>
      </c>
      <c r="I595" s="181">
        <v>-2.6193</v>
      </c>
      <c r="J595" s="181">
        <v>-5.8293999999999997</v>
      </c>
      <c r="K595" s="181">
        <v>-5.0110999999999999</v>
      </c>
      <c r="L595" s="181">
        <v>4.0914000000000001</v>
      </c>
      <c r="M595" s="181">
        <v>19.087</v>
      </c>
      <c r="N595" s="181">
        <v>18.833400000000001</v>
      </c>
      <c r="O595" s="181">
        <v>19.8386</v>
      </c>
      <c r="P595" s="181">
        <v>13.8537</v>
      </c>
      <c r="Q595" s="181">
        <v>19.8169</v>
      </c>
      <c r="R595" s="181">
        <v>22.623000000000001</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44609</v>
      </c>
      <c r="E596" s="181">
        <v>636.12</v>
      </c>
      <c r="F596" s="181">
        <v>-0.33679999999999999</v>
      </c>
      <c r="G596" s="181">
        <v>2.2208000000000001</v>
      </c>
      <c r="H596" s="181">
        <v>-2.7681</v>
      </c>
      <c r="I596" s="181">
        <v>-2.5939000000000001</v>
      </c>
      <c r="J596" s="181">
        <v>-5.7781000000000002</v>
      </c>
      <c r="K596" s="181">
        <v>-4.8536000000000001</v>
      </c>
      <c r="L596" s="181">
        <v>4.4686000000000003</v>
      </c>
      <c r="M596" s="181">
        <v>19.7515</v>
      </c>
      <c r="N596" s="181">
        <v>19.636600000000001</v>
      </c>
      <c r="O596" s="181">
        <v>20.677600000000002</v>
      </c>
      <c r="P596" s="181">
        <v>14.8452</v>
      </c>
      <c r="Q596" s="181">
        <v>16.387499999999999</v>
      </c>
      <c r="R596" s="181">
        <v>23.4313</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44609</v>
      </c>
      <c r="E597" s="181">
        <v>15.95</v>
      </c>
      <c r="F597" s="181">
        <v>-0.25019999999999998</v>
      </c>
      <c r="G597" s="181">
        <v>2.3748</v>
      </c>
      <c r="H597" s="181">
        <v>-2.2671999999999999</v>
      </c>
      <c r="I597" s="181">
        <v>-2.0270000000000001</v>
      </c>
      <c r="J597" s="181">
        <v>-3.0983999999999998</v>
      </c>
      <c r="K597" s="181">
        <v>-4.7760999999999996</v>
      </c>
      <c r="L597" s="181">
        <v>10.151899999999999</v>
      </c>
      <c r="M597" s="181">
        <v>20.377400000000002</v>
      </c>
      <c r="N597" s="181">
        <v>14.913500000000001</v>
      </c>
      <c r="O597" s="181">
        <v>17.736000000000001</v>
      </c>
      <c r="P597" s="181"/>
      <c r="Q597" s="181">
        <v>12.683999999999999</v>
      </c>
      <c r="R597" s="181">
        <v>16.386299999999999</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44609</v>
      </c>
      <c r="E598" s="181">
        <v>16.43</v>
      </c>
      <c r="F598" s="181">
        <v>-0.2429</v>
      </c>
      <c r="G598" s="181">
        <v>2.4314</v>
      </c>
      <c r="H598" s="181">
        <v>-2.2606000000000002</v>
      </c>
      <c r="I598" s="181">
        <v>-2.0274000000000001</v>
      </c>
      <c r="J598" s="181">
        <v>-3.0106000000000002</v>
      </c>
      <c r="K598" s="181">
        <v>-4.6984000000000004</v>
      </c>
      <c r="L598" s="181">
        <v>10.342499999999999</v>
      </c>
      <c r="M598" s="181">
        <v>20.808800000000002</v>
      </c>
      <c r="N598" s="181">
        <v>15.379200000000001</v>
      </c>
      <c r="O598" s="181">
        <v>18.340599999999998</v>
      </c>
      <c r="P598" s="181"/>
      <c r="Q598" s="181">
        <v>13.5419</v>
      </c>
      <c r="R598" s="181">
        <v>16.888999999999999</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44609</v>
      </c>
      <c r="E599" s="181">
        <v>41.82</v>
      </c>
      <c r="F599" s="181">
        <v>-0.28610000000000002</v>
      </c>
      <c r="G599" s="181">
        <v>2.4748999999999999</v>
      </c>
      <c r="H599" s="181">
        <v>-2.9247999999999998</v>
      </c>
      <c r="I599" s="181">
        <v>-2.6082999999999998</v>
      </c>
      <c r="J599" s="181">
        <v>-6.3381999999999996</v>
      </c>
      <c r="K599" s="181">
        <v>-4.2144000000000004</v>
      </c>
      <c r="L599" s="181">
        <v>5.4995000000000003</v>
      </c>
      <c r="M599" s="181">
        <v>18.9758</v>
      </c>
      <c r="N599" s="181">
        <v>16.848299999999998</v>
      </c>
      <c r="O599" s="181">
        <v>16.981400000000001</v>
      </c>
      <c r="P599" s="181">
        <v>13.474399999999999</v>
      </c>
      <c r="Q599" s="181">
        <v>18.4651</v>
      </c>
      <c r="R599" s="181">
        <v>16.708300000000001</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44609</v>
      </c>
      <c r="E600" s="181">
        <v>37.85</v>
      </c>
      <c r="F600" s="181">
        <v>-0.2898</v>
      </c>
      <c r="G600" s="181">
        <v>2.4634999999999998</v>
      </c>
      <c r="H600" s="181">
        <v>-2.9487000000000001</v>
      </c>
      <c r="I600" s="181">
        <v>-2.6741999999999999</v>
      </c>
      <c r="J600" s="181">
        <v>-6.4508000000000001</v>
      </c>
      <c r="K600" s="181">
        <v>-4.5156000000000001</v>
      </c>
      <c r="L600" s="181">
        <v>4.8475999999999999</v>
      </c>
      <c r="M600" s="181">
        <v>17.876100000000001</v>
      </c>
      <c r="N600" s="181">
        <v>15.4315</v>
      </c>
      <c r="O600" s="181">
        <v>15.5252</v>
      </c>
      <c r="P600" s="181">
        <v>11.8447</v>
      </c>
      <c r="Q600" s="181">
        <v>17.073899999999998</v>
      </c>
      <c r="R600" s="181">
        <v>15.3409</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44609</v>
      </c>
      <c r="E601" s="181">
        <v>106.37</v>
      </c>
      <c r="F601" s="181">
        <v>-0.45850000000000002</v>
      </c>
      <c r="G601" s="181">
        <v>1.8480000000000001</v>
      </c>
      <c r="H601" s="181">
        <v>-3.5543</v>
      </c>
      <c r="I601" s="181">
        <v>-3.9201999999999999</v>
      </c>
      <c r="J601" s="181">
        <v>-6.6929999999999996</v>
      </c>
      <c r="K601" s="181">
        <v>-2.6183000000000001</v>
      </c>
      <c r="L601" s="181">
        <v>8.1105999999999998</v>
      </c>
      <c r="M601" s="181">
        <v>22.180099999999999</v>
      </c>
      <c r="N601" s="181">
        <v>28.6371</v>
      </c>
      <c r="O601" s="181">
        <v>25.6189</v>
      </c>
      <c r="P601" s="181">
        <v>18.6419</v>
      </c>
      <c r="Q601" s="181">
        <v>18.647300000000001</v>
      </c>
      <c r="R601" s="181">
        <v>32.207500000000003</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44609</v>
      </c>
      <c r="E602" s="181">
        <v>96.29</v>
      </c>
      <c r="F602" s="181">
        <v>-0.4652</v>
      </c>
      <c r="G602" s="181">
        <v>1.8294999999999999</v>
      </c>
      <c r="H602" s="181">
        <v>-3.5847000000000002</v>
      </c>
      <c r="I602" s="181">
        <v>-3.9693000000000001</v>
      </c>
      <c r="J602" s="181">
        <v>-6.8041</v>
      </c>
      <c r="K602" s="181">
        <v>-2.9335</v>
      </c>
      <c r="L602" s="181">
        <v>7.4545000000000003</v>
      </c>
      <c r="M602" s="181">
        <v>21.104299999999999</v>
      </c>
      <c r="N602" s="181">
        <v>27.182700000000001</v>
      </c>
      <c r="O602" s="181">
        <v>24.1752</v>
      </c>
      <c r="P602" s="181">
        <v>17.271000000000001</v>
      </c>
      <c r="Q602" s="181">
        <v>18.789400000000001</v>
      </c>
      <c r="R602" s="181">
        <v>30.753699999999998</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44609</v>
      </c>
      <c r="E603" s="181">
        <v>14.12</v>
      </c>
      <c r="F603" s="181">
        <v>-0.28249999999999997</v>
      </c>
      <c r="G603" s="181">
        <v>2.0969000000000002</v>
      </c>
      <c r="H603" s="181">
        <v>-1.8763000000000001</v>
      </c>
      <c r="I603" s="181">
        <v>-2.4862000000000002</v>
      </c>
      <c r="J603" s="181">
        <v>-5.6779999999999999</v>
      </c>
      <c r="K603" s="181">
        <v>-4.6589999999999998</v>
      </c>
      <c r="L603" s="181">
        <v>3.6711</v>
      </c>
      <c r="M603" s="181">
        <v>16.597899999999999</v>
      </c>
      <c r="N603" s="181">
        <v>14.2395</v>
      </c>
      <c r="O603" s="181">
        <v>16.107099999999999</v>
      </c>
      <c r="P603" s="181"/>
      <c r="Q603" s="181">
        <v>8.6852</v>
      </c>
      <c r="R603" s="181">
        <v>17.2867</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44609</v>
      </c>
      <c r="E604" s="181">
        <v>13.16</v>
      </c>
      <c r="F604" s="181">
        <v>-0.30299999999999999</v>
      </c>
      <c r="G604" s="181">
        <v>2.0154999999999998</v>
      </c>
      <c r="H604" s="181">
        <v>-1.9374</v>
      </c>
      <c r="I604" s="181">
        <v>-2.5185</v>
      </c>
      <c r="J604" s="181">
        <v>-5.7980999999999998</v>
      </c>
      <c r="K604" s="181">
        <v>-5.1189999999999998</v>
      </c>
      <c r="L604" s="181">
        <v>2.8125</v>
      </c>
      <c r="M604" s="181">
        <v>15.035</v>
      </c>
      <c r="N604" s="181">
        <v>12.2867</v>
      </c>
      <c r="O604" s="181">
        <v>13.8002</v>
      </c>
      <c r="P604" s="181"/>
      <c r="Q604" s="181">
        <v>6.8535000000000004</v>
      </c>
      <c r="R604" s="181">
        <v>14.353400000000001</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44609</v>
      </c>
      <c r="E605" s="181">
        <v>80.81</v>
      </c>
      <c r="F605" s="181">
        <v>-0.7248</v>
      </c>
      <c r="G605" s="181">
        <v>1.6222000000000001</v>
      </c>
      <c r="H605" s="181">
        <v>-3.5104000000000002</v>
      </c>
      <c r="I605" s="181">
        <v>-4.2535999999999996</v>
      </c>
      <c r="J605" s="181">
        <v>-8.6170000000000009</v>
      </c>
      <c r="K605" s="181">
        <v>-6.4916</v>
      </c>
      <c r="L605" s="181">
        <v>2.7332999999999998</v>
      </c>
      <c r="M605" s="181">
        <v>17.644500000000001</v>
      </c>
      <c r="N605" s="181">
        <v>15.906499999999999</v>
      </c>
      <c r="O605" s="181">
        <v>19.639099999999999</v>
      </c>
      <c r="P605" s="181">
        <v>15.476000000000001</v>
      </c>
      <c r="Q605" s="181">
        <v>14.790699999999999</v>
      </c>
      <c r="R605" s="181">
        <v>20.096299999999999</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44609</v>
      </c>
      <c r="E606" s="181">
        <v>91.77</v>
      </c>
      <c r="F606" s="181">
        <v>-0.7248</v>
      </c>
      <c r="G606" s="181">
        <v>1.6392</v>
      </c>
      <c r="H606" s="181">
        <v>-3.4914000000000001</v>
      </c>
      <c r="I606" s="181">
        <v>-4.2066999999999997</v>
      </c>
      <c r="J606" s="181">
        <v>-8.5045000000000002</v>
      </c>
      <c r="K606" s="181">
        <v>-6.1752000000000002</v>
      </c>
      <c r="L606" s="181">
        <v>3.3912</v>
      </c>
      <c r="M606" s="181">
        <v>18.7346</v>
      </c>
      <c r="N606" s="181">
        <v>17.367899999999999</v>
      </c>
      <c r="O606" s="181">
        <v>21.1252</v>
      </c>
      <c r="P606" s="181">
        <v>17.072399999999998</v>
      </c>
      <c r="Q606" s="181">
        <v>18.320699999999999</v>
      </c>
      <c r="R606" s="181">
        <v>21.580300000000001</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44609</v>
      </c>
      <c r="E607" s="181">
        <v>14.2676</v>
      </c>
      <c r="F607" s="181">
        <v>-8.1199999999999994E-2</v>
      </c>
      <c r="G607" s="181">
        <v>2.0520999999999998</v>
      </c>
      <c r="H607" s="181">
        <v>-2.4390999999999998</v>
      </c>
      <c r="I607" s="181">
        <v>-3.0760000000000001</v>
      </c>
      <c r="J607" s="181">
        <v>-6.0266000000000002</v>
      </c>
      <c r="K607" s="181">
        <v>-9.3839000000000006</v>
      </c>
      <c r="L607" s="181">
        <v>-2.4590999999999998</v>
      </c>
      <c r="M607" s="181">
        <v>3.5173999999999999</v>
      </c>
      <c r="N607" s="181">
        <v>7.2751999999999999</v>
      </c>
      <c r="O607" s="181"/>
      <c r="P607" s="181"/>
      <c r="Q607" s="181">
        <v>16.4252</v>
      </c>
      <c r="R607" s="181">
        <v>15.8383</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44609</v>
      </c>
      <c r="E608" s="181">
        <v>13.561</v>
      </c>
      <c r="F608" s="181">
        <v>-8.77E-2</v>
      </c>
      <c r="G608" s="181">
        <v>2.0337999999999998</v>
      </c>
      <c r="H608" s="181">
        <v>-2.4794999999999998</v>
      </c>
      <c r="I608" s="181">
        <v>-3.1564999999999999</v>
      </c>
      <c r="J608" s="181">
        <v>-6.1742999999999997</v>
      </c>
      <c r="K608" s="181">
        <v>-9.8458000000000006</v>
      </c>
      <c r="L608" s="181">
        <v>-3.4893999999999998</v>
      </c>
      <c r="M608" s="181">
        <v>1.8574999999999999</v>
      </c>
      <c r="N608" s="181">
        <v>4.9905999999999997</v>
      </c>
      <c r="O608" s="181"/>
      <c r="P608" s="181"/>
      <c r="Q608" s="181">
        <v>13.9221</v>
      </c>
      <c r="R608" s="181">
        <v>13.346500000000001</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44609</v>
      </c>
      <c r="E609" s="181">
        <v>28.0275</v>
      </c>
      <c r="F609" s="181">
        <v>-0.26579999999999998</v>
      </c>
      <c r="G609" s="181">
        <v>2.2584</v>
      </c>
      <c r="H609" s="181">
        <v>-2.5419</v>
      </c>
      <c r="I609" s="181">
        <v>-2.7787999999999999</v>
      </c>
      <c r="J609" s="181">
        <v>-7.8879000000000001</v>
      </c>
      <c r="K609" s="181">
        <v>-6.7599</v>
      </c>
      <c r="L609" s="181">
        <v>6.0077999999999996</v>
      </c>
      <c r="M609" s="181">
        <v>19.596800000000002</v>
      </c>
      <c r="N609" s="181">
        <v>17.100300000000001</v>
      </c>
      <c r="O609" s="181">
        <v>21.786100000000001</v>
      </c>
      <c r="P609" s="181">
        <v>16.338000000000001</v>
      </c>
      <c r="Q609" s="181">
        <v>7.7000999999999999</v>
      </c>
      <c r="R609" s="181">
        <v>21.3245</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44609</v>
      </c>
      <c r="E610" s="181">
        <v>30.848600000000001</v>
      </c>
      <c r="F610" s="181">
        <v>-0.26319999999999999</v>
      </c>
      <c r="G610" s="181">
        <v>2.2654999999999998</v>
      </c>
      <c r="H610" s="181">
        <v>-2.5261999999999998</v>
      </c>
      <c r="I610" s="181">
        <v>-2.7450000000000001</v>
      </c>
      <c r="J610" s="181">
        <v>-7.8072999999999997</v>
      </c>
      <c r="K610" s="181">
        <v>-6.5453999999999999</v>
      </c>
      <c r="L610" s="181">
        <v>6.4530000000000003</v>
      </c>
      <c r="M610" s="181">
        <v>20.3261</v>
      </c>
      <c r="N610" s="181">
        <v>18.030200000000001</v>
      </c>
      <c r="O610" s="181">
        <v>22.717099999999999</v>
      </c>
      <c r="P610" s="181">
        <v>17.2575</v>
      </c>
      <c r="Q610" s="181">
        <v>17.3642</v>
      </c>
      <c r="R610" s="181">
        <v>22.261800000000001</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44609</v>
      </c>
      <c r="E611" s="181">
        <v>70.721000000000004</v>
      </c>
      <c r="F611" s="181">
        <v>-0.45889999999999997</v>
      </c>
      <c r="G611" s="181">
        <v>1.8404</v>
      </c>
      <c r="H611" s="181">
        <v>-3.4129999999999998</v>
      </c>
      <c r="I611" s="181">
        <v>-3.7259000000000002</v>
      </c>
      <c r="J611" s="181">
        <v>-7.0048000000000004</v>
      </c>
      <c r="K611" s="181">
        <v>-4.4775999999999998</v>
      </c>
      <c r="L611" s="181">
        <v>4.4762000000000004</v>
      </c>
      <c r="M611" s="181">
        <v>17.502099999999999</v>
      </c>
      <c r="N611" s="181">
        <v>19.5136</v>
      </c>
      <c r="O611" s="181">
        <v>20.709399999999999</v>
      </c>
      <c r="P611" s="181">
        <v>14.718500000000001</v>
      </c>
      <c r="Q611" s="181">
        <v>12.795299999999999</v>
      </c>
      <c r="R611" s="181">
        <v>20.5794</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44609</v>
      </c>
      <c r="E612" s="181">
        <v>79.388000000000005</v>
      </c>
      <c r="F612" s="181">
        <v>-0.45519999999999999</v>
      </c>
      <c r="G612" s="181">
        <v>1.8526</v>
      </c>
      <c r="H612" s="181">
        <v>-3.3856999999999999</v>
      </c>
      <c r="I612" s="181">
        <v>-3.6739999999999999</v>
      </c>
      <c r="J612" s="181">
        <v>-6.8959000000000001</v>
      </c>
      <c r="K612" s="181">
        <v>-4.1486000000000001</v>
      </c>
      <c r="L612" s="181">
        <v>5.1901000000000002</v>
      </c>
      <c r="M612" s="181">
        <v>18.703900000000001</v>
      </c>
      <c r="N612" s="181">
        <v>21.136500000000002</v>
      </c>
      <c r="O612" s="181">
        <v>22.254799999999999</v>
      </c>
      <c r="P612" s="181">
        <v>16.1647</v>
      </c>
      <c r="Q612" s="181">
        <v>16.088100000000001</v>
      </c>
      <c r="R612" s="181">
        <v>22.1784</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44609</v>
      </c>
      <c r="E613" s="181">
        <v>82.472999999999999</v>
      </c>
      <c r="F613" s="181">
        <v>-0.38169999999999998</v>
      </c>
      <c r="G613" s="181">
        <v>2.8508</v>
      </c>
      <c r="H613" s="181">
        <v>-2.9489999999999998</v>
      </c>
      <c r="I613" s="181">
        <v>-3.3153000000000001</v>
      </c>
      <c r="J613" s="181">
        <v>-9.1686999999999994</v>
      </c>
      <c r="K613" s="181">
        <v>-5.3992000000000004</v>
      </c>
      <c r="L613" s="181">
        <v>2.2845</v>
      </c>
      <c r="M613" s="181">
        <v>13.605399999999999</v>
      </c>
      <c r="N613" s="181">
        <v>16.551500000000001</v>
      </c>
      <c r="O613" s="181">
        <v>17.138200000000001</v>
      </c>
      <c r="P613" s="181">
        <v>12.544700000000001</v>
      </c>
      <c r="Q613" s="181">
        <v>14.651999999999999</v>
      </c>
      <c r="R613" s="181">
        <v>18.1236</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44609</v>
      </c>
      <c r="E614" s="181">
        <v>77.731999999999999</v>
      </c>
      <c r="F614" s="181">
        <v>-0.38450000000000001</v>
      </c>
      <c r="G614" s="181">
        <v>2.8431999999999999</v>
      </c>
      <c r="H614" s="181">
        <v>-2.9636</v>
      </c>
      <c r="I614" s="181">
        <v>-3.3437000000000001</v>
      </c>
      <c r="J614" s="181">
        <v>-9.2265999999999995</v>
      </c>
      <c r="K614" s="181">
        <v>-5.5791000000000004</v>
      </c>
      <c r="L614" s="181">
        <v>1.8955</v>
      </c>
      <c r="M614" s="181">
        <v>12.9579</v>
      </c>
      <c r="N614" s="181">
        <v>15.6898</v>
      </c>
      <c r="O614" s="181">
        <v>16.407499999999999</v>
      </c>
      <c r="P614" s="181">
        <v>11.7857</v>
      </c>
      <c r="Q614" s="181">
        <v>13.689299999999999</v>
      </c>
      <c r="R614" s="181">
        <v>17.322299999999998</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44609</v>
      </c>
      <c r="E615" s="181">
        <v>107.6254</v>
      </c>
      <c r="F615" s="181">
        <v>-0.26740000000000003</v>
      </c>
      <c r="G615" s="181">
        <v>2.2119</v>
      </c>
      <c r="H615" s="181">
        <v>-2.2928999999999999</v>
      </c>
      <c r="I615" s="181">
        <v>-2.6863000000000001</v>
      </c>
      <c r="J615" s="181">
        <v>-6.6669999999999998</v>
      </c>
      <c r="K615" s="181">
        <v>-4.7831999999999999</v>
      </c>
      <c r="L615" s="181">
        <v>3.4801000000000002</v>
      </c>
      <c r="M615" s="181">
        <v>19.334800000000001</v>
      </c>
      <c r="N615" s="181">
        <v>18.651299999999999</v>
      </c>
      <c r="O615" s="181">
        <v>18.012499999999999</v>
      </c>
      <c r="P615" s="181">
        <v>14.685600000000001</v>
      </c>
      <c r="Q615" s="181">
        <v>15.010999999999999</v>
      </c>
      <c r="R615" s="181">
        <v>15.6785</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1976</v>
      </c>
      <c r="C616" s="177">
        <v>100865</v>
      </c>
      <c r="D616" s="180">
        <v>44609</v>
      </c>
      <c r="E616" s="181">
        <v>98.004000000000005</v>
      </c>
      <c r="F616" s="181">
        <v>-0.27089999999999997</v>
      </c>
      <c r="G616" s="181">
        <v>2.2014</v>
      </c>
      <c r="H616" s="181">
        <v>-2.3161</v>
      </c>
      <c r="I616" s="181">
        <v>-2.7324999999999999</v>
      </c>
      <c r="J616" s="181">
        <v>-6.7653999999999996</v>
      </c>
      <c r="K616" s="181">
        <v>-5.0811000000000002</v>
      </c>
      <c r="L616" s="181">
        <v>2.8254999999999999</v>
      </c>
      <c r="M616" s="181">
        <v>18.1999</v>
      </c>
      <c r="N616" s="181">
        <v>17.158300000000001</v>
      </c>
      <c r="O616" s="181">
        <v>16.617999999999999</v>
      </c>
      <c r="P616" s="181">
        <v>13.309900000000001</v>
      </c>
      <c r="Q616" s="181">
        <v>9.8707999999999991</v>
      </c>
      <c r="R616" s="181">
        <v>14.2273</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434</v>
      </c>
      <c r="C617" s="177">
        <v>139781</v>
      </c>
      <c r="D617" s="180">
        <v>44609</v>
      </c>
      <c r="E617" s="181">
        <v>20.4681</v>
      </c>
      <c r="F617" s="181">
        <v>-0.34620000000000001</v>
      </c>
      <c r="G617" s="181">
        <v>2.0110000000000001</v>
      </c>
      <c r="H617" s="181">
        <v>-2.7587999999999999</v>
      </c>
      <c r="I617" s="181">
        <v>-2.9331</v>
      </c>
      <c r="J617" s="181">
        <v>-6.7134</v>
      </c>
      <c r="K617" s="181">
        <v>-3.0141</v>
      </c>
      <c r="L617" s="181">
        <v>4.8689</v>
      </c>
      <c r="M617" s="181">
        <v>22.214400000000001</v>
      </c>
      <c r="N617" s="181">
        <v>24.216200000000001</v>
      </c>
      <c r="O617" s="181">
        <v>21.743500000000001</v>
      </c>
      <c r="P617" s="181">
        <v>13.7133</v>
      </c>
      <c r="Q617" s="181">
        <v>14.3634</v>
      </c>
      <c r="R617" s="181">
        <v>26.407299999999999</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435</v>
      </c>
      <c r="C618" s="177">
        <v>139783</v>
      </c>
      <c r="D618" s="180">
        <v>44609</v>
      </c>
      <c r="E618" s="181">
        <v>18.4511</v>
      </c>
      <c r="F618" s="181">
        <v>-0.35</v>
      </c>
      <c r="G618" s="181">
        <v>1.9973000000000001</v>
      </c>
      <c r="H618" s="181">
        <v>-2.7902</v>
      </c>
      <c r="I618" s="181">
        <v>-2.9982000000000002</v>
      </c>
      <c r="J618" s="181">
        <v>-6.8512000000000004</v>
      </c>
      <c r="K618" s="181">
        <v>-3.4308000000000001</v>
      </c>
      <c r="L618" s="181">
        <v>3.9821</v>
      </c>
      <c r="M618" s="181">
        <v>20.672699999999999</v>
      </c>
      <c r="N618" s="181">
        <v>22.163599999999999</v>
      </c>
      <c r="O618" s="181">
        <v>19.711200000000002</v>
      </c>
      <c r="P618" s="181">
        <v>11.5549</v>
      </c>
      <c r="Q618" s="181">
        <v>12.161799999999999</v>
      </c>
      <c r="R618" s="181">
        <v>24.309200000000001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44609</v>
      </c>
      <c r="E619" s="181">
        <v>33.366999999999997</v>
      </c>
      <c r="F619" s="181">
        <v>-0.43269999999999997</v>
      </c>
      <c r="G619" s="181">
        <v>1.8280000000000001</v>
      </c>
      <c r="H619" s="181">
        <v>-2.8277999999999999</v>
      </c>
      <c r="I619" s="181">
        <v>-2.9860000000000002</v>
      </c>
      <c r="J619" s="181">
        <v>-6.7126999999999999</v>
      </c>
      <c r="K619" s="181">
        <v>-4.9074999999999998</v>
      </c>
      <c r="L619" s="181">
        <v>3.6918000000000002</v>
      </c>
      <c r="M619" s="181">
        <v>17.746500000000001</v>
      </c>
      <c r="N619" s="181">
        <v>19.265799999999999</v>
      </c>
      <c r="O619" s="181">
        <v>25.4284</v>
      </c>
      <c r="P619" s="181">
        <v>20.750800000000002</v>
      </c>
      <c r="Q619" s="181">
        <v>21.663</v>
      </c>
      <c r="R619" s="181">
        <v>28.476299999999998</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44609</v>
      </c>
      <c r="E620" s="181">
        <v>30.56</v>
      </c>
      <c r="F620" s="181">
        <v>-0.43659999999999999</v>
      </c>
      <c r="G620" s="181">
        <v>1.8191999999999999</v>
      </c>
      <c r="H620" s="181">
        <v>-2.8515000000000001</v>
      </c>
      <c r="I620" s="181">
        <v>-3.0333999999999999</v>
      </c>
      <c r="J620" s="181">
        <v>-6.8121999999999998</v>
      </c>
      <c r="K620" s="181">
        <v>-5.2168000000000001</v>
      </c>
      <c r="L620" s="181">
        <v>3.0205000000000002</v>
      </c>
      <c r="M620" s="181">
        <v>16.605599999999999</v>
      </c>
      <c r="N620" s="181">
        <v>17.696899999999999</v>
      </c>
      <c r="O620" s="181">
        <v>23.552499999999998</v>
      </c>
      <c r="P620" s="181">
        <v>19.070799999999998</v>
      </c>
      <c r="Q620" s="181">
        <v>19.935600000000001</v>
      </c>
      <c r="R620" s="181">
        <v>26.662500000000001</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44609</v>
      </c>
      <c r="E621" s="181">
        <v>28.7896</v>
      </c>
      <c r="F621" s="181">
        <v>-0.4819</v>
      </c>
      <c r="G621" s="181">
        <v>2.2736000000000001</v>
      </c>
      <c r="H621" s="181">
        <v>-3.3088000000000002</v>
      </c>
      <c r="I621" s="181">
        <v>-3.8311000000000002</v>
      </c>
      <c r="J621" s="181">
        <v>-7.484</v>
      </c>
      <c r="K621" s="181">
        <v>-5.4509999999999996</v>
      </c>
      <c r="L621" s="181">
        <v>0.52690000000000003</v>
      </c>
      <c r="M621" s="181">
        <v>18.412400000000002</v>
      </c>
      <c r="N621" s="181">
        <v>16.591100000000001</v>
      </c>
      <c r="O621" s="181">
        <v>20.309000000000001</v>
      </c>
      <c r="P621" s="181">
        <v>14.6645</v>
      </c>
      <c r="Q621" s="181">
        <v>16.1098</v>
      </c>
      <c r="R621" s="181">
        <v>17.795200000000001</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44609</v>
      </c>
      <c r="E622" s="181">
        <v>26.185600000000001</v>
      </c>
      <c r="F622" s="181">
        <v>-0.4849</v>
      </c>
      <c r="G622" s="181">
        <v>2.2639</v>
      </c>
      <c r="H622" s="181">
        <v>-3.3302999999999998</v>
      </c>
      <c r="I622" s="181">
        <v>-3.8736000000000002</v>
      </c>
      <c r="J622" s="181">
        <v>-7.5746000000000002</v>
      </c>
      <c r="K622" s="181">
        <v>-5.7323000000000004</v>
      </c>
      <c r="L622" s="181">
        <v>-9.8400000000000001E-2</v>
      </c>
      <c r="M622" s="181">
        <v>17.290099999999999</v>
      </c>
      <c r="N622" s="181">
        <v>15.1228</v>
      </c>
      <c r="O622" s="181">
        <v>18.725300000000001</v>
      </c>
      <c r="P622" s="181">
        <v>13.1793</v>
      </c>
      <c r="Q622" s="181">
        <v>14.565300000000001</v>
      </c>
      <c r="R622" s="181">
        <v>16.2529</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1960</v>
      </c>
      <c r="C623" s="177">
        <v>135654</v>
      </c>
      <c r="D623" s="180">
        <v>44609</v>
      </c>
      <c r="E623" s="181">
        <v>22.4877</v>
      </c>
      <c r="F623" s="181">
        <v>-0.2356</v>
      </c>
      <c r="G623" s="181">
        <v>2.4262999999999999</v>
      </c>
      <c r="H623" s="181">
        <v>-2.6560999999999999</v>
      </c>
      <c r="I623" s="181">
        <v>-3.3031999999999999</v>
      </c>
      <c r="J623" s="181">
        <v>-7.4535</v>
      </c>
      <c r="K623" s="181">
        <v>-5.2587000000000002</v>
      </c>
      <c r="L623" s="181">
        <v>5.2864000000000004</v>
      </c>
      <c r="M623" s="181">
        <v>18.687999999999999</v>
      </c>
      <c r="N623" s="181">
        <v>15.7811</v>
      </c>
      <c r="O623" s="181">
        <v>17.0654</v>
      </c>
      <c r="P623" s="181">
        <v>13.047499999999999</v>
      </c>
      <c r="Q623" s="181">
        <v>14.1097</v>
      </c>
      <c r="R623" s="181">
        <v>17.578099999999999</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1961</v>
      </c>
      <c r="C624" s="177">
        <v>135655</v>
      </c>
      <c r="D624" s="180">
        <v>44609</v>
      </c>
      <c r="E624" s="181">
        <v>20.250800000000002</v>
      </c>
      <c r="F624" s="181">
        <v>-0.2414</v>
      </c>
      <c r="G624" s="181">
        <v>2.4102000000000001</v>
      </c>
      <c r="H624" s="181">
        <v>-2.6913999999999998</v>
      </c>
      <c r="I624" s="181">
        <v>-3.3738999999999999</v>
      </c>
      <c r="J624" s="181">
        <v>-7.6022999999999996</v>
      </c>
      <c r="K624" s="181">
        <v>-5.7093999999999996</v>
      </c>
      <c r="L624" s="181">
        <v>4.3118999999999996</v>
      </c>
      <c r="M624" s="181">
        <v>17.0228</v>
      </c>
      <c r="N624" s="181">
        <v>13.607699999999999</v>
      </c>
      <c r="O624" s="181">
        <v>14.9826</v>
      </c>
      <c r="P624" s="181">
        <v>11.113200000000001</v>
      </c>
      <c r="Q624" s="181">
        <v>12.179</v>
      </c>
      <c r="R624" s="181">
        <v>15.4246</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44609</v>
      </c>
      <c r="E625" s="181">
        <v>76.297399999999996</v>
      </c>
      <c r="F625" s="181">
        <v>-0.3548</v>
      </c>
      <c r="G625" s="181">
        <v>2.2976999999999999</v>
      </c>
      <c r="H625" s="181">
        <v>-2.5587</v>
      </c>
      <c r="I625" s="181">
        <v>-2.6472000000000002</v>
      </c>
      <c r="J625" s="181">
        <v>-5.6379999999999999</v>
      </c>
      <c r="K625" s="181">
        <v>-3.694</v>
      </c>
      <c r="L625" s="181">
        <v>5.2084999999999999</v>
      </c>
      <c r="M625" s="181">
        <v>18.945399999999999</v>
      </c>
      <c r="N625" s="181">
        <v>21.396999999999998</v>
      </c>
      <c r="O625" s="181">
        <v>15.417999999999999</v>
      </c>
      <c r="P625" s="181">
        <v>7.8053999999999997</v>
      </c>
      <c r="Q625" s="181">
        <v>13.1745</v>
      </c>
      <c r="R625" s="181">
        <v>19.011299999999999</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44609</v>
      </c>
      <c r="E626" s="181">
        <v>81.791200000000003</v>
      </c>
      <c r="F626" s="181">
        <v>-0.35270000000000001</v>
      </c>
      <c r="G626" s="181">
        <v>2.3041</v>
      </c>
      <c r="H626" s="181">
        <v>-2.5447000000000002</v>
      </c>
      <c r="I626" s="181">
        <v>-2.6194000000000002</v>
      </c>
      <c r="J626" s="181">
        <v>-5.5810000000000004</v>
      </c>
      <c r="K626" s="181">
        <v>-3.5226999999999999</v>
      </c>
      <c r="L626" s="181">
        <v>5.5967000000000002</v>
      </c>
      <c r="M626" s="181">
        <v>19.576599999999999</v>
      </c>
      <c r="N626" s="181">
        <v>22.2576</v>
      </c>
      <c r="O626" s="181">
        <v>16.229399999999998</v>
      </c>
      <c r="P626" s="181">
        <v>8.6738999999999997</v>
      </c>
      <c r="Q626" s="181">
        <v>13.958</v>
      </c>
      <c r="R626" s="181">
        <v>19.8658</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44609</v>
      </c>
      <c r="E627" s="181">
        <v>19.3</v>
      </c>
      <c r="F627" s="181">
        <v>-0.30480000000000002</v>
      </c>
      <c r="G627" s="181">
        <v>1.6292</v>
      </c>
      <c r="H627" s="181">
        <v>-1.7692000000000001</v>
      </c>
      <c r="I627" s="181">
        <v>-2.2191000000000001</v>
      </c>
      <c r="J627" s="181">
        <v>-3.3652000000000002</v>
      </c>
      <c r="K627" s="181">
        <v>-1.3534999999999999</v>
      </c>
      <c r="L627" s="181">
        <v>10.294499999999999</v>
      </c>
      <c r="M627" s="181">
        <v>22.696999999999999</v>
      </c>
      <c r="N627" s="181">
        <v>29.638999999999999</v>
      </c>
      <c r="O627" s="181"/>
      <c r="P627" s="181"/>
      <c r="Q627" s="181">
        <v>29.121700000000001</v>
      </c>
      <c r="R627" s="181">
        <v>31.6876</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44609</v>
      </c>
      <c r="E628" s="181">
        <v>18.695799999999998</v>
      </c>
      <c r="F628" s="181">
        <v>-0.30769999999999997</v>
      </c>
      <c r="G628" s="181">
        <v>1.6192</v>
      </c>
      <c r="H628" s="181">
        <v>-1.7927999999999999</v>
      </c>
      <c r="I628" s="181">
        <v>-2.2671999999999999</v>
      </c>
      <c r="J628" s="181">
        <v>-3.4706999999999999</v>
      </c>
      <c r="K628" s="181">
        <v>-1.6745000000000001</v>
      </c>
      <c r="L628" s="181">
        <v>9.5756999999999994</v>
      </c>
      <c r="M628" s="181">
        <v>21.499099999999999</v>
      </c>
      <c r="N628" s="181">
        <v>27.998200000000001</v>
      </c>
      <c r="O628" s="181"/>
      <c r="P628" s="181"/>
      <c r="Q628" s="181">
        <v>27.5352</v>
      </c>
      <c r="R628" s="181">
        <v>30.056699999999999</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2021</v>
      </c>
      <c r="C629" s="177">
        <v>135601</v>
      </c>
      <c r="D629" s="180">
        <v>44609</v>
      </c>
      <c r="E629" s="181">
        <v>25.59</v>
      </c>
      <c r="F629" s="181">
        <v>-0.65990000000000004</v>
      </c>
      <c r="G629" s="181">
        <v>2.0335000000000001</v>
      </c>
      <c r="H629" s="181">
        <v>-3.1049000000000002</v>
      </c>
      <c r="I629" s="181">
        <v>-3.4340000000000002</v>
      </c>
      <c r="J629" s="181">
        <v>-6.3666</v>
      </c>
      <c r="K629" s="181">
        <v>-1.3111999999999999</v>
      </c>
      <c r="L629" s="181">
        <v>7.0263</v>
      </c>
      <c r="M629" s="181">
        <v>20.8215</v>
      </c>
      <c r="N629" s="181">
        <v>25.502700000000001</v>
      </c>
      <c r="O629" s="181">
        <v>22.610199999999999</v>
      </c>
      <c r="P629" s="181">
        <v>17.174900000000001</v>
      </c>
      <c r="Q629" s="181">
        <v>16.3872</v>
      </c>
      <c r="R629" s="181">
        <v>28.736599999999999</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2022</v>
      </c>
      <c r="C630" s="177">
        <v>135598</v>
      </c>
      <c r="D630" s="180">
        <v>44609</v>
      </c>
      <c r="E630" s="181">
        <v>23.54</v>
      </c>
      <c r="F630" s="181">
        <v>-0.67510000000000003</v>
      </c>
      <c r="G630" s="181">
        <v>2.0373000000000001</v>
      </c>
      <c r="H630" s="181">
        <v>-3.0876999999999999</v>
      </c>
      <c r="I630" s="181">
        <v>-3.4849999999999999</v>
      </c>
      <c r="J630" s="181">
        <v>-6.476</v>
      </c>
      <c r="K630" s="181">
        <v>-1.6297999999999999</v>
      </c>
      <c r="L630" s="181">
        <v>6.4195000000000002</v>
      </c>
      <c r="M630" s="181">
        <v>19.796399999999998</v>
      </c>
      <c r="N630" s="181">
        <v>24.090699999999998</v>
      </c>
      <c r="O630" s="181">
        <v>20.990600000000001</v>
      </c>
      <c r="P630" s="181">
        <v>15.455399999999999</v>
      </c>
      <c r="Q630" s="181">
        <v>14.828200000000001</v>
      </c>
      <c r="R630" s="181">
        <v>27.197299999999998</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44609</v>
      </c>
      <c r="E633" s="181">
        <v>219.91059999999999</v>
      </c>
      <c r="F633" s="181">
        <v>-0.69889999999999997</v>
      </c>
      <c r="G633" s="181">
        <v>2.02</v>
      </c>
      <c r="H633" s="181">
        <v>-4.1452999999999998</v>
      </c>
      <c r="I633" s="181">
        <v>-4.1542000000000003</v>
      </c>
      <c r="J633" s="181">
        <v>-6.5892999999999997</v>
      </c>
      <c r="K633" s="181">
        <v>-3.1057999999999999</v>
      </c>
      <c r="L633" s="181">
        <v>8.9914000000000005</v>
      </c>
      <c r="M633" s="181">
        <v>20.271100000000001</v>
      </c>
      <c r="N633" s="181">
        <v>46.188000000000002</v>
      </c>
      <c r="O633" s="181">
        <v>37.493400000000001</v>
      </c>
      <c r="P633" s="181">
        <v>23.452100000000002</v>
      </c>
      <c r="Q633" s="181">
        <v>15.1579</v>
      </c>
      <c r="R633" s="181">
        <v>53.000500000000002</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44609</v>
      </c>
      <c r="E634" s="181">
        <v>235.65780000000001</v>
      </c>
      <c r="F634" s="181">
        <v>-0.69379999999999997</v>
      </c>
      <c r="G634" s="181">
        <v>2.0364</v>
      </c>
      <c r="H634" s="181">
        <v>-4.1101999999999999</v>
      </c>
      <c r="I634" s="181">
        <v>-4.0831999999999997</v>
      </c>
      <c r="J634" s="181">
        <v>-6.4394</v>
      </c>
      <c r="K634" s="181">
        <v>-2.6229</v>
      </c>
      <c r="L634" s="181">
        <v>10.121499999999999</v>
      </c>
      <c r="M634" s="181">
        <v>22.148900000000001</v>
      </c>
      <c r="N634" s="181">
        <v>49.271099999999997</v>
      </c>
      <c r="O634" s="181">
        <v>39.959200000000003</v>
      </c>
      <c r="P634" s="181">
        <v>24.955100000000002</v>
      </c>
      <c r="Q634" s="181">
        <v>21.757400000000001</v>
      </c>
      <c r="R634" s="181">
        <v>56.091900000000003</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44609</v>
      </c>
      <c r="E635" s="181">
        <v>75.62</v>
      </c>
      <c r="F635" s="181">
        <v>0.10589999999999999</v>
      </c>
      <c r="G635" s="181">
        <v>2.6052</v>
      </c>
      <c r="H635" s="181">
        <v>-1.8431999999999999</v>
      </c>
      <c r="I635" s="181">
        <v>-2.1734</v>
      </c>
      <c r="J635" s="181">
        <v>-4.6767000000000003</v>
      </c>
      <c r="K635" s="181">
        <v>-5.0358000000000001</v>
      </c>
      <c r="L635" s="181">
        <v>-0.30320000000000003</v>
      </c>
      <c r="M635" s="181">
        <v>10.426399999999999</v>
      </c>
      <c r="N635" s="181">
        <v>10.587899999999999</v>
      </c>
      <c r="O635" s="181">
        <v>13.6648</v>
      </c>
      <c r="P635" s="181">
        <v>10.0618</v>
      </c>
      <c r="Q635" s="181">
        <v>16.6158</v>
      </c>
      <c r="R635" s="181">
        <v>20.9328</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44609</v>
      </c>
      <c r="E636" s="181">
        <v>74.260000000000005</v>
      </c>
      <c r="F636" s="181">
        <v>9.4399999999999998E-2</v>
      </c>
      <c r="G636" s="181">
        <v>2.5973999999999999</v>
      </c>
      <c r="H636" s="181">
        <v>-1.8633999999999999</v>
      </c>
      <c r="I636" s="181">
        <v>-2.1993999999999998</v>
      </c>
      <c r="J636" s="181">
        <v>-4.7337999999999996</v>
      </c>
      <c r="K636" s="181">
        <v>-5.1596000000000002</v>
      </c>
      <c r="L636" s="181">
        <v>-0.53580000000000005</v>
      </c>
      <c r="M636" s="181">
        <v>10.0311</v>
      </c>
      <c r="N636" s="181">
        <v>10.0474</v>
      </c>
      <c r="O636" s="181">
        <v>13.1129</v>
      </c>
      <c r="P636" s="181">
        <v>9.6585999999999999</v>
      </c>
      <c r="Q636" s="181">
        <v>16.2714</v>
      </c>
      <c r="R636" s="181">
        <v>20.3429</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44609</v>
      </c>
      <c r="E637" s="181">
        <v>230.49299999999999</v>
      </c>
      <c r="F637" s="181">
        <v>-0.13639999999999999</v>
      </c>
      <c r="G637" s="181">
        <v>2.3008999999999999</v>
      </c>
      <c r="H637" s="181">
        <v>-2.3936000000000002</v>
      </c>
      <c r="I637" s="181">
        <v>-3.0817000000000001</v>
      </c>
      <c r="J637" s="181">
        <v>-6.9001999999999999</v>
      </c>
      <c r="K637" s="181">
        <v>-6.1852</v>
      </c>
      <c r="L637" s="181">
        <v>4.1997999999999998</v>
      </c>
      <c r="M637" s="181">
        <v>16.7272</v>
      </c>
      <c r="N637" s="181">
        <v>17.1525</v>
      </c>
      <c r="O637" s="181">
        <v>18.803599999999999</v>
      </c>
      <c r="P637" s="181">
        <v>13.2204</v>
      </c>
      <c r="Q637" s="181">
        <v>14.3795</v>
      </c>
      <c r="R637" s="181">
        <v>23.355899999999998</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44609</v>
      </c>
      <c r="E638" s="181">
        <v>677.44524432755497</v>
      </c>
      <c r="F638" s="181">
        <v>-0.1381</v>
      </c>
      <c r="G638" s="181">
        <v>2.2959000000000001</v>
      </c>
      <c r="H638" s="181">
        <v>-2.4047999999999998</v>
      </c>
      <c r="I638" s="181">
        <v>-3.1042999999999998</v>
      </c>
      <c r="J638" s="181">
        <v>-6.9476000000000004</v>
      </c>
      <c r="K638" s="181">
        <v>-6.3300999999999998</v>
      </c>
      <c r="L638" s="181">
        <v>3.8763000000000001</v>
      </c>
      <c r="M638" s="181">
        <v>16.194800000000001</v>
      </c>
      <c r="N638" s="181">
        <v>16.430900000000001</v>
      </c>
      <c r="O638" s="181">
        <v>18.0791</v>
      </c>
      <c r="P638" s="181">
        <v>12.482200000000001</v>
      </c>
      <c r="Q638" s="181">
        <v>15.7026</v>
      </c>
      <c r="R638" s="181">
        <v>22.594200000000001</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44609</v>
      </c>
      <c r="E639" s="181">
        <v>26.3278</v>
      </c>
      <c r="F639" s="181">
        <v>-0.2863</v>
      </c>
      <c r="G639" s="181">
        <v>1.3021</v>
      </c>
      <c r="H639" s="181">
        <v>-2.7989000000000002</v>
      </c>
      <c r="I639" s="181">
        <v>-4.5236000000000001</v>
      </c>
      <c r="J639" s="181">
        <v>-5.1212999999999997</v>
      </c>
      <c r="K639" s="181">
        <v>2.6204999999999998</v>
      </c>
      <c r="L639" s="181">
        <v>15.619400000000001</v>
      </c>
      <c r="M639" s="181">
        <v>28.3</v>
      </c>
      <c r="N639" s="181">
        <v>37.0747</v>
      </c>
      <c r="O639" s="181">
        <v>28.652699999999999</v>
      </c>
      <c r="P639" s="181">
        <v>17.116900000000001</v>
      </c>
      <c r="Q639" s="181">
        <v>14.842700000000001</v>
      </c>
      <c r="R639" s="181">
        <v>35.564</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44609</v>
      </c>
      <c r="E640" s="181">
        <v>25.624300000000002</v>
      </c>
      <c r="F640" s="181">
        <v>-0.28720000000000001</v>
      </c>
      <c r="G640" s="181">
        <v>1.2994000000000001</v>
      </c>
      <c r="H640" s="181">
        <v>-2.8054000000000001</v>
      </c>
      <c r="I640" s="181">
        <v>-4.5362</v>
      </c>
      <c r="J640" s="181">
        <v>-5.1493000000000002</v>
      </c>
      <c r="K640" s="181">
        <v>2.5299999999999998</v>
      </c>
      <c r="L640" s="181">
        <v>15.415900000000001</v>
      </c>
      <c r="M640" s="181">
        <v>27.960899999999999</v>
      </c>
      <c r="N640" s="181">
        <v>36.596600000000002</v>
      </c>
      <c r="O640" s="181">
        <v>28.1629</v>
      </c>
      <c r="P640" s="181">
        <v>16.574100000000001</v>
      </c>
      <c r="Q640" s="181">
        <v>14.4008</v>
      </c>
      <c r="R640" s="181">
        <v>35.090400000000002</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44609</v>
      </c>
      <c r="E641" s="181">
        <v>27.748799999999999</v>
      </c>
      <c r="F641" s="181">
        <v>-0.32900000000000001</v>
      </c>
      <c r="G641" s="181">
        <v>1.266</v>
      </c>
      <c r="H641" s="181">
        <v>-2.8351999999999999</v>
      </c>
      <c r="I641" s="181">
        <v>-4.6327999999999996</v>
      </c>
      <c r="J641" s="181">
        <v>-5.3291000000000004</v>
      </c>
      <c r="K641" s="181">
        <v>1.9832000000000001</v>
      </c>
      <c r="L641" s="181">
        <v>14.450699999999999</v>
      </c>
      <c r="M641" s="181">
        <v>27.91</v>
      </c>
      <c r="N641" s="181">
        <v>35.883600000000001</v>
      </c>
      <c r="O641" s="181">
        <v>29.430399999999999</v>
      </c>
      <c r="P641" s="181">
        <v>17.9011</v>
      </c>
      <c r="Q641" s="181">
        <v>15.9312</v>
      </c>
      <c r="R641" s="181">
        <v>36.11</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44609</v>
      </c>
      <c r="E642" s="181">
        <v>27.015000000000001</v>
      </c>
      <c r="F642" s="181">
        <v>-0.33019999999999999</v>
      </c>
      <c r="G642" s="181">
        <v>1.2627999999999999</v>
      </c>
      <c r="H642" s="181">
        <v>-2.8418999999999999</v>
      </c>
      <c r="I642" s="181">
        <v>-4.6458000000000004</v>
      </c>
      <c r="J642" s="181">
        <v>-5.3575999999999997</v>
      </c>
      <c r="K642" s="181">
        <v>1.893</v>
      </c>
      <c r="L642" s="181">
        <v>14.2486</v>
      </c>
      <c r="M642" s="181">
        <v>27.571899999999999</v>
      </c>
      <c r="N642" s="181">
        <v>35.409500000000001</v>
      </c>
      <c r="O642" s="181">
        <v>28.942299999999999</v>
      </c>
      <c r="P642" s="181">
        <v>17.367699999999999</v>
      </c>
      <c r="Q642" s="181">
        <v>15.481299999999999</v>
      </c>
      <c r="R642" s="181">
        <v>35.640599999999999</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44609</v>
      </c>
      <c r="E643" s="181">
        <v>27.6386</v>
      </c>
      <c r="F643" s="181">
        <v>-0.25509999999999999</v>
      </c>
      <c r="G643" s="181">
        <v>1.2763</v>
      </c>
      <c r="H643" s="181">
        <v>-2.8220000000000001</v>
      </c>
      <c r="I643" s="181">
        <v>-4.5114000000000001</v>
      </c>
      <c r="J643" s="181">
        <v>-4.8552</v>
      </c>
      <c r="K643" s="181">
        <v>2.8643000000000001</v>
      </c>
      <c r="L643" s="181">
        <v>15.964399999999999</v>
      </c>
      <c r="M643" s="181">
        <v>28.779800000000002</v>
      </c>
      <c r="N643" s="181">
        <v>37.734299999999998</v>
      </c>
      <c r="O643" s="181">
        <v>29.947600000000001</v>
      </c>
      <c r="P643" s="181">
        <v>18.606400000000001</v>
      </c>
      <c r="Q643" s="181">
        <v>18.8475</v>
      </c>
      <c r="R643" s="181">
        <v>36.518900000000002</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44609</v>
      </c>
      <c r="E644" s="181">
        <v>26.289899999999999</v>
      </c>
      <c r="F644" s="181">
        <v>-0.25650000000000001</v>
      </c>
      <c r="G644" s="181">
        <v>1.2724</v>
      </c>
      <c r="H644" s="181">
        <v>-2.8304999999999998</v>
      </c>
      <c r="I644" s="181">
        <v>-4.5281000000000002</v>
      </c>
      <c r="J644" s="181">
        <v>-4.8917999999999999</v>
      </c>
      <c r="K644" s="181">
        <v>2.7475000000000001</v>
      </c>
      <c r="L644" s="181">
        <v>15.7014</v>
      </c>
      <c r="M644" s="181">
        <v>28.343599999999999</v>
      </c>
      <c r="N644" s="181">
        <v>37.118000000000002</v>
      </c>
      <c r="O644" s="181">
        <v>29.2986</v>
      </c>
      <c r="P644" s="181">
        <v>17.744499999999999</v>
      </c>
      <c r="Q644" s="181">
        <v>17.841899999999999</v>
      </c>
      <c r="R644" s="181">
        <v>35.883800000000001</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44609</v>
      </c>
      <c r="E645" s="181">
        <v>30.403400000000001</v>
      </c>
      <c r="F645" s="181">
        <v>-0.64829999999999999</v>
      </c>
      <c r="G645" s="181">
        <v>0.66849999999999998</v>
      </c>
      <c r="H645" s="181">
        <v>-3.7296999999999998</v>
      </c>
      <c r="I645" s="181">
        <v>-3.9026000000000001</v>
      </c>
      <c r="J645" s="181">
        <v>-6.8349000000000002</v>
      </c>
      <c r="K645" s="181">
        <v>-4.1900000000000004</v>
      </c>
      <c r="L645" s="181">
        <v>7.3933999999999997</v>
      </c>
      <c r="M645" s="181">
        <v>33.5351</v>
      </c>
      <c r="N645" s="181">
        <v>44.473999999999997</v>
      </c>
      <c r="O645" s="181">
        <v>37.678400000000003</v>
      </c>
      <c r="P645" s="181"/>
      <c r="Q645" s="181">
        <v>25.546399999999998</v>
      </c>
      <c r="R645" s="181">
        <v>39.273800000000001</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44609</v>
      </c>
      <c r="E646" s="181">
        <v>29.404699999999998</v>
      </c>
      <c r="F646" s="181">
        <v>-0.64970000000000006</v>
      </c>
      <c r="G646" s="181">
        <v>0.66449999999999998</v>
      </c>
      <c r="H646" s="181">
        <v>-3.7382</v>
      </c>
      <c r="I646" s="181">
        <v>-3.9194</v>
      </c>
      <c r="J646" s="181">
        <v>-6.8708</v>
      </c>
      <c r="K646" s="181">
        <v>-4.2987000000000002</v>
      </c>
      <c r="L646" s="181">
        <v>7.1497999999999999</v>
      </c>
      <c r="M646" s="181">
        <v>33.080599999999997</v>
      </c>
      <c r="N646" s="181">
        <v>43.8262</v>
      </c>
      <c r="O646" s="181">
        <v>36.988199999999999</v>
      </c>
      <c r="P646" s="181"/>
      <c r="Q646" s="181">
        <v>24.691400000000002</v>
      </c>
      <c r="R646" s="181">
        <v>38.614600000000003</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44609</v>
      </c>
      <c r="E647" s="181">
        <v>16.721299999999999</v>
      </c>
      <c r="F647" s="181">
        <v>-1.0200000000000001E-2</v>
      </c>
      <c r="G647" s="181">
        <v>2.3936999999999999</v>
      </c>
      <c r="H647" s="181">
        <v>-2.0846</v>
      </c>
      <c r="I647" s="181">
        <v>-2.8447</v>
      </c>
      <c r="J647" s="181">
        <v>-5.7619999999999996</v>
      </c>
      <c r="K647" s="181">
        <v>-2.8361999999999998</v>
      </c>
      <c r="L647" s="181">
        <v>7.8348000000000004</v>
      </c>
      <c r="M647" s="181">
        <v>20.3933</v>
      </c>
      <c r="N647" s="181">
        <v>21.487500000000001</v>
      </c>
      <c r="O647" s="181">
        <v>21.455200000000001</v>
      </c>
      <c r="P647" s="181"/>
      <c r="Q647" s="181">
        <v>14.095599999999999</v>
      </c>
      <c r="R647" s="181">
        <v>21.620899999999999</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44609</v>
      </c>
      <c r="E648" s="181">
        <v>16.298300000000001</v>
      </c>
      <c r="F648" s="181">
        <v>-1.17E-2</v>
      </c>
      <c r="G648" s="181">
        <v>2.3904000000000001</v>
      </c>
      <c r="H648" s="181">
        <v>-2.0922999999999998</v>
      </c>
      <c r="I648" s="181">
        <v>-2.8597000000000001</v>
      </c>
      <c r="J648" s="181">
        <v>-5.7939999999999996</v>
      </c>
      <c r="K648" s="181">
        <v>-2.9342999999999999</v>
      </c>
      <c r="L648" s="181">
        <v>7.6178999999999997</v>
      </c>
      <c r="M648" s="181">
        <v>20.029299999999999</v>
      </c>
      <c r="N648" s="181">
        <v>21.0321</v>
      </c>
      <c r="O648" s="181">
        <v>20.8291</v>
      </c>
      <c r="P648" s="181"/>
      <c r="Q648" s="181">
        <v>13.3482</v>
      </c>
      <c r="R648" s="181">
        <v>21.055099999999999</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44609</v>
      </c>
      <c r="E649" s="181">
        <v>17.823899999999998</v>
      </c>
      <c r="F649" s="181">
        <v>-0.1429</v>
      </c>
      <c r="G649" s="181">
        <v>2.2176999999999998</v>
      </c>
      <c r="H649" s="181">
        <v>-2.3887999999999998</v>
      </c>
      <c r="I649" s="181">
        <v>-3.9314</v>
      </c>
      <c r="J649" s="181">
        <v>-7.8211000000000004</v>
      </c>
      <c r="K649" s="181">
        <v>-3.8163</v>
      </c>
      <c r="L649" s="181">
        <v>4.5476000000000001</v>
      </c>
      <c r="M649" s="181">
        <v>17.058399999999999</v>
      </c>
      <c r="N649" s="181">
        <v>18.735800000000001</v>
      </c>
      <c r="O649" s="181">
        <v>23.2499</v>
      </c>
      <c r="P649" s="181"/>
      <c r="Q649" s="181">
        <v>17.457999999999998</v>
      </c>
      <c r="R649" s="181">
        <v>22.629300000000001</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44609</v>
      </c>
      <c r="E650" s="181">
        <v>17.3781</v>
      </c>
      <c r="F650" s="181">
        <v>-0.14369999999999999</v>
      </c>
      <c r="G650" s="181">
        <v>2.2145000000000001</v>
      </c>
      <c r="H650" s="181">
        <v>-2.3965000000000001</v>
      </c>
      <c r="I650" s="181">
        <v>-3.9453999999999998</v>
      </c>
      <c r="J650" s="181">
        <v>-7.8520000000000003</v>
      </c>
      <c r="K650" s="181">
        <v>-3.9129999999999998</v>
      </c>
      <c r="L650" s="181">
        <v>4.3372999999999999</v>
      </c>
      <c r="M650" s="181">
        <v>16.705200000000001</v>
      </c>
      <c r="N650" s="181">
        <v>18.291599999999999</v>
      </c>
      <c r="O650" s="181">
        <v>22.521000000000001</v>
      </c>
      <c r="P650" s="181"/>
      <c r="Q650" s="181">
        <v>16.6326</v>
      </c>
      <c r="R650" s="181">
        <v>22.034600000000001</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44609</v>
      </c>
      <c r="E651" s="181">
        <v>80.759</v>
      </c>
      <c r="F651" s="181">
        <v>-0.2034</v>
      </c>
      <c r="G651" s="181">
        <v>2.0325000000000002</v>
      </c>
      <c r="H651" s="181">
        <v>-1.5314000000000001</v>
      </c>
      <c r="I651" s="181">
        <v>-1.5306</v>
      </c>
      <c r="J651" s="181">
        <v>-5.2131999999999996</v>
      </c>
      <c r="K651" s="181">
        <v>-4.4221000000000004</v>
      </c>
      <c r="L651" s="181">
        <v>8.6144999999999996</v>
      </c>
      <c r="M651" s="181">
        <v>26.363</v>
      </c>
      <c r="N651" s="181">
        <v>34.480200000000004</v>
      </c>
      <c r="O651" s="181">
        <v>36.427399999999999</v>
      </c>
      <c r="P651" s="181">
        <v>22.872299999999999</v>
      </c>
      <c r="Q651" s="181">
        <v>23.501899999999999</v>
      </c>
      <c r="R651" s="181">
        <v>36.428199999999997</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44609</v>
      </c>
      <c r="E652" s="181">
        <v>59.1083</v>
      </c>
      <c r="F652" s="181">
        <v>-0.28589999999999999</v>
      </c>
      <c r="G652" s="181">
        <v>1.4108000000000001</v>
      </c>
      <c r="H652" s="181">
        <v>-2.4222999999999999</v>
      </c>
      <c r="I652" s="181">
        <v>-1.68</v>
      </c>
      <c r="J652" s="181">
        <v>-5.1772999999999998</v>
      </c>
      <c r="K652" s="181">
        <v>-3.5295999999999998</v>
      </c>
      <c r="L652" s="181">
        <v>6.9825999999999997</v>
      </c>
      <c r="M652" s="181">
        <v>26.2148</v>
      </c>
      <c r="N652" s="181">
        <v>33.635800000000003</v>
      </c>
      <c r="O652" s="181">
        <v>39.168799999999997</v>
      </c>
      <c r="P652" s="181">
        <v>25.4619</v>
      </c>
      <c r="Q652" s="181">
        <v>25.2258</v>
      </c>
      <c r="R652" s="181">
        <v>38.057099999999998</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44609</v>
      </c>
      <c r="E653" s="181">
        <v>57.235199999999999</v>
      </c>
      <c r="F653" s="181">
        <v>-0.28710000000000002</v>
      </c>
      <c r="G653" s="181">
        <v>1.4073</v>
      </c>
      <c r="H653" s="181">
        <v>-2.4297</v>
      </c>
      <c r="I653" s="181">
        <v>-1.6951000000000001</v>
      </c>
      <c r="J653" s="181">
        <v>-5.2096</v>
      </c>
      <c r="K653" s="181">
        <v>-3.6267999999999998</v>
      </c>
      <c r="L653" s="181">
        <v>6.7670000000000003</v>
      </c>
      <c r="M653" s="181">
        <v>25.834199999999999</v>
      </c>
      <c r="N653" s="181">
        <v>33.100200000000001</v>
      </c>
      <c r="O653" s="181">
        <v>38.491799999999998</v>
      </c>
      <c r="P653" s="181">
        <v>24.785599999999999</v>
      </c>
      <c r="Q653" s="181">
        <v>24.7163</v>
      </c>
      <c r="R653" s="181">
        <v>37.442999999999998</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44609</v>
      </c>
      <c r="E654" s="181">
        <v>16.107900000000001</v>
      </c>
      <c r="F654" s="181">
        <v>-0.189</v>
      </c>
      <c r="G654" s="181">
        <v>2.5438999999999998</v>
      </c>
      <c r="H654" s="181">
        <v>-2.0064000000000002</v>
      </c>
      <c r="I654" s="181">
        <v>-2.8087</v>
      </c>
      <c r="J654" s="181">
        <v>-6.5635000000000003</v>
      </c>
      <c r="K654" s="181">
        <v>-5.8018000000000001</v>
      </c>
      <c r="L654" s="181">
        <v>4.0125000000000002</v>
      </c>
      <c r="M654" s="181">
        <v>16.3185</v>
      </c>
      <c r="N654" s="181">
        <v>13.7949</v>
      </c>
      <c r="O654" s="181">
        <v>17.533100000000001</v>
      </c>
      <c r="P654" s="181"/>
      <c r="Q654" s="181">
        <v>16.824200000000001</v>
      </c>
      <c r="R654" s="181">
        <v>18.092300000000002</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44609</v>
      </c>
      <c r="E655" s="181">
        <v>15.198600000000001</v>
      </c>
      <c r="F655" s="181">
        <v>-0.19370000000000001</v>
      </c>
      <c r="G655" s="181">
        <v>2.5284</v>
      </c>
      <c r="H655" s="181">
        <v>-2.0411999999999999</v>
      </c>
      <c r="I655" s="181">
        <v>-2.8763000000000001</v>
      </c>
      <c r="J655" s="181">
        <v>-6.7073</v>
      </c>
      <c r="K655" s="181">
        <v>-6.2283999999999997</v>
      </c>
      <c r="L655" s="181">
        <v>3.077</v>
      </c>
      <c r="M655" s="181">
        <v>14.7584</v>
      </c>
      <c r="N655" s="181">
        <v>11.7593</v>
      </c>
      <c r="O655" s="181">
        <v>15.3315</v>
      </c>
      <c r="P655" s="181"/>
      <c r="Q655" s="181">
        <v>14.630800000000001</v>
      </c>
      <c r="R655" s="181">
        <v>15.9397</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44609</v>
      </c>
      <c r="E656" s="181">
        <v>144.5641</v>
      </c>
      <c r="F656" s="181">
        <v>-6.3700000000000007E-2</v>
      </c>
      <c r="G656" s="181">
        <v>2.1905000000000001</v>
      </c>
      <c r="H656" s="181">
        <v>-2.6573000000000002</v>
      </c>
      <c r="I656" s="181">
        <v>-3.6396999999999999</v>
      </c>
      <c r="J656" s="181">
        <v>-7.0980999999999996</v>
      </c>
      <c r="K656" s="181">
        <v>-4.5448000000000004</v>
      </c>
      <c r="L656" s="181">
        <v>3.242</v>
      </c>
      <c r="M656" s="181">
        <v>17.628299999999999</v>
      </c>
      <c r="N656" s="181">
        <v>15.7369</v>
      </c>
      <c r="O656" s="181">
        <v>16.164200000000001</v>
      </c>
      <c r="P656" s="181">
        <v>10.603</v>
      </c>
      <c r="Q656" s="181">
        <v>15.301500000000001</v>
      </c>
      <c r="R656" s="181">
        <v>17.512599999999999</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44609</v>
      </c>
      <c r="E657" s="181">
        <v>150.1728</v>
      </c>
      <c r="F657" s="181">
        <v>-6.1899999999999997E-2</v>
      </c>
      <c r="G657" s="181">
        <v>2.1960000000000002</v>
      </c>
      <c r="H657" s="181">
        <v>-2.6448999999999998</v>
      </c>
      <c r="I657" s="181">
        <v>-3.6153</v>
      </c>
      <c r="J657" s="181">
        <v>-7.0465999999999998</v>
      </c>
      <c r="K657" s="181">
        <v>-4.4055999999999997</v>
      </c>
      <c r="L657" s="181">
        <v>3.4851000000000001</v>
      </c>
      <c r="M657" s="181">
        <v>18.094200000000001</v>
      </c>
      <c r="N657" s="181">
        <v>16.390599999999999</v>
      </c>
      <c r="O657" s="181">
        <v>16.670000000000002</v>
      </c>
      <c r="P657" s="181">
        <v>11.154999999999999</v>
      </c>
      <c r="Q657" s="181">
        <v>13.1258</v>
      </c>
      <c r="R657" s="181">
        <v>18.053000000000001</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44609</v>
      </c>
      <c r="E658" s="181">
        <v>18.209099999999999</v>
      </c>
      <c r="F658" s="181">
        <v>-0.1535</v>
      </c>
      <c r="G658" s="181">
        <v>1.581</v>
      </c>
      <c r="H658" s="181">
        <v>-3.6107</v>
      </c>
      <c r="I658" s="181">
        <v>-6.5777999999999999</v>
      </c>
      <c r="J658" s="181">
        <v>-9.1113</v>
      </c>
      <c r="K658" s="181">
        <v>-6.4847999999999999</v>
      </c>
      <c r="L658" s="181">
        <v>5.4268000000000001</v>
      </c>
      <c r="M658" s="181">
        <v>32.468400000000003</v>
      </c>
      <c r="N658" s="181">
        <v>50.056899999999999</v>
      </c>
      <c r="O658" s="181">
        <v>23.874300000000002</v>
      </c>
      <c r="P658" s="181">
        <v>10.9109</v>
      </c>
      <c r="Q658" s="181">
        <v>12.088100000000001</v>
      </c>
      <c r="R658" s="181">
        <v>36.0642</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44609</v>
      </c>
      <c r="E659" s="181">
        <v>17.7896</v>
      </c>
      <c r="F659" s="181">
        <v>-0.15379999999999999</v>
      </c>
      <c r="G659" s="181">
        <v>1.5793999999999999</v>
      </c>
      <c r="H659" s="181">
        <v>-3.6133999999999999</v>
      </c>
      <c r="I659" s="181">
        <v>-6.5838999999999999</v>
      </c>
      <c r="J659" s="181">
        <v>-9.1241000000000003</v>
      </c>
      <c r="K659" s="181">
        <v>-6.5244999999999997</v>
      </c>
      <c r="L659" s="181">
        <v>5.3361999999999998</v>
      </c>
      <c r="M659" s="181">
        <v>32.298099999999998</v>
      </c>
      <c r="N659" s="181">
        <v>49.824800000000003</v>
      </c>
      <c r="O659" s="181">
        <v>23.636700000000001</v>
      </c>
      <c r="P659" s="181">
        <v>10.509499999999999</v>
      </c>
      <c r="Q659" s="181">
        <v>11.591699999999999</v>
      </c>
      <c r="R659" s="181">
        <v>35.844700000000003</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44609</v>
      </c>
      <c r="E660" s="181">
        <v>15.6296</v>
      </c>
      <c r="F660" s="181">
        <v>-0.18010000000000001</v>
      </c>
      <c r="G660" s="181">
        <v>1.6084000000000001</v>
      </c>
      <c r="H660" s="181">
        <v>-3.5424000000000002</v>
      </c>
      <c r="I660" s="181">
        <v>-6.7690999999999999</v>
      </c>
      <c r="J660" s="181">
        <v>-9.3567999999999998</v>
      </c>
      <c r="K660" s="181">
        <v>-6.7046000000000001</v>
      </c>
      <c r="L660" s="181">
        <v>5.6567999999999996</v>
      </c>
      <c r="M660" s="181">
        <v>32.610399999999998</v>
      </c>
      <c r="N660" s="181">
        <v>50.933300000000003</v>
      </c>
      <c r="O660" s="181">
        <v>24.629200000000001</v>
      </c>
      <c r="P660" s="181"/>
      <c r="Q660" s="181">
        <v>9.5282</v>
      </c>
      <c r="R660" s="181">
        <v>36.757800000000003</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44609</v>
      </c>
      <c r="E661" s="181">
        <v>15.343</v>
      </c>
      <c r="F661" s="181">
        <v>-0.1802</v>
      </c>
      <c r="G661" s="181">
        <v>1.6073</v>
      </c>
      <c r="H661" s="181">
        <v>-3.5444</v>
      </c>
      <c r="I661" s="181">
        <v>-6.7731000000000003</v>
      </c>
      <c r="J661" s="181">
        <v>-9.3652999999999995</v>
      </c>
      <c r="K661" s="181">
        <v>-6.7305999999999999</v>
      </c>
      <c r="L661" s="181">
        <v>5.5975000000000001</v>
      </c>
      <c r="M661" s="181">
        <v>32.499099999999999</v>
      </c>
      <c r="N661" s="181">
        <v>50.761499999999998</v>
      </c>
      <c r="O661" s="181">
        <v>24.449100000000001</v>
      </c>
      <c r="P661" s="181"/>
      <c r="Q661" s="181">
        <v>9.1158999999999999</v>
      </c>
      <c r="R661" s="181">
        <v>36.613900000000001</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44609</v>
      </c>
      <c r="E662" s="181">
        <v>15.489599999999999</v>
      </c>
      <c r="F662" s="181">
        <v>-7.4800000000000005E-2</v>
      </c>
      <c r="G662" s="181">
        <v>1.7032</v>
      </c>
      <c r="H662" s="181">
        <v>-3.6189</v>
      </c>
      <c r="I662" s="181">
        <v>-6.5416999999999996</v>
      </c>
      <c r="J662" s="181">
        <v>-8.8155000000000001</v>
      </c>
      <c r="K662" s="181">
        <v>-6.7633000000000001</v>
      </c>
      <c r="L662" s="181">
        <v>4.8798000000000004</v>
      </c>
      <c r="M662" s="181">
        <v>31.8949</v>
      </c>
      <c r="N662" s="181">
        <v>52.441699999999997</v>
      </c>
      <c r="O662" s="181">
        <v>25.179200000000002</v>
      </c>
      <c r="P662" s="181"/>
      <c r="Q662" s="181">
        <v>9.9240999999999993</v>
      </c>
      <c r="R662" s="181">
        <v>37.530200000000001</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44609</v>
      </c>
      <c r="E663" s="181">
        <v>15.1769</v>
      </c>
      <c r="F663" s="181">
        <v>-7.5700000000000003E-2</v>
      </c>
      <c r="G663" s="181">
        <v>1.7020999999999999</v>
      </c>
      <c r="H663" s="181">
        <v>-3.6221999999999999</v>
      </c>
      <c r="I663" s="181">
        <v>-6.5484999999999998</v>
      </c>
      <c r="J663" s="181">
        <v>-8.8305000000000007</v>
      </c>
      <c r="K663" s="181">
        <v>-6.8079000000000001</v>
      </c>
      <c r="L663" s="181">
        <v>4.7796000000000003</v>
      </c>
      <c r="M663" s="181">
        <v>31.706199999999999</v>
      </c>
      <c r="N663" s="181">
        <v>52.1265</v>
      </c>
      <c r="O663" s="181">
        <v>24.8127</v>
      </c>
      <c r="P663" s="181"/>
      <c r="Q663" s="181">
        <v>9.4404000000000003</v>
      </c>
      <c r="R663" s="181">
        <v>37.1661</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44609</v>
      </c>
      <c r="E664" s="181">
        <v>14.8103</v>
      </c>
      <c r="F664" s="181">
        <v>-0.1416</v>
      </c>
      <c r="G664" s="181">
        <v>1.6995</v>
      </c>
      <c r="H664" s="181">
        <v>-3.6659999999999999</v>
      </c>
      <c r="I664" s="181">
        <v>-6.4089999999999998</v>
      </c>
      <c r="J664" s="181">
        <v>-8.5219000000000005</v>
      </c>
      <c r="K664" s="181">
        <v>-6.9325000000000001</v>
      </c>
      <c r="L664" s="181">
        <v>5.2339000000000002</v>
      </c>
      <c r="M664" s="181">
        <v>35.253900000000002</v>
      </c>
      <c r="N664" s="181">
        <v>55.722499999999997</v>
      </c>
      <c r="O664" s="181">
        <v>25.284500000000001</v>
      </c>
      <c r="P664" s="181"/>
      <c r="Q664" s="181">
        <v>9.3545999999999996</v>
      </c>
      <c r="R664" s="181">
        <v>38.229599999999998</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44609</v>
      </c>
      <c r="E665" s="181">
        <v>14.2475</v>
      </c>
      <c r="F665" s="181">
        <v>-0.14299999999999999</v>
      </c>
      <c r="G665" s="181">
        <v>1.6974</v>
      </c>
      <c r="H665" s="181">
        <v>-3.67</v>
      </c>
      <c r="I665" s="181">
        <v>-6.4154</v>
      </c>
      <c r="J665" s="181">
        <v>-8.5361999999999991</v>
      </c>
      <c r="K665" s="181">
        <v>-6.9751000000000003</v>
      </c>
      <c r="L665" s="181">
        <v>5.1375000000000002</v>
      </c>
      <c r="M665" s="181">
        <v>35.069200000000002</v>
      </c>
      <c r="N665" s="181">
        <v>55.421599999999998</v>
      </c>
      <c r="O665" s="181">
        <v>24.8841</v>
      </c>
      <c r="P665" s="181"/>
      <c r="Q665" s="181">
        <v>8.3941999999999997</v>
      </c>
      <c r="R665" s="181">
        <v>37.902000000000001</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44609</v>
      </c>
      <c r="E666" s="181">
        <v>21.634</v>
      </c>
      <c r="F666" s="181">
        <v>2.5899999999999999E-2</v>
      </c>
      <c r="G666" s="181">
        <v>2.3315000000000001</v>
      </c>
      <c r="H666" s="181">
        <v>-2.4009999999999998</v>
      </c>
      <c r="I666" s="181">
        <v>-2.8702999999999999</v>
      </c>
      <c r="J666" s="181">
        <v>-5.7625000000000002</v>
      </c>
      <c r="K666" s="181">
        <v>-3.2740999999999998</v>
      </c>
      <c r="L666" s="181">
        <v>3.9161999999999999</v>
      </c>
      <c r="M666" s="181">
        <v>17.5901</v>
      </c>
      <c r="N666" s="181">
        <v>17.965900000000001</v>
      </c>
      <c r="O666" s="181">
        <v>19.046399999999998</v>
      </c>
      <c r="P666" s="181">
        <v>13.222899999999999</v>
      </c>
      <c r="Q666" s="181">
        <v>11.825699999999999</v>
      </c>
      <c r="R666" s="181">
        <v>22.234500000000001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44609</v>
      </c>
      <c r="E667" s="181">
        <v>21.132100000000001</v>
      </c>
      <c r="F667" s="181">
        <v>2.46E-2</v>
      </c>
      <c r="G667" s="181">
        <v>2.3287</v>
      </c>
      <c r="H667" s="181">
        <v>-2.4079000000000002</v>
      </c>
      <c r="I667" s="181">
        <v>-2.8833000000000002</v>
      </c>
      <c r="J667" s="181">
        <v>-5.7911000000000001</v>
      </c>
      <c r="K667" s="181">
        <v>-3.3607999999999998</v>
      </c>
      <c r="L667" s="181">
        <v>3.7296</v>
      </c>
      <c r="M667" s="181">
        <v>17.3308</v>
      </c>
      <c r="N667" s="181">
        <v>17.721699999999998</v>
      </c>
      <c r="O667" s="181">
        <v>18.766500000000001</v>
      </c>
      <c r="P667" s="181">
        <v>12.905099999999999</v>
      </c>
      <c r="Q667" s="181">
        <v>11.446199999999999</v>
      </c>
      <c r="R667" s="181">
        <v>22.0547</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44609</v>
      </c>
      <c r="E668" s="181">
        <v>23.612200000000001</v>
      </c>
      <c r="F668" s="181">
        <v>4.9200000000000001E-2</v>
      </c>
      <c r="G668" s="181">
        <v>2.4079000000000002</v>
      </c>
      <c r="H668" s="181">
        <v>-2.3376999999999999</v>
      </c>
      <c r="I668" s="181">
        <v>-2.8759999999999999</v>
      </c>
      <c r="J668" s="181">
        <v>-5.8895999999999997</v>
      </c>
      <c r="K668" s="181">
        <v>-3.5095000000000001</v>
      </c>
      <c r="L668" s="181">
        <v>4.2931999999999997</v>
      </c>
      <c r="M668" s="181">
        <v>17.818899999999999</v>
      </c>
      <c r="N668" s="181">
        <v>17.6082</v>
      </c>
      <c r="O668" s="181">
        <v>19.627800000000001</v>
      </c>
      <c r="P668" s="181">
        <v>13.5246</v>
      </c>
      <c r="Q668" s="181">
        <v>15.633100000000001</v>
      </c>
      <c r="R668" s="181">
        <v>22.060400000000001</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44609</v>
      </c>
      <c r="E669" s="181">
        <v>23.069299999999998</v>
      </c>
      <c r="F669" s="181">
        <v>4.8599999999999997E-2</v>
      </c>
      <c r="G669" s="181">
        <v>2.4060000000000001</v>
      </c>
      <c r="H669" s="181">
        <v>-2.3414000000000001</v>
      </c>
      <c r="I669" s="181">
        <v>-2.8828999999999998</v>
      </c>
      <c r="J669" s="181">
        <v>-5.9040999999999997</v>
      </c>
      <c r="K669" s="181">
        <v>-3.5531999999999999</v>
      </c>
      <c r="L669" s="181">
        <v>4.1982999999999997</v>
      </c>
      <c r="M669" s="181">
        <v>17.6615</v>
      </c>
      <c r="N669" s="181">
        <v>17.404</v>
      </c>
      <c r="O669" s="181">
        <v>19.366099999999999</v>
      </c>
      <c r="P669" s="181">
        <v>13.0678</v>
      </c>
      <c r="Q669" s="181">
        <v>15.1793</v>
      </c>
      <c r="R669" s="181">
        <v>21.844799999999999</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44609</v>
      </c>
      <c r="E670" s="181">
        <v>15.1408</v>
      </c>
      <c r="F670" s="181">
        <v>-9.4399999999999998E-2</v>
      </c>
      <c r="G670" s="181">
        <v>1.5874999999999999</v>
      </c>
      <c r="H670" s="181">
        <v>-3.5888</v>
      </c>
      <c r="I670" s="181">
        <v>-5.8695000000000004</v>
      </c>
      <c r="J670" s="181">
        <v>-8.8265999999999991</v>
      </c>
      <c r="K670" s="181">
        <v>-6.0739000000000001</v>
      </c>
      <c r="L670" s="181">
        <v>7.2020999999999997</v>
      </c>
      <c r="M670" s="181">
        <v>33.1434</v>
      </c>
      <c r="N670" s="181">
        <v>49.029499999999999</v>
      </c>
      <c r="O670" s="181">
        <v>24.932300000000001</v>
      </c>
      <c r="P670" s="181"/>
      <c r="Q670" s="181">
        <v>11.2348</v>
      </c>
      <c r="R670" s="181">
        <v>33.810699999999997</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44609</v>
      </c>
      <c r="E671" s="181">
        <v>14.7714</v>
      </c>
      <c r="F671" s="181">
        <v>-9.4700000000000006E-2</v>
      </c>
      <c r="G671" s="181">
        <v>1.5845</v>
      </c>
      <c r="H671" s="181">
        <v>-3.5954000000000002</v>
      </c>
      <c r="I671" s="181">
        <v>-5.8834999999999997</v>
      </c>
      <c r="J671" s="181">
        <v>-8.8573000000000004</v>
      </c>
      <c r="K671" s="181">
        <v>-6.1680999999999999</v>
      </c>
      <c r="L671" s="181">
        <v>6.9863999999999997</v>
      </c>
      <c r="M671" s="181">
        <v>32.8005</v>
      </c>
      <c r="N671" s="181">
        <v>48.590699999999998</v>
      </c>
      <c r="O671" s="181">
        <v>24.557300000000001</v>
      </c>
      <c r="P671" s="181"/>
      <c r="Q671" s="181">
        <v>10.5318</v>
      </c>
      <c r="R671" s="181">
        <v>33.472000000000001</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44609</v>
      </c>
      <c r="E672" s="181">
        <v>17.37</v>
      </c>
      <c r="F672" s="181">
        <v>-4.0300000000000002E-2</v>
      </c>
      <c r="G672" s="181">
        <v>1.5789</v>
      </c>
      <c r="H672" s="181">
        <v>-3.5369999999999999</v>
      </c>
      <c r="I672" s="181">
        <v>-5.8776000000000002</v>
      </c>
      <c r="J672" s="181">
        <v>-9.1008999999999993</v>
      </c>
      <c r="K672" s="181">
        <v>-6.1391</v>
      </c>
      <c r="L672" s="181">
        <v>7.8802000000000003</v>
      </c>
      <c r="M672" s="181">
        <v>32.782899999999998</v>
      </c>
      <c r="N672" s="181">
        <v>47.004100000000001</v>
      </c>
      <c r="O672" s="181">
        <v>24.620100000000001</v>
      </c>
      <c r="P672" s="181"/>
      <c r="Q672" s="181">
        <v>16.3749</v>
      </c>
      <c r="R672" s="181">
        <v>34.1678</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44609</v>
      </c>
      <c r="E673" s="181">
        <v>17.1585</v>
      </c>
      <c r="F673" s="181">
        <v>-4.02E-2</v>
      </c>
      <c r="G673" s="181">
        <v>1.5777000000000001</v>
      </c>
      <c r="H673" s="181">
        <v>-3.5388999999999999</v>
      </c>
      <c r="I673" s="181">
        <v>-5.8818000000000001</v>
      </c>
      <c r="J673" s="181">
        <v>-9.1098999999999997</v>
      </c>
      <c r="K673" s="181">
        <v>-6.1675000000000004</v>
      </c>
      <c r="L673" s="181">
        <v>7.8025000000000002</v>
      </c>
      <c r="M673" s="181">
        <v>32.555399999999999</v>
      </c>
      <c r="N673" s="181">
        <v>46.648800000000001</v>
      </c>
      <c r="O673" s="181">
        <v>24.265999999999998</v>
      </c>
      <c r="P673" s="181"/>
      <c r="Q673" s="181">
        <v>15.984</v>
      </c>
      <c r="R673" s="181">
        <v>33.811900000000001</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2001</v>
      </c>
      <c r="C678" s="177">
        <v>149570</v>
      </c>
      <c r="D678" s="180">
        <v>44609</v>
      </c>
      <c r="E678" s="181">
        <v>341.16210000000001</v>
      </c>
      <c r="F678" s="181">
        <v>-0.2056</v>
      </c>
      <c r="G678" s="181">
        <v>2.1897000000000002</v>
      </c>
      <c r="H678" s="181">
        <v>-2.8868999999999998</v>
      </c>
      <c r="I678" s="181">
        <v>-3.2692999999999999</v>
      </c>
      <c r="J678" s="181">
        <v>-5.8566000000000003</v>
      </c>
      <c r="K678" s="181">
        <v>-4.4069000000000003</v>
      </c>
      <c r="L678" s="181">
        <v>6.9809000000000001</v>
      </c>
      <c r="M678" s="181">
        <v>20.696999999999999</v>
      </c>
      <c r="N678" s="181">
        <v>19.7438</v>
      </c>
      <c r="O678" s="181">
        <v>19.9648</v>
      </c>
      <c r="P678" s="181">
        <v>15.133699999999999</v>
      </c>
      <c r="Q678" s="181">
        <v>16.329599999999999</v>
      </c>
      <c r="R678" s="181">
        <v>25.645800000000001</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2002</v>
      </c>
      <c r="C679" s="177">
        <v>149569</v>
      </c>
      <c r="D679" s="180">
        <v>44609</v>
      </c>
      <c r="E679" s="181">
        <v>490.738445319562</v>
      </c>
      <c r="F679" s="181">
        <v>-0.20749999999999999</v>
      </c>
      <c r="G679" s="181">
        <v>2.1840999999999999</v>
      </c>
      <c r="H679" s="181">
        <v>-2.8984999999999999</v>
      </c>
      <c r="I679" s="181">
        <v>-3.2936999999999999</v>
      </c>
      <c r="J679" s="181">
        <v>-5.9093</v>
      </c>
      <c r="K679" s="181">
        <v>-4.5461999999999998</v>
      </c>
      <c r="L679" s="181">
        <v>6.6855000000000002</v>
      </c>
      <c r="M679" s="181">
        <v>20.1981</v>
      </c>
      <c r="N679" s="181">
        <v>19.097999999999999</v>
      </c>
      <c r="O679" s="181">
        <v>19.3596</v>
      </c>
      <c r="P679" s="181">
        <v>14.507</v>
      </c>
      <c r="Q679" s="181">
        <v>16.219899999999999</v>
      </c>
      <c r="R679" s="181">
        <v>24.9925</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44609</v>
      </c>
      <c r="E680" s="181">
        <v>30.5306</v>
      </c>
      <c r="F680" s="181">
        <v>-0.2747</v>
      </c>
      <c r="G680" s="181">
        <v>2.1528</v>
      </c>
      <c r="H680" s="181">
        <v>-2.7749999999999999</v>
      </c>
      <c r="I680" s="181">
        <v>-2.9251999999999998</v>
      </c>
      <c r="J680" s="181">
        <v>-5.9625000000000004</v>
      </c>
      <c r="K680" s="181">
        <v>-3.2565</v>
      </c>
      <c r="L680" s="181">
        <v>6.4577999999999998</v>
      </c>
      <c r="M680" s="181">
        <v>19.1145</v>
      </c>
      <c r="N680" s="181">
        <v>15.279400000000001</v>
      </c>
      <c r="O680" s="181">
        <v>20.340499999999999</v>
      </c>
      <c r="P680" s="181">
        <v>16.117000000000001</v>
      </c>
      <c r="Q680" s="181">
        <v>16.391100000000002</v>
      </c>
      <c r="R680" s="181">
        <v>21.176100000000002</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44609</v>
      </c>
      <c r="E681" s="181">
        <v>27.744199999999999</v>
      </c>
      <c r="F681" s="181">
        <v>-0.27779999999999999</v>
      </c>
      <c r="G681" s="181">
        <v>2.1415999999999999</v>
      </c>
      <c r="H681" s="181">
        <v>-2.7989000000000002</v>
      </c>
      <c r="I681" s="181">
        <v>-2.972</v>
      </c>
      <c r="J681" s="181">
        <v>-6.0643000000000002</v>
      </c>
      <c r="K681" s="181">
        <v>-3.5605000000000002</v>
      </c>
      <c r="L681" s="181">
        <v>5.7973999999999997</v>
      </c>
      <c r="M681" s="181">
        <v>18.011700000000001</v>
      </c>
      <c r="N681" s="181">
        <v>13.8406</v>
      </c>
      <c r="O681" s="181">
        <v>18.6159</v>
      </c>
      <c r="P681" s="181">
        <v>14.582000000000001</v>
      </c>
      <c r="Q681" s="181">
        <v>14.886100000000001</v>
      </c>
      <c r="R681" s="181">
        <v>19.560199999999998</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44609</v>
      </c>
      <c r="E682" s="181">
        <v>117.71</v>
      </c>
      <c r="F682" s="181">
        <v>-0.25419999999999998</v>
      </c>
      <c r="G682" s="181">
        <v>2.1345000000000001</v>
      </c>
      <c r="H682" s="181">
        <v>-3.3182999999999998</v>
      </c>
      <c r="I682" s="181">
        <v>-3.548</v>
      </c>
      <c r="J682" s="181">
        <v>-6.52</v>
      </c>
      <c r="K682" s="181">
        <v>-4.2774999999999999</v>
      </c>
      <c r="L682" s="181">
        <v>2.3654000000000002</v>
      </c>
      <c r="M682" s="181">
        <v>11.795999999999999</v>
      </c>
      <c r="N682" s="181">
        <v>12.5227</v>
      </c>
      <c r="O682" s="181">
        <v>15.247</v>
      </c>
      <c r="P682" s="181">
        <v>13.679399999999999</v>
      </c>
      <c r="Q682" s="181">
        <v>12.953900000000001</v>
      </c>
      <c r="R682" s="181">
        <v>16.107600000000001</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44609</v>
      </c>
      <c r="E683" s="181">
        <v>167.62347022831301</v>
      </c>
      <c r="F683" s="181">
        <v>-0.253</v>
      </c>
      <c r="G683" s="181">
        <v>2.1375000000000002</v>
      </c>
      <c r="H683" s="181">
        <v>-3.3281000000000001</v>
      </c>
      <c r="I683" s="181">
        <v>-3.5646</v>
      </c>
      <c r="J683" s="181">
        <v>-6.5763999999999996</v>
      </c>
      <c r="K683" s="181">
        <v>-4.4493999999999998</v>
      </c>
      <c r="L683" s="181">
        <v>1.9864999999999999</v>
      </c>
      <c r="M683" s="181">
        <v>11.1693</v>
      </c>
      <c r="N683" s="181">
        <v>11.709300000000001</v>
      </c>
      <c r="O683" s="181">
        <v>14.411899999999999</v>
      </c>
      <c r="P683" s="181">
        <v>12.9359</v>
      </c>
      <c r="Q683" s="181">
        <v>11.4985</v>
      </c>
      <c r="R683" s="181">
        <v>15.2079</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44609</v>
      </c>
      <c r="E684" s="181">
        <v>40.79</v>
      </c>
      <c r="F684" s="181">
        <v>-0.31769999999999998</v>
      </c>
      <c r="G684" s="181">
        <v>2.1282000000000001</v>
      </c>
      <c r="H684" s="181">
        <v>-2.4396</v>
      </c>
      <c r="I684" s="181">
        <v>-2.4628999999999999</v>
      </c>
      <c r="J684" s="181">
        <v>-7.6731999999999996</v>
      </c>
      <c r="K684" s="181">
        <v>-6.1651999999999996</v>
      </c>
      <c r="L684" s="181">
        <v>3.8178000000000001</v>
      </c>
      <c r="M684" s="181">
        <v>21.290500000000002</v>
      </c>
      <c r="N684" s="181">
        <v>19.864799999999999</v>
      </c>
      <c r="O684" s="181">
        <v>21.939800000000002</v>
      </c>
      <c r="P684" s="181">
        <v>14.654</v>
      </c>
      <c r="Q684" s="181">
        <v>14.8376</v>
      </c>
      <c r="R684" s="181">
        <v>24.5471</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44609</v>
      </c>
      <c r="E685" s="181">
        <v>42.97</v>
      </c>
      <c r="F685" s="181">
        <v>-0.32479999999999998</v>
      </c>
      <c r="G685" s="181">
        <v>2.1150000000000002</v>
      </c>
      <c r="H685" s="181">
        <v>-2.4074</v>
      </c>
      <c r="I685" s="181">
        <v>-2.4296000000000002</v>
      </c>
      <c r="J685" s="181">
        <v>-7.5914000000000001</v>
      </c>
      <c r="K685" s="181">
        <v>-5.9737</v>
      </c>
      <c r="L685" s="181">
        <v>4.1696999999999997</v>
      </c>
      <c r="M685" s="181">
        <v>21.935300000000002</v>
      </c>
      <c r="N685" s="181">
        <v>20.634499999999999</v>
      </c>
      <c r="O685" s="181">
        <v>22.528500000000001</v>
      </c>
      <c r="P685" s="181">
        <v>15.3208</v>
      </c>
      <c r="Q685" s="181">
        <v>13.8598</v>
      </c>
      <c r="R685" s="181">
        <v>25.259699999999999</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44609</v>
      </c>
      <c r="E696" s="181">
        <v>153.45599999999999</v>
      </c>
      <c r="F696" s="181">
        <v>-0.5927</v>
      </c>
      <c r="G696" s="181">
        <v>1.9642999999999999</v>
      </c>
      <c r="H696" s="181">
        <v>-3.2938999999999998</v>
      </c>
      <c r="I696" s="181">
        <v>-4.0404999999999998</v>
      </c>
      <c r="J696" s="181">
        <v>-8.1023999999999994</v>
      </c>
      <c r="K696" s="181">
        <v>-6.5183999999999997</v>
      </c>
      <c r="L696" s="181">
        <v>3.1701000000000001</v>
      </c>
      <c r="M696" s="181">
        <v>19.000900000000001</v>
      </c>
      <c r="N696" s="181">
        <v>18.8444</v>
      </c>
      <c r="O696" s="181">
        <v>21.847999999999999</v>
      </c>
      <c r="P696" s="181">
        <v>15.2661</v>
      </c>
      <c r="Q696" s="181">
        <v>15.102600000000001</v>
      </c>
      <c r="R696" s="181">
        <v>23.564599999999999</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44609</v>
      </c>
      <c r="E697" s="181">
        <v>141.9032</v>
      </c>
      <c r="F697" s="181">
        <v>-0.59560000000000002</v>
      </c>
      <c r="G697" s="181">
        <v>1.9556</v>
      </c>
      <c r="H697" s="181">
        <v>-3.3132000000000001</v>
      </c>
      <c r="I697" s="181">
        <v>-4.0788000000000002</v>
      </c>
      <c r="J697" s="181">
        <v>-8.1859000000000002</v>
      </c>
      <c r="K697" s="181">
        <v>-6.7765000000000004</v>
      </c>
      <c r="L697" s="181">
        <v>2.6499000000000001</v>
      </c>
      <c r="M697" s="181">
        <v>18.139099999999999</v>
      </c>
      <c r="N697" s="181">
        <v>17.702500000000001</v>
      </c>
      <c r="O697" s="181">
        <v>20.712900000000001</v>
      </c>
      <c r="P697" s="181">
        <v>14.216100000000001</v>
      </c>
      <c r="Q697" s="181">
        <v>12.1279</v>
      </c>
      <c r="R697" s="181">
        <v>22.398</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44609</v>
      </c>
      <c r="E698" s="181">
        <v>225.88031023858599</v>
      </c>
      <c r="F698" s="181">
        <v>-0.39179999999999998</v>
      </c>
      <c r="G698" s="181">
        <v>2.1440000000000001</v>
      </c>
      <c r="H698" s="181">
        <v>-2.5188999999999999</v>
      </c>
      <c r="I698" s="181">
        <v>-2.3132999999999999</v>
      </c>
      <c r="J698" s="181">
        <v>-6.0210999999999997</v>
      </c>
      <c r="K698" s="181">
        <v>-3.8199000000000001</v>
      </c>
      <c r="L698" s="181">
        <v>3.9203000000000001</v>
      </c>
      <c r="M698" s="181">
        <v>17.667899999999999</v>
      </c>
      <c r="N698" s="181">
        <v>15.6341</v>
      </c>
      <c r="O698" s="181">
        <v>16.543700000000001</v>
      </c>
      <c r="P698" s="181">
        <v>12.578200000000001</v>
      </c>
      <c r="Q698" s="181">
        <v>17.9255</v>
      </c>
      <c r="R698" s="181">
        <v>18.499400000000001</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-0.28170847457627118</v>
      </c>
      <c r="G699" s="183">
        <v>2.0418703389830508</v>
      </c>
      <c r="H699" s="183">
        <v>-2.8703347457627117</v>
      </c>
      <c r="I699" s="183">
        <v>-3.6088025423728811</v>
      </c>
      <c r="J699" s="183">
        <v>-6.9835771186440674</v>
      </c>
      <c r="K699" s="183">
        <v>-4.8089830508474591</v>
      </c>
      <c r="L699" s="183">
        <v>4.6593381355932229</v>
      </c>
      <c r="M699" s="183">
        <v>19.905744915254232</v>
      </c>
      <c r="N699" s="183">
        <v>23.120352542372881</v>
      </c>
      <c r="O699" s="183">
        <v>21.691073684210544</v>
      </c>
      <c r="P699" s="183">
        <v>14.792096590909097</v>
      </c>
      <c r="Q699" s="183">
        <v>15.516457627118637</v>
      </c>
      <c r="R699" s="183">
        <v>24.584474576271187</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408</v>
      </c>
      <c r="B700" s="177"/>
      <c r="C700" s="177"/>
      <c r="D700" s="177"/>
      <c r="E700" s="177"/>
      <c r="F700" s="183">
        <v>-0.26915</v>
      </c>
      <c r="G700" s="183">
        <v>2.1427499999999999</v>
      </c>
      <c r="H700" s="183">
        <v>-2.8136999999999999</v>
      </c>
      <c r="I700" s="183">
        <v>-3.4257</v>
      </c>
      <c r="J700" s="183">
        <v>-6.71305</v>
      </c>
      <c r="K700" s="183">
        <v>-4.8199500000000004</v>
      </c>
      <c r="L700" s="183">
        <v>4.4433000000000007</v>
      </c>
      <c r="M700" s="183">
        <v>18.991849999999999</v>
      </c>
      <c r="N700" s="183">
        <v>19.202750000000002</v>
      </c>
      <c r="O700" s="183">
        <v>20.6935</v>
      </c>
      <c r="P700" s="183">
        <v>14.140550000000001</v>
      </c>
      <c r="Q700" s="183">
        <v>15.106950000000001</v>
      </c>
      <c r="R700" s="183">
        <v>22.496099999999998</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763</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764</v>
      </c>
      <c r="B703" s="177" t="s">
        <v>765</v>
      </c>
      <c r="C703" s="177">
        <v>132180</v>
      </c>
      <c r="D703" s="180">
        <v>44609</v>
      </c>
      <c r="E703" s="181">
        <v>33.427700000000002</v>
      </c>
      <c r="F703" s="181">
        <v>-0.12189999999999999</v>
      </c>
      <c r="G703" s="181">
        <v>1.5354000000000001</v>
      </c>
      <c r="H703" s="181">
        <v>-1.8393999999999999</v>
      </c>
      <c r="I703" s="181">
        <v>-1.8736999999999999</v>
      </c>
      <c r="J703" s="181">
        <v>-4.6916000000000002</v>
      </c>
      <c r="K703" s="181">
        <v>-2.9430000000000001</v>
      </c>
      <c r="L703" s="181">
        <v>2.7109999999999999</v>
      </c>
      <c r="M703" s="181">
        <v>12.239800000000001</v>
      </c>
      <c r="N703" s="181">
        <v>12.543200000000001</v>
      </c>
      <c r="O703" s="181">
        <v>16.213899999999999</v>
      </c>
      <c r="P703" s="181">
        <v>11.7882</v>
      </c>
      <c r="Q703" s="181">
        <v>11.838200000000001</v>
      </c>
      <c r="R703" s="181">
        <v>17.9908</v>
      </c>
      <c r="S703" s="124"/>
      <c r="T703" s="127"/>
      <c r="U703" s="128"/>
      <c r="V703" s="128"/>
      <c r="W703" s="128"/>
      <c r="X703" s="128"/>
      <c r="Y703" s="128"/>
      <c r="Z703" s="128"/>
      <c r="AA703" s="128"/>
      <c r="AB703" s="128"/>
      <c r="AC703" s="128"/>
      <c r="AD703" s="128"/>
      <c r="AE703" s="128"/>
      <c r="AF703" s="128"/>
      <c r="AG703" s="128"/>
      <c r="AH703" s="128"/>
    </row>
    <row r="704" spans="1:34" x14ac:dyDescent="0.3">
      <c r="A704" s="177" t="s">
        <v>764</v>
      </c>
      <c r="B704" s="177" t="s">
        <v>766</v>
      </c>
      <c r="C704" s="177">
        <v>132186</v>
      </c>
      <c r="D704" s="180">
        <v>44609</v>
      </c>
      <c r="E704" s="181">
        <v>35.746499999999997</v>
      </c>
      <c r="F704" s="181">
        <v>-0.11990000000000001</v>
      </c>
      <c r="G704" s="181">
        <v>1.5419</v>
      </c>
      <c r="H704" s="181">
        <v>-1.8252999999999999</v>
      </c>
      <c r="I704" s="181">
        <v>-1.8458000000000001</v>
      </c>
      <c r="J704" s="181">
        <v>-4.6292</v>
      </c>
      <c r="K704" s="181">
        <v>-2.746</v>
      </c>
      <c r="L704" s="181">
        <v>3.1764000000000001</v>
      </c>
      <c r="M704" s="181">
        <v>13.0381</v>
      </c>
      <c r="N704" s="181">
        <v>13.615500000000001</v>
      </c>
      <c r="O704" s="181">
        <v>17.280100000000001</v>
      </c>
      <c r="P704" s="181">
        <v>12.7431</v>
      </c>
      <c r="Q704" s="181">
        <v>13.2254</v>
      </c>
      <c r="R704" s="181">
        <v>19.1387</v>
      </c>
      <c r="S704" s="124"/>
      <c r="T704" s="127"/>
      <c r="U704" s="128"/>
      <c r="V704" s="128"/>
      <c r="W704" s="128"/>
      <c r="X704" s="128"/>
      <c r="Y704" s="128"/>
      <c r="Z704" s="128"/>
      <c r="AA704" s="128"/>
      <c r="AB704" s="128"/>
      <c r="AC704" s="128"/>
      <c r="AD704" s="128"/>
      <c r="AE704" s="128"/>
      <c r="AF704" s="128"/>
      <c r="AG704" s="128"/>
      <c r="AH704" s="128"/>
    </row>
    <row r="705" spans="1:34" x14ac:dyDescent="0.3">
      <c r="A705" s="177" t="s">
        <v>764</v>
      </c>
      <c r="B705" s="177" t="s">
        <v>767</v>
      </c>
      <c r="C705" s="177">
        <v>102107</v>
      </c>
      <c r="D705" s="180">
        <v>44609</v>
      </c>
      <c r="E705" s="181">
        <v>116.3126</v>
      </c>
      <c r="F705" s="181">
        <v>-0.34100000000000003</v>
      </c>
      <c r="G705" s="181">
        <v>1.7859</v>
      </c>
      <c r="H705" s="181">
        <v>-2.4152</v>
      </c>
      <c r="I705" s="181">
        <v>-2.5627</v>
      </c>
      <c r="J705" s="181">
        <v>-5.0481999999999996</v>
      </c>
      <c r="K705" s="181">
        <v>-4.7735000000000003</v>
      </c>
      <c r="L705" s="181">
        <v>3.1019000000000001</v>
      </c>
      <c r="M705" s="181">
        <v>12.972099999999999</v>
      </c>
      <c r="N705" s="181">
        <v>13.7193</v>
      </c>
      <c r="O705" s="181">
        <v>14.395899999999999</v>
      </c>
      <c r="P705" s="181">
        <v>10.2056</v>
      </c>
      <c r="Q705" s="181">
        <v>14.409700000000001</v>
      </c>
      <c r="R705" s="181">
        <v>18.189900000000002</v>
      </c>
      <c r="S705" s="124"/>
      <c r="T705" s="127"/>
      <c r="U705" s="128"/>
      <c r="V705" s="128"/>
      <c r="W705" s="128"/>
      <c r="X705" s="128"/>
      <c r="Y705" s="128"/>
      <c r="Z705" s="128"/>
      <c r="AA705" s="128"/>
      <c r="AB705" s="128"/>
      <c r="AC705" s="128"/>
      <c r="AD705" s="128"/>
      <c r="AE705" s="128"/>
      <c r="AF705" s="128"/>
      <c r="AG705" s="128"/>
      <c r="AH705" s="128"/>
    </row>
    <row r="706" spans="1:34" x14ac:dyDescent="0.3">
      <c r="A706" s="177" t="s">
        <v>764</v>
      </c>
      <c r="B706" s="177" t="s">
        <v>768</v>
      </c>
      <c r="C706" s="177">
        <v>118512</v>
      </c>
      <c r="D706" s="180">
        <v>44609</v>
      </c>
      <c r="E706" s="181">
        <v>121.4761</v>
      </c>
      <c r="F706" s="181">
        <v>-0.33979999999999999</v>
      </c>
      <c r="G706" s="181">
        <v>1.7897000000000001</v>
      </c>
      <c r="H706" s="181">
        <v>-2.4066999999999998</v>
      </c>
      <c r="I706" s="181">
        <v>-2.5455999999999999</v>
      </c>
      <c r="J706" s="181">
        <v>-5.0114999999999998</v>
      </c>
      <c r="K706" s="181">
        <v>-4.6631999999999998</v>
      </c>
      <c r="L706" s="181">
        <v>3.3473000000000002</v>
      </c>
      <c r="M706" s="181">
        <v>13.3637</v>
      </c>
      <c r="N706" s="181">
        <v>14.239100000000001</v>
      </c>
      <c r="O706" s="181">
        <v>15.0571</v>
      </c>
      <c r="P706" s="181">
        <v>10.783799999999999</v>
      </c>
      <c r="Q706" s="181">
        <v>12.3331</v>
      </c>
      <c r="R706" s="181">
        <v>18.949400000000001</v>
      </c>
      <c r="S706" s="124"/>
      <c r="T706" s="127"/>
      <c r="U706" s="128"/>
      <c r="V706" s="128"/>
      <c r="W706" s="128"/>
      <c r="X706" s="128"/>
      <c r="Y706" s="128"/>
      <c r="Z706" s="128"/>
      <c r="AA706" s="128"/>
      <c r="AB706" s="128"/>
      <c r="AC706" s="128"/>
      <c r="AD706" s="128"/>
      <c r="AE706" s="128"/>
      <c r="AF706" s="128"/>
      <c r="AG706" s="128"/>
      <c r="AH706" s="128"/>
    </row>
    <row r="707" spans="1:34" x14ac:dyDescent="0.3">
      <c r="A707" s="177" t="s">
        <v>764</v>
      </c>
      <c r="B707" s="177" t="s">
        <v>769</v>
      </c>
      <c r="C707" s="177">
        <v>102109</v>
      </c>
      <c r="D707" s="180">
        <v>44609</v>
      </c>
      <c r="E707" s="181">
        <v>78.039699999999996</v>
      </c>
      <c r="F707" s="181">
        <v>-0.22500000000000001</v>
      </c>
      <c r="G707" s="181">
        <v>1.2168000000000001</v>
      </c>
      <c r="H707" s="181">
        <v>-1.589</v>
      </c>
      <c r="I707" s="181">
        <v>-1.5978000000000001</v>
      </c>
      <c r="J707" s="181">
        <v>-3.3264999999999998</v>
      </c>
      <c r="K707" s="181">
        <v>-2.8388</v>
      </c>
      <c r="L707" s="181">
        <v>3.4641999999999999</v>
      </c>
      <c r="M707" s="181">
        <v>13.2216</v>
      </c>
      <c r="N707" s="181">
        <v>15.813700000000001</v>
      </c>
      <c r="O707" s="181">
        <v>10.992100000000001</v>
      </c>
      <c r="P707" s="181">
        <v>8.5794999999999995</v>
      </c>
      <c r="Q707" s="181">
        <v>11.9321</v>
      </c>
      <c r="R707" s="181">
        <v>13.0768</v>
      </c>
      <c r="S707" s="124"/>
      <c r="T707" s="127"/>
      <c r="U707" s="128"/>
      <c r="V707" s="128"/>
      <c r="W707" s="128"/>
      <c r="X707" s="128"/>
      <c r="Y707" s="128"/>
      <c r="Z707" s="128"/>
      <c r="AA707" s="128"/>
      <c r="AB707" s="128"/>
      <c r="AC707" s="128"/>
      <c r="AD707" s="128"/>
      <c r="AE707" s="128"/>
      <c r="AF707" s="128"/>
      <c r="AG707" s="128"/>
      <c r="AH707" s="128"/>
    </row>
    <row r="708" spans="1:34" x14ac:dyDescent="0.3">
      <c r="A708" s="177" t="s">
        <v>764</v>
      </c>
      <c r="B708" s="177" t="s">
        <v>770</v>
      </c>
      <c r="C708" s="177">
        <v>118514</v>
      </c>
      <c r="D708" s="180">
        <v>44609</v>
      </c>
      <c r="E708" s="181">
        <v>82.231399999999994</v>
      </c>
      <c r="F708" s="181">
        <v>-0.22389999999999999</v>
      </c>
      <c r="G708" s="181">
        <v>1.2202999999999999</v>
      </c>
      <c r="H708" s="181">
        <v>-1.581</v>
      </c>
      <c r="I708" s="181">
        <v>-1.5818000000000001</v>
      </c>
      <c r="J708" s="181">
        <v>-3.2913000000000001</v>
      </c>
      <c r="K708" s="181">
        <v>-2.7334000000000001</v>
      </c>
      <c r="L708" s="181">
        <v>3.6962999999999999</v>
      </c>
      <c r="M708" s="181">
        <v>13.612399999999999</v>
      </c>
      <c r="N708" s="181">
        <v>16.357199999999999</v>
      </c>
      <c r="O708" s="181">
        <v>11.626200000000001</v>
      </c>
      <c r="P708" s="181">
        <v>9.2405000000000008</v>
      </c>
      <c r="Q708" s="181">
        <v>10.789899999999999</v>
      </c>
      <c r="R708" s="181">
        <v>13.769</v>
      </c>
      <c r="S708" s="124"/>
      <c r="T708" s="127"/>
      <c r="U708" s="128"/>
      <c r="V708" s="128"/>
      <c r="W708" s="128"/>
      <c r="X708" s="128"/>
      <c r="Y708" s="128"/>
      <c r="Z708" s="128"/>
      <c r="AA708" s="128"/>
      <c r="AB708" s="128"/>
      <c r="AC708" s="128"/>
      <c r="AD708" s="128"/>
      <c r="AE708" s="128"/>
      <c r="AF708" s="128"/>
      <c r="AG708" s="128"/>
      <c r="AH708" s="128"/>
    </row>
    <row r="709" spans="1:34" x14ac:dyDescent="0.3">
      <c r="A709" s="177" t="s">
        <v>764</v>
      </c>
      <c r="B709" s="177" t="s">
        <v>771</v>
      </c>
      <c r="C709" s="177">
        <v>129065</v>
      </c>
      <c r="D709" s="180">
        <v>44609</v>
      </c>
      <c r="E709" s="181">
        <v>26.639399999999998</v>
      </c>
      <c r="F709" s="181">
        <v>-0.25690000000000002</v>
      </c>
      <c r="G709" s="181">
        <v>1.6907000000000001</v>
      </c>
      <c r="H709" s="181">
        <v>-2.4559000000000002</v>
      </c>
      <c r="I709" s="181">
        <v>-2.6408999999999998</v>
      </c>
      <c r="J709" s="181">
        <v>-6.1685999999999996</v>
      </c>
      <c r="K709" s="181">
        <v>-3.4310999999999998</v>
      </c>
      <c r="L709" s="181">
        <v>4.0446999999999997</v>
      </c>
      <c r="M709" s="181">
        <v>15.888500000000001</v>
      </c>
      <c r="N709" s="181">
        <v>14.200799999999999</v>
      </c>
      <c r="O709" s="181">
        <v>17.369900000000001</v>
      </c>
      <c r="P709" s="181">
        <v>12.0801</v>
      </c>
      <c r="Q709" s="181">
        <v>13.3697</v>
      </c>
      <c r="R709" s="181">
        <v>19.070399999999999</v>
      </c>
      <c r="S709" s="124" t="s">
        <v>1950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764</v>
      </c>
      <c r="B710" s="177" t="s">
        <v>772</v>
      </c>
      <c r="C710" s="177">
        <v>129200</v>
      </c>
      <c r="D710" s="180">
        <v>44609</v>
      </c>
      <c r="E710" s="181">
        <v>27.2697</v>
      </c>
      <c r="F710" s="181">
        <v>-0.25600000000000001</v>
      </c>
      <c r="G710" s="181">
        <v>1.6934</v>
      </c>
      <c r="H710" s="181">
        <v>-2.4493</v>
      </c>
      <c r="I710" s="181">
        <v>-2.6280000000000001</v>
      </c>
      <c r="J710" s="181">
        <v>-6.1406999999999998</v>
      </c>
      <c r="K710" s="181">
        <v>-3.3454999999999999</v>
      </c>
      <c r="L710" s="181">
        <v>4.2291999999999996</v>
      </c>
      <c r="M710" s="181">
        <v>16.196999999999999</v>
      </c>
      <c r="N710" s="181">
        <v>14.602600000000001</v>
      </c>
      <c r="O710" s="181">
        <v>17.7775</v>
      </c>
      <c r="P710" s="181">
        <v>12.434799999999999</v>
      </c>
      <c r="Q710" s="181">
        <v>13.7097</v>
      </c>
      <c r="R710" s="181">
        <v>19.494299999999999</v>
      </c>
      <c r="S710" s="124" t="s">
        <v>1950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764</v>
      </c>
      <c r="B711" s="177" t="s">
        <v>773</v>
      </c>
      <c r="C711" s="177">
        <v>129191</v>
      </c>
      <c r="D711" s="180">
        <v>44609</v>
      </c>
      <c r="E711" s="181">
        <v>24.347799999999999</v>
      </c>
      <c r="F711" s="181">
        <v>-0.20039999999999999</v>
      </c>
      <c r="G711" s="181">
        <v>1.3651</v>
      </c>
      <c r="H711" s="181">
        <v>-1.976</v>
      </c>
      <c r="I711" s="181">
        <v>-2.0264000000000002</v>
      </c>
      <c r="J711" s="181">
        <v>-4.9908999999999999</v>
      </c>
      <c r="K711" s="181">
        <v>-2.7504</v>
      </c>
      <c r="L711" s="181">
        <v>3.5156000000000001</v>
      </c>
      <c r="M711" s="181">
        <v>13.1214</v>
      </c>
      <c r="N711" s="181">
        <v>12.0573</v>
      </c>
      <c r="O711" s="181">
        <v>15.1722</v>
      </c>
      <c r="P711" s="181">
        <v>10.8719</v>
      </c>
      <c r="Q711" s="181">
        <v>12.071199999999999</v>
      </c>
      <c r="R711" s="181">
        <v>16.5779</v>
      </c>
      <c r="S711" s="124"/>
      <c r="T711" s="127"/>
      <c r="U711" s="128"/>
      <c r="V711" s="128"/>
      <c r="W711" s="128"/>
      <c r="X711" s="128"/>
      <c r="Y711" s="128"/>
      <c r="Z711" s="128"/>
      <c r="AA711" s="128"/>
      <c r="AB711" s="128"/>
      <c r="AC711" s="128"/>
      <c r="AD711" s="128"/>
      <c r="AE711" s="128"/>
      <c r="AF711" s="128"/>
      <c r="AG711" s="128"/>
      <c r="AH711" s="128"/>
    </row>
    <row r="712" spans="1:34" x14ac:dyDescent="0.3">
      <c r="A712" s="177" t="s">
        <v>764</v>
      </c>
      <c r="B712" s="177" t="s">
        <v>774</v>
      </c>
      <c r="C712" s="177">
        <v>129193</v>
      </c>
      <c r="D712" s="180">
        <v>44609</v>
      </c>
      <c r="E712" s="181">
        <v>25.077500000000001</v>
      </c>
      <c r="F712" s="181">
        <v>-0.19900000000000001</v>
      </c>
      <c r="G712" s="181">
        <v>1.3703000000000001</v>
      </c>
      <c r="H712" s="181">
        <v>-1.9637</v>
      </c>
      <c r="I712" s="181">
        <v>-2.0019999999999998</v>
      </c>
      <c r="J712" s="181">
        <v>-4.9382000000000001</v>
      </c>
      <c r="K712" s="181">
        <v>-2.5973000000000002</v>
      </c>
      <c r="L712" s="181">
        <v>3.8302999999999998</v>
      </c>
      <c r="M712" s="181">
        <v>13.6312</v>
      </c>
      <c r="N712" s="181">
        <v>12.7226</v>
      </c>
      <c r="O712" s="181">
        <v>15.8452</v>
      </c>
      <c r="P712" s="181">
        <v>11.3721</v>
      </c>
      <c r="Q712" s="181">
        <v>12.495799999999999</v>
      </c>
      <c r="R712" s="181">
        <v>17.2804</v>
      </c>
      <c r="S712" s="124"/>
      <c r="T712" s="127"/>
      <c r="U712" s="128"/>
      <c r="V712" s="128"/>
      <c r="W712" s="128"/>
      <c r="X712" s="128"/>
      <c r="Y712" s="128"/>
      <c r="Z712" s="128"/>
      <c r="AA712" s="128"/>
      <c r="AB712" s="128"/>
      <c r="AC712" s="128"/>
      <c r="AD712" s="128"/>
      <c r="AE712" s="128"/>
      <c r="AF712" s="128"/>
      <c r="AG712" s="128"/>
      <c r="AH712" s="128"/>
    </row>
    <row r="713" spans="1:34" x14ac:dyDescent="0.3">
      <c r="A713" s="177" t="s">
        <v>764</v>
      </c>
      <c r="B713" s="177" t="s">
        <v>775</v>
      </c>
      <c r="C713" s="177">
        <v>143904</v>
      </c>
      <c r="D713" s="180">
        <v>44609</v>
      </c>
      <c r="E713" s="181">
        <v>14.054399999999999</v>
      </c>
      <c r="F713" s="181">
        <v>0.29399999999999998</v>
      </c>
      <c r="G713" s="181">
        <v>1.5065999999999999</v>
      </c>
      <c r="H713" s="181">
        <v>-1.9724999999999999</v>
      </c>
      <c r="I713" s="181">
        <v>-1.7374000000000001</v>
      </c>
      <c r="J713" s="181">
        <v>-0.35520000000000002</v>
      </c>
      <c r="K713" s="181">
        <v>2.6865000000000001</v>
      </c>
      <c r="L713" s="181">
        <v>17.506799999999998</v>
      </c>
      <c r="M713" s="181">
        <v>25.3078</v>
      </c>
      <c r="N713" s="181">
        <v>28.2301</v>
      </c>
      <c r="O713" s="181">
        <v>12.710100000000001</v>
      </c>
      <c r="P713" s="181"/>
      <c r="Q713" s="181">
        <v>9.7982999999999993</v>
      </c>
      <c r="R713" s="181">
        <v>21.3658</v>
      </c>
      <c r="S713" s="124"/>
      <c r="T713" s="127"/>
      <c r="U713" s="128"/>
      <c r="V713" s="128"/>
      <c r="W713" s="128"/>
      <c r="X713" s="128"/>
      <c r="Y713" s="128"/>
      <c r="Z713" s="128"/>
      <c r="AA713" s="128"/>
      <c r="AB713" s="128"/>
      <c r="AC713" s="128"/>
      <c r="AD713" s="128"/>
      <c r="AE713" s="128"/>
      <c r="AF713" s="128"/>
      <c r="AG713" s="128"/>
      <c r="AH713" s="128"/>
    </row>
    <row r="714" spans="1:34" x14ac:dyDescent="0.3">
      <c r="A714" s="177" t="s">
        <v>764</v>
      </c>
      <c r="B714" s="177" t="s">
        <v>776</v>
      </c>
      <c r="C714" s="177">
        <v>143903</v>
      </c>
      <c r="D714" s="180">
        <v>44609</v>
      </c>
      <c r="E714" s="181">
        <v>14.0548</v>
      </c>
      <c r="F714" s="181">
        <v>0.29399999999999998</v>
      </c>
      <c r="G714" s="181">
        <v>1.5065999999999999</v>
      </c>
      <c r="H714" s="181">
        <v>-1.9723999999999999</v>
      </c>
      <c r="I714" s="181">
        <v>-1.7374000000000001</v>
      </c>
      <c r="J714" s="181">
        <v>-0.35520000000000002</v>
      </c>
      <c r="K714" s="181">
        <v>2.6886999999999999</v>
      </c>
      <c r="L714" s="181">
        <v>17.511099999999999</v>
      </c>
      <c r="M714" s="181">
        <v>25.3125</v>
      </c>
      <c r="N714" s="181">
        <v>28.2349</v>
      </c>
      <c r="O714" s="181">
        <v>12.7112</v>
      </c>
      <c r="P714" s="181"/>
      <c r="Q714" s="181">
        <v>9.7990999999999993</v>
      </c>
      <c r="R714" s="181">
        <v>21.367599999999999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77" t="s">
        <v>764</v>
      </c>
      <c r="B715" s="177" t="s">
        <v>777</v>
      </c>
      <c r="C715" s="177">
        <v>148033</v>
      </c>
      <c r="D715" s="180">
        <v>44609</v>
      </c>
      <c r="E715" s="181">
        <v>16.835599999999999</v>
      </c>
      <c r="F715" s="181">
        <v>-0.18679999999999999</v>
      </c>
      <c r="G715" s="181">
        <v>2.0543999999999998</v>
      </c>
      <c r="H715" s="181">
        <v>-2.2589999999999999</v>
      </c>
      <c r="I715" s="181">
        <v>-2.5148000000000001</v>
      </c>
      <c r="J715" s="181">
        <v>-4.1132999999999997</v>
      </c>
      <c r="K715" s="181">
        <v>-2.7854999999999999</v>
      </c>
      <c r="L715" s="181">
        <v>8.6925000000000008</v>
      </c>
      <c r="M715" s="181">
        <v>20.585000000000001</v>
      </c>
      <c r="N715" s="181">
        <v>29.547499999999999</v>
      </c>
      <c r="O715" s="181"/>
      <c r="P715" s="181"/>
      <c r="Q715" s="181">
        <v>30.079699999999999</v>
      </c>
      <c r="R715" s="181"/>
      <c r="S715" s="124"/>
      <c r="T715" s="127"/>
      <c r="U715" s="128"/>
      <c r="V715" s="128"/>
      <c r="W715" s="128"/>
      <c r="X715" s="128"/>
      <c r="Y715" s="128"/>
      <c r="Z715" s="128"/>
      <c r="AA715" s="128"/>
      <c r="AB715" s="128"/>
      <c r="AC715" s="128"/>
      <c r="AD715" s="128"/>
      <c r="AE715" s="128"/>
      <c r="AF715" s="128"/>
      <c r="AG715" s="128"/>
      <c r="AH715" s="128"/>
    </row>
    <row r="716" spans="1:34" x14ac:dyDescent="0.3">
      <c r="A716" s="177" t="s">
        <v>764</v>
      </c>
      <c r="B716" s="177" t="s">
        <v>778</v>
      </c>
      <c r="C716" s="177">
        <v>148035</v>
      </c>
      <c r="D716" s="180">
        <v>44609</v>
      </c>
      <c r="E716" s="181">
        <v>17.147300000000001</v>
      </c>
      <c r="F716" s="181">
        <v>-0.18390000000000001</v>
      </c>
      <c r="G716" s="181">
        <v>2.0623999999999998</v>
      </c>
      <c r="H716" s="181">
        <v>-2.2422</v>
      </c>
      <c r="I716" s="181">
        <v>-2.4863</v>
      </c>
      <c r="J716" s="181">
        <v>-4.0437000000000003</v>
      </c>
      <c r="K716" s="181">
        <v>-2.5615999999999999</v>
      </c>
      <c r="L716" s="181">
        <v>9.2108000000000008</v>
      </c>
      <c r="M716" s="181">
        <v>21.463000000000001</v>
      </c>
      <c r="N716" s="181">
        <v>30.810500000000001</v>
      </c>
      <c r="O716" s="181"/>
      <c r="P716" s="181"/>
      <c r="Q716" s="181">
        <v>31.29</v>
      </c>
      <c r="R716" s="181"/>
      <c r="S716" s="124"/>
      <c r="T716" s="127"/>
      <c r="U716" s="128"/>
      <c r="V716" s="128"/>
      <c r="W716" s="128"/>
      <c r="X716" s="128"/>
      <c r="Y716" s="128"/>
      <c r="Z716" s="128"/>
      <c r="AA716" s="128"/>
      <c r="AB716" s="128"/>
      <c r="AC716" s="128"/>
      <c r="AD716" s="128"/>
      <c r="AE716" s="128"/>
      <c r="AF716" s="128"/>
      <c r="AG716" s="128"/>
      <c r="AH716" s="128"/>
    </row>
    <row r="717" spans="1:34" x14ac:dyDescent="0.3">
      <c r="A717" s="177" t="s">
        <v>764</v>
      </c>
      <c r="B717" s="177" t="s">
        <v>779</v>
      </c>
      <c r="C717" s="177">
        <v>102133</v>
      </c>
      <c r="D717" s="180">
        <v>44609</v>
      </c>
      <c r="E717" s="181">
        <v>98.160300000000007</v>
      </c>
      <c r="F717" s="181">
        <v>-0.17810000000000001</v>
      </c>
      <c r="G717" s="181">
        <v>2.3050999999999999</v>
      </c>
      <c r="H717" s="181">
        <v>-1.9258</v>
      </c>
      <c r="I717" s="181">
        <v>-1.9722</v>
      </c>
      <c r="J717" s="181">
        <v>-5.37</v>
      </c>
      <c r="K717" s="181">
        <v>-3.7961999999999998</v>
      </c>
      <c r="L717" s="181">
        <v>4.6204000000000001</v>
      </c>
      <c r="M717" s="181">
        <v>16.781500000000001</v>
      </c>
      <c r="N717" s="181">
        <v>17.437100000000001</v>
      </c>
      <c r="O717" s="181">
        <v>16.536999999999999</v>
      </c>
      <c r="P717" s="181">
        <v>12.421799999999999</v>
      </c>
      <c r="Q717" s="181">
        <v>13.385999999999999</v>
      </c>
      <c r="R717" s="181">
        <v>20.0138</v>
      </c>
      <c r="S717" s="124"/>
      <c r="T717" s="127"/>
      <c r="U717" s="128"/>
      <c r="V717" s="128"/>
      <c r="W717" s="128"/>
      <c r="X717" s="128"/>
      <c r="Y717" s="128"/>
      <c r="Z717" s="128"/>
      <c r="AA717" s="128"/>
      <c r="AB717" s="128"/>
      <c r="AC717" s="128"/>
      <c r="AD717" s="128"/>
      <c r="AE717" s="128"/>
      <c r="AF717" s="128"/>
      <c r="AG717" s="128"/>
      <c r="AH717" s="128"/>
    </row>
    <row r="718" spans="1:34" x14ac:dyDescent="0.3">
      <c r="A718" s="177" t="s">
        <v>764</v>
      </c>
      <c r="B718" s="177" t="s">
        <v>780</v>
      </c>
      <c r="C718" s="177">
        <v>120242</v>
      </c>
      <c r="D718" s="180">
        <v>44609</v>
      </c>
      <c r="E718" s="181">
        <v>101.7856</v>
      </c>
      <c r="F718" s="181">
        <v>-0.1772</v>
      </c>
      <c r="G718" s="181">
        <v>2.3075999999999999</v>
      </c>
      <c r="H718" s="181">
        <v>-1.9204000000000001</v>
      </c>
      <c r="I718" s="181">
        <v>-1.9612000000000001</v>
      </c>
      <c r="J718" s="181">
        <v>-5.3463000000000003</v>
      </c>
      <c r="K718" s="181">
        <v>-3.7238000000000002</v>
      </c>
      <c r="L718" s="181">
        <v>4.7751000000000001</v>
      </c>
      <c r="M718" s="181">
        <v>17.038</v>
      </c>
      <c r="N718" s="181">
        <v>17.802</v>
      </c>
      <c r="O718" s="181">
        <v>16.951000000000001</v>
      </c>
      <c r="P718" s="181">
        <v>12.8286</v>
      </c>
      <c r="Q718" s="181">
        <v>12.132099999999999</v>
      </c>
      <c r="R718" s="181">
        <v>20.413599999999999</v>
      </c>
      <c r="S718" s="124"/>
      <c r="T718" s="127"/>
      <c r="U718" s="128"/>
      <c r="V718" s="128"/>
      <c r="W718" s="128"/>
      <c r="X718" s="128"/>
      <c r="Y718" s="128"/>
      <c r="Z718" s="128"/>
      <c r="AA718" s="128"/>
      <c r="AB718" s="128"/>
      <c r="AC718" s="128"/>
      <c r="AD718" s="128"/>
      <c r="AE718" s="128"/>
      <c r="AF718" s="128"/>
      <c r="AG718" s="128"/>
      <c r="AH718" s="128"/>
    </row>
    <row r="719" spans="1:34" x14ac:dyDescent="0.3">
      <c r="A719" s="177" t="s">
        <v>764</v>
      </c>
      <c r="B719" s="177" t="s">
        <v>781</v>
      </c>
      <c r="C719" s="177">
        <v>102135</v>
      </c>
      <c r="D719" s="180">
        <v>44609</v>
      </c>
      <c r="E719" s="181">
        <v>128.8175</v>
      </c>
      <c r="F719" s="181">
        <v>-0.44750000000000001</v>
      </c>
      <c r="G719" s="181">
        <v>1.2166999999999999</v>
      </c>
      <c r="H719" s="181">
        <v>-2.4106000000000001</v>
      </c>
      <c r="I719" s="181">
        <v>-2.6322999999999999</v>
      </c>
      <c r="J719" s="181">
        <v>-3.8683999999999998</v>
      </c>
      <c r="K719" s="181">
        <v>-2.8210999999999999</v>
      </c>
      <c r="L719" s="181">
        <v>6.2107999999999999</v>
      </c>
      <c r="M719" s="181">
        <v>18.6234</v>
      </c>
      <c r="N719" s="181">
        <v>26.0564</v>
      </c>
      <c r="O719" s="181">
        <v>23.885200000000001</v>
      </c>
      <c r="P719" s="181">
        <v>15.414099999999999</v>
      </c>
      <c r="Q719" s="181">
        <v>15.0938</v>
      </c>
      <c r="R719" s="181">
        <v>34.042900000000003</v>
      </c>
      <c r="S719" s="124"/>
      <c r="T719" s="127"/>
      <c r="U719" s="128"/>
      <c r="V719" s="128"/>
      <c r="W719" s="128"/>
      <c r="X719" s="128"/>
      <c r="Y719" s="128"/>
      <c r="Z719" s="128"/>
      <c r="AA719" s="128"/>
      <c r="AB719" s="128"/>
      <c r="AC719" s="128"/>
      <c r="AD719" s="128"/>
      <c r="AE719" s="128"/>
      <c r="AF719" s="128"/>
      <c r="AG719" s="128"/>
      <c r="AH719" s="128"/>
    </row>
    <row r="720" spans="1:34" x14ac:dyDescent="0.3">
      <c r="A720" s="177" t="s">
        <v>764</v>
      </c>
      <c r="B720" s="177" t="s">
        <v>782</v>
      </c>
      <c r="C720" s="177">
        <v>120700</v>
      </c>
      <c r="D720" s="180">
        <v>44609</v>
      </c>
      <c r="E720" s="181">
        <v>132.0351</v>
      </c>
      <c r="F720" s="181">
        <v>-0.44350000000000001</v>
      </c>
      <c r="G720" s="181">
        <v>1.2289000000000001</v>
      </c>
      <c r="H720" s="181">
        <v>-2.3833000000000002</v>
      </c>
      <c r="I720" s="181">
        <v>-2.5800999999999998</v>
      </c>
      <c r="J720" s="181">
        <v>-3.7547999999999999</v>
      </c>
      <c r="K720" s="181">
        <v>-2.4821</v>
      </c>
      <c r="L720" s="181">
        <v>6.8394000000000004</v>
      </c>
      <c r="M720" s="181">
        <v>19.499300000000002</v>
      </c>
      <c r="N720" s="181">
        <v>27.092700000000001</v>
      </c>
      <c r="O720" s="181">
        <v>24.457999999999998</v>
      </c>
      <c r="P720" s="181">
        <v>15.892300000000001</v>
      </c>
      <c r="Q720" s="181">
        <v>15.6774</v>
      </c>
      <c r="R720" s="181">
        <v>34.346699999999998</v>
      </c>
      <c r="S720" s="124"/>
      <c r="T720" s="127"/>
      <c r="U720" s="128"/>
      <c r="V720" s="128"/>
      <c r="W720" s="128"/>
      <c r="X720" s="128"/>
      <c r="Y720" s="128"/>
      <c r="Z720" s="128"/>
      <c r="AA720" s="128"/>
      <c r="AB720" s="128"/>
      <c r="AC720" s="128"/>
      <c r="AD720" s="128"/>
      <c r="AE720" s="128"/>
      <c r="AF720" s="128"/>
      <c r="AG720" s="128"/>
      <c r="AH720" s="128"/>
    </row>
    <row r="721" spans="1:34" x14ac:dyDescent="0.3">
      <c r="A721" s="177" t="s">
        <v>764</v>
      </c>
      <c r="B721" s="177" t="s">
        <v>783</v>
      </c>
      <c r="C721" s="177">
        <v>118485</v>
      </c>
      <c r="D721" s="180">
        <v>44609</v>
      </c>
      <c r="E721" s="181">
        <v>32.812600000000003</v>
      </c>
      <c r="F721" s="181">
        <v>-0.32929999999999998</v>
      </c>
      <c r="G721" s="181">
        <v>1.4011</v>
      </c>
      <c r="H721" s="181">
        <v>-1.7768999999999999</v>
      </c>
      <c r="I721" s="181">
        <v>-1.9187000000000001</v>
      </c>
      <c r="J721" s="181">
        <v>-4.4837999999999996</v>
      </c>
      <c r="K721" s="181">
        <v>-2.9129999999999998</v>
      </c>
      <c r="L721" s="181">
        <v>2.6372</v>
      </c>
      <c r="M721" s="181">
        <v>13.4316</v>
      </c>
      <c r="N721" s="181">
        <v>12.298500000000001</v>
      </c>
      <c r="O721" s="181">
        <v>13.8766</v>
      </c>
      <c r="P721" s="181">
        <v>9.9993999999999996</v>
      </c>
      <c r="Q721" s="181">
        <v>10.425599999999999</v>
      </c>
      <c r="R721" s="181">
        <v>14.6776</v>
      </c>
      <c r="S721" s="124"/>
      <c r="T721" s="127"/>
      <c r="U721" s="128"/>
      <c r="V721" s="128"/>
      <c r="W721" s="128"/>
      <c r="X721" s="128"/>
      <c r="Y721" s="128"/>
      <c r="Z721" s="128"/>
      <c r="AA721" s="128"/>
      <c r="AB721" s="128"/>
      <c r="AC721" s="128"/>
      <c r="AD721" s="128"/>
      <c r="AE721" s="128"/>
      <c r="AF721" s="128"/>
      <c r="AG721" s="128"/>
      <c r="AH721" s="128"/>
    </row>
    <row r="722" spans="1:34" x14ac:dyDescent="0.3">
      <c r="A722" s="177" t="s">
        <v>764</v>
      </c>
      <c r="B722" s="177" t="s">
        <v>784</v>
      </c>
      <c r="C722" s="177">
        <v>112332</v>
      </c>
      <c r="D722" s="180">
        <v>44609</v>
      </c>
      <c r="E722" s="181">
        <v>31.1099</v>
      </c>
      <c r="F722" s="181">
        <v>-0.33129999999999998</v>
      </c>
      <c r="G722" s="181">
        <v>1.3943000000000001</v>
      </c>
      <c r="H722" s="181">
        <v>-1.7884</v>
      </c>
      <c r="I722" s="181">
        <v>-1.9429000000000001</v>
      </c>
      <c r="J722" s="181">
        <v>-4.5377999999999998</v>
      </c>
      <c r="K722" s="181">
        <v>-3.0847000000000002</v>
      </c>
      <c r="L722" s="181">
        <v>2.2376999999999998</v>
      </c>
      <c r="M722" s="181">
        <v>12.758699999999999</v>
      </c>
      <c r="N722" s="181">
        <v>11.405200000000001</v>
      </c>
      <c r="O722" s="181">
        <v>12.920400000000001</v>
      </c>
      <c r="P722" s="181">
        <v>9.1481999999999992</v>
      </c>
      <c r="Q722" s="181">
        <v>9.8981999999999992</v>
      </c>
      <c r="R722" s="181">
        <v>13.695</v>
      </c>
      <c r="S722" s="124"/>
      <c r="T722" s="127"/>
      <c r="U722" s="128"/>
      <c r="V722" s="128"/>
      <c r="W722" s="128"/>
      <c r="X722" s="128"/>
      <c r="Y722" s="128"/>
      <c r="Z722" s="128"/>
      <c r="AA722" s="128"/>
      <c r="AB722" s="128"/>
      <c r="AC722" s="128"/>
      <c r="AD722" s="128"/>
      <c r="AE722" s="128"/>
      <c r="AF722" s="128"/>
      <c r="AG722" s="128"/>
      <c r="AH722" s="128"/>
    </row>
    <row r="723" spans="1:34" x14ac:dyDescent="0.3">
      <c r="A723" s="177" t="s">
        <v>764</v>
      </c>
      <c r="B723" s="177" t="s">
        <v>785</v>
      </c>
      <c r="C723" s="177">
        <v>146513</v>
      </c>
      <c r="D723" s="180">
        <v>44609</v>
      </c>
      <c r="E723" s="181">
        <v>15.1366</v>
      </c>
      <c r="F723" s="181">
        <v>-9.5000000000000001E-2</v>
      </c>
      <c r="G723" s="181">
        <v>1.9822</v>
      </c>
      <c r="H723" s="181">
        <v>-2.6928999999999998</v>
      </c>
      <c r="I723" s="181">
        <v>-2.3691</v>
      </c>
      <c r="J723" s="181">
        <v>-6.0445000000000002</v>
      </c>
      <c r="K723" s="181">
        <v>-7.1044</v>
      </c>
      <c r="L723" s="181">
        <v>3.6135999999999999</v>
      </c>
      <c r="M723" s="181">
        <v>14.0663</v>
      </c>
      <c r="N723" s="181">
        <v>17.3034</v>
      </c>
      <c r="O723" s="181"/>
      <c r="P723" s="181"/>
      <c r="Q723" s="181">
        <v>15.083299999999999</v>
      </c>
      <c r="R723" s="181">
        <v>20.8064</v>
      </c>
      <c r="S723" s="124"/>
      <c r="T723" s="127"/>
      <c r="U723" s="128"/>
      <c r="V723" s="128"/>
      <c r="W723" s="128"/>
      <c r="X723" s="128"/>
      <c r="Y723" s="128"/>
      <c r="Z723" s="128"/>
      <c r="AA723" s="128"/>
      <c r="AB723" s="128"/>
      <c r="AC723" s="128"/>
      <c r="AD723" s="128"/>
      <c r="AE723" s="128"/>
      <c r="AF723" s="128"/>
      <c r="AG723" s="128"/>
      <c r="AH723" s="128"/>
    </row>
    <row r="724" spans="1:34" x14ac:dyDescent="0.3">
      <c r="A724" s="177" t="s">
        <v>764</v>
      </c>
      <c r="B724" s="177" t="s">
        <v>786</v>
      </c>
      <c r="C724" s="177">
        <v>146514</v>
      </c>
      <c r="D724" s="180">
        <v>44609</v>
      </c>
      <c r="E724" s="181">
        <v>15.018000000000001</v>
      </c>
      <c r="F724" s="181">
        <v>-9.5799999999999996E-2</v>
      </c>
      <c r="G724" s="181">
        <v>1.9801</v>
      </c>
      <c r="H724" s="181">
        <v>-2.6979000000000002</v>
      </c>
      <c r="I724" s="181">
        <v>-2.3791000000000002</v>
      </c>
      <c r="J724" s="181">
        <v>-6.0652999999999997</v>
      </c>
      <c r="K724" s="181">
        <v>-7.1656000000000004</v>
      </c>
      <c r="L724" s="181">
        <v>3.4775</v>
      </c>
      <c r="M724" s="181">
        <v>13.842599999999999</v>
      </c>
      <c r="N724" s="181">
        <v>16.998200000000001</v>
      </c>
      <c r="O724" s="181"/>
      <c r="P724" s="181"/>
      <c r="Q724" s="181">
        <v>14.776899999999999</v>
      </c>
      <c r="R724" s="181">
        <v>20.488399999999999</v>
      </c>
      <c r="S724" s="124"/>
      <c r="T724" s="127"/>
      <c r="U724" s="128"/>
      <c r="V724" s="128"/>
      <c r="W724" s="128"/>
      <c r="X724" s="128"/>
      <c r="Y724" s="128"/>
      <c r="Z724" s="128"/>
      <c r="AA724" s="128"/>
      <c r="AB724" s="128"/>
      <c r="AC724" s="128"/>
      <c r="AD724" s="128"/>
      <c r="AE724" s="128"/>
      <c r="AF724" s="128"/>
      <c r="AG724" s="128"/>
      <c r="AH724" s="128"/>
    </row>
    <row r="725" spans="1:34" x14ac:dyDescent="0.3">
      <c r="A725" s="177" t="s">
        <v>764</v>
      </c>
      <c r="B725" s="177" t="s">
        <v>2045</v>
      </c>
      <c r="C725" s="177">
        <v>112039</v>
      </c>
      <c r="D725" s="180">
        <v>44609</v>
      </c>
      <c r="E725" s="181">
        <v>53.088999999999999</v>
      </c>
      <c r="F725" s="181">
        <v>-0.3286</v>
      </c>
      <c r="G725" s="181">
        <v>2.0274999999999999</v>
      </c>
      <c r="H725" s="181">
        <v>-2.6265000000000001</v>
      </c>
      <c r="I725" s="181">
        <v>-2.9131999999999998</v>
      </c>
      <c r="J725" s="181">
        <v>-7.2210999999999999</v>
      </c>
      <c r="K725" s="181">
        <v>-5.6463999999999999</v>
      </c>
      <c r="L725" s="181">
        <v>2.9375</v>
      </c>
      <c r="M725" s="181">
        <v>16.5306</v>
      </c>
      <c r="N725" s="181">
        <v>15.758100000000001</v>
      </c>
      <c r="O725" s="181">
        <v>17.686399999999999</v>
      </c>
      <c r="P725" s="181">
        <v>12.8796</v>
      </c>
      <c r="Q725" s="181">
        <v>14.18</v>
      </c>
      <c r="R725" s="181">
        <v>19.1919</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-0.1953391304347826</v>
      </c>
      <c r="G726" s="183">
        <v>1.6601304347826085</v>
      </c>
      <c r="H726" s="183">
        <v>-2.1378391304347826</v>
      </c>
      <c r="I726" s="183">
        <v>-2.1934521739130441</v>
      </c>
      <c r="J726" s="183">
        <v>-4.512873913043479</v>
      </c>
      <c r="K726" s="183">
        <v>-3.110060869565217</v>
      </c>
      <c r="L726" s="183">
        <v>5.4516217391304345</v>
      </c>
      <c r="M726" s="183">
        <v>16.196786956521738</v>
      </c>
      <c r="N726" s="183">
        <v>18.210691304347826</v>
      </c>
      <c r="O726" s="183">
        <v>15.971894736842103</v>
      </c>
      <c r="P726" s="183">
        <v>11.687270588235295</v>
      </c>
      <c r="Q726" s="183">
        <v>14.251965217391303</v>
      </c>
      <c r="R726" s="183">
        <v>19.71177619047619</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408</v>
      </c>
      <c r="B727" s="177"/>
      <c r="C727" s="177"/>
      <c r="D727" s="177"/>
      <c r="E727" s="177"/>
      <c r="F727" s="183">
        <v>-0.20039999999999999</v>
      </c>
      <c r="G727" s="183">
        <v>1.5419</v>
      </c>
      <c r="H727" s="183">
        <v>-1.976</v>
      </c>
      <c r="I727" s="183">
        <v>-2.0264000000000002</v>
      </c>
      <c r="J727" s="183">
        <v>-4.6916000000000002</v>
      </c>
      <c r="K727" s="183">
        <v>-2.9129999999999998</v>
      </c>
      <c r="L727" s="183">
        <v>3.6962999999999999</v>
      </c>
      <c r="M727" s="183">
        <v>14.0663</v>
      </c>
      <c r="N727" s="183">
        <v>15.813700000000001</v>
      </c>
      <c r="O727" s="183">
        <v>15.8452</v>
      </c>
      <c r="P727" s="183">
        <v>11.7882</v>
      </c>
      <c r="Q727" s="183">
        <v>13.2254</v>
      </c>
      <c r="R727" s="183">
        <v>19.1387</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1719</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1720</v>
      </c>
      <c r="B730" s="177" t="s">
        <v>1619</v>
      </c>
      <c r="C730" s="177">
        <v>132995</v>
      </c>
      <c r="D730" s="180">
        <v>44609</v>
      </c>
      <c r="E730" s="181">
        <v>18.66</v>
      </c>
      <c r="F730" s="181">
        <v>-0.1605</v>
      </c>
      <c r="G730" s="181">
        <v>0.9194</v>
      </c>
      <c r="H730" s="181">
        <v>-1.4783999999999999</v>
      </c>
      <c r="I730" s="181">
        <v>-1.6342000000000001</v>
      </c>
      <c r="J730" s="181">
        <v>-3.6156999999999999</v>
      </c>
      <c r="K730" s="181">
        <v>-2.7618999999999998</v>
      </c>
      <c r="L730" s="181">
        <v>1.413</v>
      </c>
      <c r="M730" s="181">
        <v>8.1112000000000002</v>
      </c>
      <c r="N730" s="181">
        <v>7.5503999999999998</v>
      </c>
      <c r="O730" s="181">
        <v>11.7471</v>
      </c>
      <c r="P730" s="181">
        <v>8.7409999999999997</v>
      </c>
      <c r="Q730" s="181">
        <v>9.0144000000000002</v>
      </c>
      <c r="R730" s="181">
        <v>10.746600000000001</v>
      </c>
      <c r="S730" s="124"/>
      <c r="T730" s="127"/>
      <c r="U730" s="128"/>
      <c r="V730" s="128"/>
      <c r="W730" s="128"/>
      <c r="X730" s="128"/>
      <c r="Y730" s="128"/>
      <c r="Z730" s="128"/>
      <c r="AA730" s="128"/>
      <c r="AB730" s="128"/>
      <c r="AC730" s="128"/>
      <c r="AD730" s="128"/>
      <c r="AE730" s="128"/>
      <c r="AF730" s="128"/>
      <c r="AG730" s="128"/>
      <c r="AH730" s="128"/>
    </row>
    <row r="731" spans="1:34" x14ac:dyDescent="0.3">
      <c r="A731" s="177" t="s">
        <v>1720</v>
      </c>
      <c r="B731" s="177" t="s">
        <v>1643</v>
      </c>
      <c r="C731" s="177">
        <v>132998</v>
      </c>
      <c r="D731" s="180">
        <v>44609</v>
      </c>
      <c r="E731" s="181">
        <v>17.28</v>
      </c>
      <c r="F731" s="181">
        <v>-0.11559999999999999</v>
      </c>
      <c r="G731" s="181">
        <v>0.93459999999999999</v>
      </c>
      <c r="H731" s="181">
        <v>-1.4260999999999999</v>
      </c>
      <c r="I731" s="181">
        <v>-1.6505000000000001</v>
      </c>
      <c r="J731" s="181">
        <v>-3.6789000000000001</v>
      </c>
      <c r="K731" s="181">
        <v>-2.9759000000000002</v>
      </c>
      <c r="L731" s="181">
        <v>0.87570000000000003</v>
      </c>
      <c r="M731" s="181">
        <v>7.2625999999999999</v>
      </c>
      <c r="N731" s="181">
        <v>6.4039000000000001</v>
      </c>
      <c r="O731" s="181">
        <v>10.692299999999999</v>
      </c>
      <c r="P731" s="181">
        <v>7.6148999999999996</v>
      </c>
      <c r="Q731" s="181">
        <v>7.8616999999999999</v>
      </c>
      <c r="R731" s="181">
        <v>9.6449999999999996</v>
      </c>
      <c r="S731" s="124"/>
      <c r="T731" s="127"/>
      <c r="U731" s="128"/>
      <c r="V731" s="128"/>
      <c r="W731" s="128"/>
      <c r="X731" s="128"/>
      <c r="Y731" s="128"/>
      <c r="Z731" s="128"/>
      <c r="AA731" s="128"/>
      <c r="AB731" s="128"/>
      <c r="AC731" s="128"/>
      <c r="AD731" s="128"/>
      <c r="AE731" s="128"/>
      <c r="AF731" s="128"/>
      <c r="AG731" s="128"/>
      <c r="AH731" s="128"/>
    </row>
    <row r="732" spans="1:34" x14ac:dyDescent="0.3">
      <c r="A732" s="177" t="s">
        <v>1720</v>
      </c>
      <c r="B732" s="177" t="s">
        <v>1620</v>
      </c>
      <c r="C732" s="177">
        <v>135120</v>
      </c>
      <c r="D732" s="180">
        <v>44609</v>
      </c>
      <c r="E732" s="181">
        <v>18.11</v>
      </c>
      <c r="F732" s="181">
        <v>-0.1103</v>
      </c>
      <c r="G732" s="181">
        <v>1.0039</v>
      </c>
      <c r="H732" s="181">
        <v>-0.98409999999999997</v>
      </c>
      <c r="I732" s="181">
        <v>-0.82150000000000001</v>
      </c>
      <c r="J732" s="181">
        <v>-3.2067999999999999</v>
      </c>
      <c r="K732" s="181">
        <v>-2.5295999999999998</v>
      </c>
      <c r="L732" s="181">
        <v>2.0857000000000001</v>
      </c>
      <c r="M732" s="181">
        <v>10.359500000000001</v>
      </c>
      <c r="N732" s="181">
        <v>9.6911000000000005</v>
      </c>
      <c r="O732" s="181">
        <v>12.053100000000001</v>
      </c>
      <c r="P732" s="181">
        <v>10.8444</v>
      </c>
      <c r="Q732" s="181">
        <v>9.5396000000000001</v>
      </c>
      <c r="R732" s="181">
        <v>11.855700000000001</v>
      </c>
      <c r="S732" s="124"/>
      <c r="T732" s="127"/>
      <c r="U732" s="128"/>
      <c r="V732" s="128"/>
      <c r="W732" s="128"/>
      <c r="X732" s="128"/>
      <c r="Y732" s="128"/>
      <c r="Z732" s="128"/>
      <c r="AA732" s="128"/>
      <c r="AB732" s="128"/>
      <c r="AC732" s="128"/>
      <c r="AD732" s="128"/>
      <c r="AE732" s="128"/>
      <c r="AF732" s="128"/>
      <c r="AG732" s="128"/>
      <c r="AH732" s="128"/>
    </row>
    <row r="733" spans="1:34" x14ac:dyDescent="0.3">
      <c r="A733" s="177" t="s">
        <v>1720</v>
      </c>
      <c r="B733" s="177" t="s">
        <v>1644</v>
      </c>
      <c r="C733" s="177">
        <v>135122</v>
      </c>
      <c r="D733" s="180">
        <v>44609</v>
      </c>
      <c r="E733" s="181">
        <v>16.71</v>
      </c>
      <c r="F733" s="181">
        <v>-5.9799999999999999E-2</v>
      </c>
      <c r="G733" s="181">
        <v>0.96679999999999999</v>
      </c>
      <c r="H733" s="181">
        <v>-1.0071000000000001</v>
      </c>
      <c r="I733" s="181">
        <v>-0.88970000000000005</v>
      </c>
      <c r="J733" s="181">
        <v>-3.3544999999999998</v>
      </c>
      <c r="K733" s="181">
        <v>-2.8488000000000002</v>
      </c>
      <c r="L733" s="181">
        <v>1.4572000000000001</v>
      </c>
      <c r="M733" s="181">
        <v>9.2157</v>
      </c>
      <c r="N733" s="181">
        <v>8.1553000000000004</v>
      </c>
      <c r="O733" s="181">
        <v>10.6031</v>
      </c>
      <c r="P733" s="181">
        <v>9.4834999999999994</v>
      </c>
      <c r="Q733" s="181">
        <v>8.1958000000000002</v>
      </c>
      <c r="R733" s="181">
        <v>10.345000000000001</v>
      </c>
      <c r="S733" s="124"/>
      <c r="T733" s="127"/>
      <c r="U733" s="128"/>
      <c r="V733" s="128"/>
      <c r="W733" s="128"/>
      <c r="X733" s="128"/>
      <c r="Y733" s="128"/>
      <c r="Z733" s="128"/>
      <c r="AA733" s="128"/>
      <c r="AB733" s="128"/>
      <c r="AC733" s="128"/>
      <c r="AD733" s="128"/>
      <c r="AE733" s="128"/>
      <c r="AF733" s="128"/>
      <c r="AG733" s="128"/>
      <c r="AH733" s="128"/>
    </row>
    <row r="734" spans="1:34" x14ac:dyDescent="0.3">
      <c r="A734" s="177" t="s">
        <v>1720</v>
      </c>
      <c r="B734" s="177" t="s">
        <v>1621</v>
      </c>
      <c r="C734" s="177">
        <v>147496</v>
      </c>
      <c r="D734" s="180">
        <v>44609</v>
      </c>
      <c r="E734" s="181">
        <v>12.64</v>
      </c>
      <c r="F734" s="181">
        <v>-7.9100000000000004E-2</v>
      </c>
      <c r="G734" s="181">
        <v>0.87790000000000001</v>
      </c>
      <c r="H734" s="181">
        <v>-0.62890000000000001</v>
      </c>
      <c r="I734" s="181">
        <v>-0.62890000000000001</v>
      </c>
      <c r="J734" s="181">
        <v>-1.9395</v>
      </c>
      <c r="K734" s="181">
        <v>-0.3155</v>
      </c>
      <c r="L734" s="181">
        <v>2.5973999999999999</v>
      </c>
      <c r="M734" s="181">
        <v>5.5972999999999997</v>
      </c>
      <c r="N734" s="181">
        <v>6.4869000000000003</v>
      </c>
      <c r="O734" s="181"/>
      <c r="P734" s="181"/>
      <c r="Q734" s="181">
        <v>9.5449999999999999</v>
      </c>
      <c r="R734" s="181">
        <v>9.4962999999999997</v>
      </c>
      <c r="S734" s="124"/>
      <c r="T734" s="127"/>
      <c r="U734" s="128"/>
      <c r="V734" s="128"/>
      <c r="W734" s="128"/>
      <c r="X734" s="128"/>
      <c r="Y734" s="128"/>
      <c r="Z734" s="128"/>
      <c r="AA734" s="128"/>
      <c r="AB734" s="128"/>
      <c r="AC734" s="128"/>
      <c r="AD734" s="128"/>
      <c r="AE734" s="128"/>
      <c r="AF734" s="128"/>
      <c r="AG734" s="128"/>
      <c r="AH734" s="128"/>
    </row>
    <row r="735" spans="1:34" x14ac:dyDescent="0.3">
      <c r="A735" s="177" t="s">
        <v>1720</v>
      </c>
      <c r="B735" s="177" t="s">
        <v>1645</v>
      </c>
      <c r="C735" s="177">
        <v>147494</v>
      </c>
      <c r="D735" s="180">
        <v>44609</v>
      </c>
      <c r="E735" s="181">
        <v>12.29</v>
      </c>
      <c r="F735" s="181">
        <v>-0.16250000000000001</v>
      </c>
      <c r="G735" s="181">
        <v>0.82030000000000003</v>
      </c>
      <c r="H735" s="181">
        <v>-0.72699999999999998</v>
      </c>
      <c r="I735" s="181">
        <v>-0.72699999999999998</v>
      </c>
      <c r="J735" s="181">
        <v>-2.0716999999999999</v>
      </c>
      <c r="K735" s="181">
        <v>-0.64670000000000005</v>
      </c>
      <c r="L735" s="181">
        <v>1.9071</v>
      </c>
      <c r="M735" s="181">
        <v>4.6848000000000001</v>
      </c>
      <c r="N735" s="181">
        <v>5.3128000000000002</v>
      </c>
      <c r="O735" s="181"/>
      <c r="P735" s="181"/>
      <c r="Q735" s="181">
        <v>8.3544999999999998</v>
      </c>
      <c r="R735" s="181">
        <v>8.3315999999999999</v>
      </c>
      <c r="S735" s="124"/>
      <c r="T735" s="127"/>
      <c r="U735" s="128"/>
      <c r="V735" s="128"/>
      <c r="W735" s="128"/>
      <c r="X735" s="128"/>
      <c r="Y735" s="128"/>
      <c r="Z735" s="128"/>
      <c r="AA735" s="128"/>
      <c r="AB735" s="128"/>
      <c r="AC735" s="128"/>
      <c r="AD735" s="128"/>
      <c r="AE735" s="128"/>
      <c r="AF735" s="128"/>
      <c r="AG735" s="128"/>
      <c r="AH735" s="128"/>
    </row>
    <row r="736" spans="1:34" x14ac:dyDescent="0.3">
      <c r="A736" s="177" t="s">
        <v>1720</v>
      </c>
      <c r="B736" s="177" t="s">
        <v>1622</v>
      </c>
      <c r="C736" s="177">
        <v>136567</v>
      </c>
      <c r="D736" s="180">
        <v>44609</v>
      </c>
      <c r="E736" s="181">
        <v>17.489999999999998</v>
      </c>
      <c r="F736" s="181">
        <v>-0.23960000000000001</v>
      </c>
      <c r="G736" s="181">
        <v>0.2177</v>
      </c>
      <c r="H736" s="181">
        <v>-1.1809000000000001</v>
      </c>
      <c r="I736" s="181">
        <v>-1.62</v>
      </c>
      <c r="J736" s="181">
        <v>-1.3369</v>
      </c>
      <c r="K736" s="181">
        <v>0.57499999999999996</v>
      </c>
      <c r="L736" s="181">
        <v>1.7926</v>
      </c>
      <c r="M736" s="181">
        <v>8.3375000000000004</v>
      </c>
      <c r="N736" s="181">
        <v>10.731199999999999</v>
      </c>
      <c r="O736" s="181">
        <v>12.061299999999999</v>
      </c>
      <c r="P736" s="181">
        <v>9.1571999999999996</v>
      </c>
      <c r="Q736" s="181">
        <v>9.9459999999999997</v>
      </c>
      <c r="R736" s="181">
        <v>11.694699999999999</v>
      </c>
      <c r="S736" s="124"/>
      <c r="T736" s="127"/>
      <c r="U736" s="128"/>
      <c r="V736" s="128"/>
      <c r="W736" s="128"/>
      <c r="X736" s="128"/>
      <c r="Y736" s="128"/>
      <c r="Z736" s="128"/>
      <c r="AA736" s="128"/>
      <c r="AB736" s="128"/>
      <c r="AC736" s="128"/>
      <c r="AD736" s="128"/>
      <c r="AE736" s="128"/>
      <c r="AF736" s="128"/>
      <c r="AG736" s="128"/>
      <c r="AH736" s="128"/>
    </row>
    <row r="737" spans="1:34" x14ac:dyDescent="0.3">
      <c r="A737" s="177" t="s">
        <v>1720</v>
      </c>
      <c r="B737" s="177" t="s">
        <v>1646</v>
      </c>
      <c r="C737" s="177">
        <v>136563</v>
      </c>
      <c r="D737" s="180">
        <v>44609</v>
      </c>
      <c r="E737" s="181">
        <v>16.065999999999999</v>
      </c>
      <c r="F737" s="181">
        <v>-0.2422</v>
      </c>
      <c r="G737" s="181">
        <v>0.21210000000000001</v>
      </c>
      <c r="H737" s="181">
        <v>-1.1992</v>
      </c>
      <c r="I737" s="181">
        <v>-1.6528</v>
      </c>
      <c r="J737" s="181">
        <v>-1.3993</v>
      </c>
      <c r="K737" s="181">
        <v>0.36230000000000001</v>
      </c>
      <c r="L737" s="181">
        <v>1.1713</v>
      </c>
      <c r="M737" s="181">
        <v>7.2496999999999998</v>
      </c>
      <c r="N737" s="181">
        <v>9.1959</v>
      </c>
      <c r="O737" s="181">
        <v>10.406700000000001</v>
      </c>
      <c r="P737" s="181">
        <v>7.5205000000000002</v>
      </c>
      <c r="Q737" s="181">
        <v>8.3736999999999995</v>
      </c>
      <c r="R737" s="181">
        <v>10.0672</v>
      </c>
      <c r="S737" s="124"/>
      <c r="T737" s="127"/>
      <c r="U737" s="128"/>
      <c r="V737" s="128"/>
      <c r="W737" s="128"/>
      <c r="X737" s="128"/>
      <c r="Y737" s="128"/>
      <c r="Z737" s="128"/>
      <c r="AA737" s="128"/>
      <c r="AB737" s="128"/>
      <c r="AC737" s="128"/>
      <c r="AD737" s="128"/>
      <c r="AE737" s="128"/>
      <c r="AF737" s="128"/>
      <c r="AG737" s="128"/>
      <c r="AH737" s="128"/>
    </row>
    <row r="738" spans="1:34" x14ac:dyDescent="0.3">
      <c r="A738" s="177" t="s">
        <v>1720</v>
      </c>
      <c r="B738" s="177" t="s">
        <v>1623</v>
      </c>
      <c r="C738" s="177">
        <v>140347</v>
      </c>
      <c r="D738" s="180">
        <v>44609</v>
      </c>
      <c r="E738" s="181">
        <v>19.358699999999999</v>
      </c>
      <c r="F738" s="181">
        <v>-0.1145</v>
      </c>
      <c r="G738" s="181">
        <v>0.40820000000000001</v>
      </c>
      <c r="H738" s="181">
        <v>-0.82479999999999998</v>
      </c>
      <c r="I738" s="181">
        <v>-0.83240000000000003</v>
      </c>
      <c r="J738" s="181">
        <v>-1.8197000000000001</v>
      </c>
      <c r="K738" s="181">
        <v>-1.1417999999999999</v>
      </c>
      <c r="L738" s="181">
        <v>2.2187999999999999</v>
      </c>
      <c r="M738" s="181">
        <v>8.7476000000000003</v>
      </c>
      <c r="N738" s="181">
        <v>8.7256</v>
      </c>
      <c r="O738" s="181">
        <v>11.8842</v>
      </c>
      <c r="P738" s="181">
        <v>10.4625</v>
      </c>
      <c r="Q738" s="181">
        <v>9.3987999999999996</v>
      </c>
      <c r="R738" s="181">
        <v>12.75</v>
      </c>
      <c r="S738" s="124"/>
      <c r="T738" s="127"/>
      <c r="U738" s="128"/>
      <c r="V738" s="128"/>
      <c r="W738" s="128"/>
      <c r="X738" s="128"/>
      <c r="Y738" s="128"/>
      <c r="Z738" s="128"/>
      <c r="AA738" s="128"/>
      <c r="AB738" s="128"/>
      <c r="AC738" s="128"/>
      <c r="AD738" s="128"/>
      <c r="AE738" s="128"/>
      <c r="AF738" s="128"/>
      <c r="AG738" s="128"/>
      <c r="AH738" s="128"/>
    </row>
    <row r="739" spans="1:34" x14ac:dyDescent="0.3">
      <c r="A739" s="177" t="s">
        <v>1720</v>
      </c>
      <c r="B739" s="177" t="s">
        <v>1647</v>
      </c>
      <c r="C739" s="177">
        <v>140351</v>
      </c>
      <c r="D739" s="180">
        <v>44609</v>
      </c>
      <c r="E739" s="181">
        <v>18.230699999999999</v>
      </c>
      <c r="F739" s="181">
        <v>-0.1178</v>
      </c>
      <c r="G739" s="181">
        <v>0.39710000000000001</v>
      </c>
      <c r="H739" s="181">
        <v>-0.85170000000000001</v>
      </c>
      <c r="I739" s="181">
        <v>-0.88619999999999999</v>
      </c>
      <c r="J739" s="181">
        <v>-1.9375</v>
      </c>
      <c r="K739" s="181">
        <v>-1.4935</v>
      </c>
      <c r="L739" s="181">
        <v>1.4947999999999999</v>
      </c>
      <c r="M739" s="181">
        <v>7.6185999999999998</v>
      </c>
      <c r="N739" s="181">
        <v>7.3234000000000004</v>
      </c>
      <c r="O739" s="181">
        <v>10.6662</v>
      </c>
      <c r="P739" s="181">
        <v>9.3316999999999997</v>
      </c>
      <c r="Q739" s="181">
        <v>8.5092999999999996</v>
      </c>
      <c r="R739" s="181">
        <v>11.469900000000001</v>
      </c>
      <c r="S739" s="124"/>
      <c r="T739" s="127"/>
      <c r="U739" s="128"/>
      <c r="V739" s="128"/>
      <c r="W739" s="128"/>
      <c r="X739" s="128"/>
      <c r="Y739" s="128"/>
      <c r="Z739" s="128"/>
      <c r="AA739" s="128"/>
      <c r="AB739" s="128"/>
      <c r="AC739" s="128"/>
      <c r="AD739" s="128"/>
      <c r="AE739" s="128"/>
      <c r="AF739" s="128"/>
      <c r="AG739" s="128"/>
      <c r="AH739" s="128"/>
    </row>
    <row r="740" spans="1:34" x14ac:dyDescent="0.3">
      <c r="A740" s="177" t="s">
        <v>1720</v>
      </c>
      <c r="B740" s="177" t="s">
        <v>1648</v>
      </c>
      <c r="C740" s="177">
        <v>144461</v>
      </c>
      <c r="D740" s="180">
        <v>44609</v>
      </c>
      <c r="E740" s="181">
        <v>12.750999999999999</v>
      </c>
      <c r="F740" s="181">
        <v>-0.2215</v>
      </c>
      <c r="G740" s="181">
        <v>0.8327</v>
      </c>
      <c r="H740" s="181">
        <v>-1.1328</v>
      </c>
      <c r="I740" s="181">
        <v>-1.4742999999999999</v>
      </c>
      <c r="J740" s="181">
        <v>-2.1741999999999999</v>
      </c>
      <c r="K740" s="181">
        <v>-1.4568000000000001</v>
      </c>
      <c r="L740" s="181">
        <v>2.4127000000000001</v>
      </c>
      <c r="M740" s="181">
        <v>8.7690999999999999</v>
      </c>
      <c r="N740" s="181">
        <v>8.5182000000000002</v>
      </c>
      <c r="O740" s="181">
        <v>9.1603999999999992</v>
      </c>
      <c r="P740" s="181"/>
      <c r="Q740" s="181">
        <v>7.2343000000000002</v>
      </c>
      <c r="R740" s="181">
        <v>10.550800000000001</v>
      </c>
      <c r="S740" s="124"/>
      <c r="T740" s="127"/>
      <c r="U740" s="128"/>
      <c r="V740" s="128"/>
      <c r="W740" s="128"/>
      <c r="X740" s="128"/>
      <c r="Y740" s="128"/>
      <c r="Z740" s="128"/>
      <c r="AA740" s="128"/>
      <c r="AB740" s="128"/>
      <c r="AC740" s="128"/>
      <c r="AD740" s="128"/>
      <c r="AE740" s="128"/>
      <c r="AF740" s="128"/>
      <c r="AG740" s="128"/>
      <c r="AH740" s="128"/>
    </row>
    <row r="741" spans="1:34" x14ac:dyDescent="0.3">
      <c r="A741" s="177" t="s">
        <v>1720</v>
      </c>
      <c r="B741" s="177" t="s">
        <v>1624</v>
      </c>
      <c r="C741" s="177">
        <v>144466</v>
      </c>
      <c r="D741" s="180">
        <v>44609</v>
      </c>
      <c r="E741" s="181">
        <v>13.4709</v>
      </c>
      <c r="F741" s="181">
        <v>-0.21779999999999999</v>
      </c>
      <c r="G741" s="181">
        <v>0.84289999999999998</v>
      </c>
      <c r="H741" s="181">
        <v>-1.1085</v>
      </c>
      <c r="I741" s="181">
        <v>-1.4269000000000001</v>
      </c>
      <c r="J741" s="181">
        <v>-2.0697000000000001</v>
      </c>
      <c r="K741" s="181">
        <v>-1.1448</v>
      </c>
      <c r="L741" s="181">
        <v>3.0729000000000002</v>
      </c>
      <c r="M741" s="181">
        <v>9.8168000000000006</v>
      </c>
      <c r="N741" s="181">
        <v>9.9332999999999991</v>
      </c>
      <c r="O741" s="181">
        <v>10.855499999999999</v>
      </c>
      <c r="P741" s="181"/>
      <c r="Q741" s="181">
        <v>8.9404000000000003</v>
      </c>
      <c r="R741" s="181">
        <v>12.107900000000001</v>
      </c>
      <c r="S741" s="124"/>
      <c r="T741" s="127"/>
      <c r="U741" s="128"/>
      <c r="V741" s="128"/>
      <c r="W741" s="128"/>
      <c r="X741" s="128"/>
      <c r="Y741" s="128"/>
      <c r="Z741" s="128"/>
      <c r="AA741" s="128"/>
      <c r="AB741" s="128"/>
      <c r="AC741" s="128"/>
      <c r="AD741" s="128"/>
      <c r="AE741" s="128"/>
      <c r="AF741" s="128"/>
      <c r="AG741" s="128"/>
      <c r="AH741" s="128"/>
    </row>
    <row r="742" spans="1:34" x14ac:dyDescent="0.3">
      <c r="A742" s="177" t="s">
        <v>1720</v>
      </c>
      <c r="B742" s="177" t="s">
        <v>1649</v>
      </c>
      <c r="C742" s="177">
        <v>101585</v>
      </c>
      <c r="D742" s="180">
        <v>44609</v>
      </c>
      <c r="E742" s="181">
        <v>48.075000000000003</v>
      </c>
      <c r="F742" s="181">
        <v>-0.11219999999999999</v>
      </c>
      <c r="G742" s="181">
        <v>0.72489999999999999</v>
      </c>
      <c r="H742" s="181">
        <v>-1.0741000000000001</v>
      </c>
      <c r="I742" s="181">
        <v>-1.1453</v>
      </c>
      <c r="J742" s="181">
        <v>-1.9378</v>
      </c>
      <c r="K742" s="181">
        <v>-0.22409999999999999</v>
      </c>
      <c r="L742" s="181">
        <v>3.09</v>
      </c>
      <c r="M742" s="181">
        <v>9.9083000000000006</v>
      </c>
      <c r="N742" s="181">
        <v>11.5662</v>
      </c>
      <c r="O742" s="181">
        <v>11.0451</v>
      </c>
      <c r="P742" s="181">
        <v>8.7438000000000002</v>
      </c>
      <c r="Q742" s="181">
        <v>9.4266000000000005</v>
      </c>
      <c r="R742" s="181">
        <v>13.290699999999999</v>
      </c>
      <c r="S742" s="124"/>
      <c r="T742" s="127"/>
      <c r="U742" s="128"/>
      <c r="V742" s="128"/>
      <c r="W742" s="128"/>
      <c r="X742" s="128"/>
      <c r="Y742" s="128"/>
      <c r="Z742" s="128"/>
      <c r="AA742" s="128"/>
      <c r="AB742" s="128"/>
      <c r="AC742" s="128"/>
      <c r="AD742" s="128"/>
      <c r="AE742" s="128"/>
      <c r="AF742" s="128"/>
      <c r="AG742" s="128"/>
      <c r="AH742" s="128"/>
    </row>
    <row r="743" spans="1:34" x14ac:dyDescent="0.3">
      <c r="A743" s="177" t="s">
        <v>1720</v>
      </c>
      <c r="B743" s="177" t="s">
        <v>1625</v>
      </c>
      <c r="C743" s="177">
        <v>119128</v>
      </c>
      <c r="D743" s="180">
        <v>44609</v>
      </c>
      <c r="E743" s="181">
        <v>52.139000000000003</v>
      </c>
      <c r="F743" s="181">
        <v>-0.10920000000000001</v>
      </c>
      <c r="G743" s="181">
        <v>0.73219999999999996</v>
      </c>
      <c r="H743" s="181">
        <v>-1.0589</v>
      </c>
      <c r="I743" s="181">
        <v>-1.1152</v>
      </c>
      <c r="J743" s="181">
        <v>-1.8726</v>
      </c>
      <c r="K743" s="181">
        <v>-1.34E-2</v>
      </c>
      <c r="L743" s="181">
        <v>3.5326</v>
      </c>
      <c r="M743" s="181">
        <v>10.611599999999999</v>
      </c>
      <c r="N743" s="181">
        <v>12.4849</v>
      </c>
      <c r="O743" s="181">
        <v>11.903700000000001</v>
      </c>
      <c r="P743" s="181">
        <v>9.9292999999999996</v>
      </c>
      <c r="Q743" s="181">
        <v>10.438599999999999</v>
      </c>
      <c r="R743" s="181">
        <v>14.1876</v>
      </c>
      <c r="S743" s="124"/>
      <c r="T743" s="127"/>
      <c r="U743" s="128"/>
      <c r="V743" s="128"/>
      <c r="W743" s="128"/>
      <c r="X743" s="128"/>
      <c r="Y743" s="128"/>
      <c r="Z743" s="128"/>
      <c r="AA743" s="128"/>
      <c r="AB743" s="128"/>
      <c r="AC743" s="128"/>
      <c r="AD743" s="128"/>
      <c r="AE743" s="128"/>
      <c r="AF743" s="128"/>
      <c r="AG743" s="128"/>
      <c r="AH743" s="128"/>
    </row>
    <row r="744" spans="1:34" x14ac:dyDescent="0.3">
      <c r="A744" s="177" t="s">
        <v>1720</v>
      </c>
      <c r="B744" s="177" t="s">
        <v>1819</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1720</v>
      </c>
      <c r="B745" s="177" t="s">
        <v>1820</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1720</v>
      </c>
      <c r="B746" s="177" t="s">
        <v>1650</v>
      </c>
      <c r="C746" s="177">
        <v>133051</v>
      </c>
      <c r="D746" s="180">
        <v>44609</v>
      </c>
      <c r="E746" s="181">
        <v>17.13</v>
      </c>
      <c r="F746" s="181">
        <v>0</v>
      </c>
      <c r="G746" s="181">
        <v>0.35149999999999998</v>
      </c>
      <c r="H746" s="181">
        <v>0</v>
      </c>
      <c r="I746" s="181">
        <v>5.8400000000000001E-2</v>
      </c>
      <c r="J746" s="181">
        <v>0.70550000000000002</v>
      </c>
      <c r="K746" s="181">
        <v>1.3609</v>
      </c>
      <c r="L746" s="181">
        <v>3.4420000000000002</v>
      </c>
      <c r="M746" s="181">
        <v>6.2655000000000003</v>
      </c>
      <c r="N746" s="181">
        <v>6.9955999999999996</v>
      </c>
      <c r="O746" s="181">
        <v>8.9128000000000007</v>
      </c>
      <c r="P746" s="181">
        <v>7.4813999999999998</v>
      </c>
      <c r="Q746" s="181">
        <v>7.7530000000000001</v>
      </c>
      <c r="R746" s="181">
        <v>7.5007999999999999</v>
      </c>
      <c r="S746" s="124"/>
      <c r="T746" s="127"/>
      <c r="U746" s="128"/>
      <c r="V746" s="128"/>
      <c r="W746" s="128"/>
      <c r="X746" s="128"/>
      <c r="Y746" s="128"/>
      <c r="Z746" s="128"/>
      <c r="AA746" s="128"/>
      <c r="AB746" s="128"/>
      <c r="AC746" s="128"/>
      <c r="AD746" s="128"/>
      <c r="AE746" s="128"/>
      <c r="AF746" s="128"/>
      <c r="AG746" s="128"/>
      <c r="AH746" s="128"/>
    </row>
    <row r="747" spans="1:34" x14ac:dyDescent="0.3">
      <c r="A747" s="177" t="s">
        <v>1720</v>
      </c>
      <c r="B747" s="177" t="s">
        <v>1626</v>
      </c>
      <c r="C747" s="177">
        <v>133054</v>
      </c>
      <c r="D747" s="180">
        <v>44609</v>
      </c>
      <c r="E747" s="181">
        <v>18.079999999999998</v>
      </c>
      <c r="F747" s="181">
        <v>0</v>
      </c>
      <c r="G747" s="181">
        <v>0.33300000000000002</v>
      </c>
      <c r="H747" s="181">
        <v>0</v>
      </c>
      <c r="I747" s="181">
        <v>5.5300000000000002E-2</v>
      </c>
      <c r="J747" s="181">
        <v>0.72419999999999995</v>
      </c>
      <c r="K747" s="181">
        <v>1.516</v>
      </c>
      <c r="L747" s="181">
        <v>3.7292000000000001</v>
      </c>
      <c r="M747" s="181">
        <v>6.7295999999999996</v>
      </c>
      <c r="N747" s="181">
        <v>7.6189999999999998</v>
      </c>
      <c r="O747" s="181">
        <v>9.5806000000000004</v>
      </c>
      <c r="P747" s="181">
        <v>8.2338000000000005</v>
      </c>
      <c r="Q747" s="181">
        <v>8.5629000000000008</v>
      </c>
      <c r="R747" s="181">
        <v>8.1654</v>
      </c>
      <c r="S747" s="124"/>
      <c r="T747" s="127"/>
      <c r="U747" s="128"/>
      <c r="V747" s="128"/>
      <c r="W747" s="128"/>
      <c r="X747" s="128"/>
      <c r="Y747" s="128"/>
      <c r="Z747" s="128"/>
      <c r="AA747" s="128"/>
      <c r="AB747" s="128"/>
      <c r="AC747" s="128"/>
      <c r="AD747" s="128"/>
      <c r="AE747" s="128"/>
      <c r="AF747" s="128"/>
      <c r="AG747" s="128"/>
      <c r="AH747" s="128"/>
    </row>
    <row r="748" spans="1:34" x14ac:dyDescent="0.3">
      <c r="A748" s="177" t="s">
        <v>1720</v>
      </c>
      <c r="B748" s="177" t="s">
        <v>1651</v>
      </c>
      <c r="C748" s="177">
        <v>114982</v>
      </c>
      <c r="D748" s="180">
        <v>44609</v>
      </c>
      <c r="E748" s="181">
        <v>20.927600000000002</v>
      </c>
      <c r="F748" s="181">
        <v>5.3E-3</v>
      </c>
      <c r="G748" s="181">
        <v>1.2466999999999999</v>
      </c>
      <c r="H748" s="181">
        <v>-0.84850000000000003</v>
      </c>
      <c r="I748" s="181">
        <v>-0.98880000000000001</v>
      </c>
      <c r="J748" s="181">
        <v>-2.4108999999999998</v>
      </c>
      <c r="K748" s="181">
        <v>-0.97099999999999997</v>
      </c>
      <c r="L748" s="181">
        <v>2.6360999999999999</v>
      </c>
      <c r="M748" s="181">
        <v>7.1364000000000001</v>
      </c>
      <c r="N748" s="181">
        <v>5.6912000000000003</v>
      </c>
      <c r="O748" s="181">
        <v>9.6252999999999993</v>
      </c>
      <c r="P748" s="181">
        <v>6.2035</v>
      </c>
      <c r="Q748" s="181">
        <v>6.9709000000000003</v>
      </c>
      <c r="R748" s="181">
        <v>8.3180999999999994</v>
      </c>
      <c r="S748" s="124"/>
      <c r="T748" s="127"/>
      <c r="U748" s="128"/>
      <c r="V748" s="128"/>
      <c r="W748" s="128"/>
      <c r="X748" s="128"/>
      <c r="Y748" s="128"/>
      <c r="Z748" s="128"/>
      <c r="AA748" s="128"/>
      <c r="AB748" s="128"/>
      <c r="AC748" s="128"/>
      <c r="AD748" s="128"/>
      <c r="AE748" s="128"/>
      <c r="AF748" s="128"/>
      <c r="AG748" s="128"/>
      <c r="AH748" s="128"/>
    </row>
    <row r="749" spans="1:34" x14ac:dyDescent="0.3">
      <c r="A749" s="177" t="s">
        <v>1720</v>
      </c>
      <c r="B749" s="177" t="s">
        <v>1627</v>
      </c>
      <c r="C749" s="177">
        <v>118452</v>
      </c>
      <c r="D749" s="180">
        <v>44609</v>
      </c>
      <c r="E749" s="181">
        <v>22.831800000000001</v>
      </c>
      <c r="F749" s="181">
        <v>7.4000000000000003E-3</v>
      </c>
      <c r="G749" s="181">
        <v>1.2551000000000001</v>
      </c>
      <c r="H749" s="181">
        <v>-0.83</v>
      </c>
      <c r="I749" s="181">
        <v>-0.95220000000000005</v>
      </c>
      <c r="J749" s="181">
        <v>-2.3317999999999999</v>
      </c>
      <c r="K749" s="181">
        <v>-0.72529999999999994</v>
      </c>
      <c r="L749" s="181">
        <v>3.1488999999999998</v>
      </c>
      <c r="M749" s="181">
        <v>7.9564000000000004</v>
      </c>
      <c r="N749" s="181">
        <v>6.7210999999999999</v>
      </c>
      <c r="O749" s="181">
        <v>10.7536</v>
      </c>
      <c r="P749" s="181">
        <v>7.5975000000000001</v>
      </c>
      <c r="Q749" s="181">
        <v>7.7278000000000002</v>
      </c>
      <c r="R749" s="181">
        <v>9.3773999999999997</v>
      </c>
      <c r="S749" s="124"/>
      <c r="T749" s="127"/>
      <c r="U749" s="128"/>
      <c r="V749" s="128"/>
      <c r="W749" s="128"/>
      <c r="X749" s="128"/>
      <c r="Y749" s="128"/>
      <c r="Z749" s="128"/>
      <c r="AA749" s="128"/>
      <c r="AB749" s="128"/>
      <c r="AC749" s="128"/>
      <c r="AD749" s="128"/>
      <c r="AE749" s="128"/>
      <c r="AF749" s="128"/>
      <c r="AG749" s="128"/>
      <c r="AH749" s="128"/>
    </row>
    <row r="750" spans="1:34" x14ac:dyDescent="0.3">
      <c r="A750" s="177" t="s">
        <v>1720</v>
      </c>
      <c r="B750" s="177" t="s">
        <v>1628</v>
      </c>
      <c r="C750" s="177">
        <v>118477</v>
      </c>
      <c r="D750" s="180">
        <v>44609</v>
      </c>
      <c r="E750" s="181">
        <v>26.63</v>
      </c>
      <c r="F750" s="181">
        <v>-7.4999999999999997E-2</v>
      </c>
      <c r="G750" s="181">
        <v>0.37690000000000001</v>
      </c>
      <c r="H750" s="181">
        <v>-0.48580000000000001</v>
      </c>
      <c r="I750" s="181">
        <v>-0.56010000000000004</v>
      </c>
      <c r="J750" s="181">
        <v>-1.1140000000000001</v>
      </c>
      <c r="K750" s="181">
        <v>0.33910000000000001</v>
      </c>
      <c r="L750" s="181">
        <v>2.7391999999999999</v>
      </c>
      <c r="M750" s="181">
        <v>7.7701000000000002</v>
      </c>
      <c r="N750" s="181">
        <v>7.5960000000000001</v>
      </c>
      <c r="O750" s="181">
        <v>9.8574000000000002</v>
      </c>
      <c r="P750" s="181">
        <v>7.5308999999999999</v>
      </c>
      <c r="Q750" s="181">
        <v>7.7736999999999998</v>
      </c>
      <c r="R750" s="181">
        <v>10.081300000000001</v>
      </c>
      <c r="S750" s="124"/>
      <c r="T750" s="127"/>
      <c r="U750" s="128"/>
      <c r="V750" s="128"/>
      <c r="W750" s="128"/>
      <c r="X750" s="128"/>
      <c r="Y750" s="128"/>
      <c r="Z750" s="128"/>
      <c r="AA750" s="128"/>
      <c r="AB750" s="128"/>
      <c r="AC750" s="128"/>
      <c r="AD750" s="128"/>
      <c r="AE750" s="128"/>
      <c r="AF750" s="128"/>
      <c r="AG750" s="128"/>
      <c r="AH750" s="128"/>
    </row>
    <row r="751" spans="1:34" x14ac:dyDescent="0.3">
      <c r="A751" s="177" t="s">
        <v>1720</v>
      </c>
      <c r="B751" s="177" t="s">
        <v>1652</v>
      </c>
      <c r="C751" s="177">
        <v>108995</v>
      </c>
      <c r="D751" s="180">
        <v>44609</v>
      </c>
      <c r="E751" s="181">
        <v>24.81</v>
      </c>
      <c r="F751" s="181">
        <v>-8.0500000000000002E-2</v>
      </c>
      <c r="G751" s="181">
        <v>0.36409999999999998</v>
      </c>
      <c r="H751" s="181">
        <v>-0.48130000000000001</v>
      </c>
      <c r="I751" s="181">
        <v>-0.60099999999999998</v>
      </c>
      <c r="J751" s="181">
        <v>-1.1947000000000001</v>
      </c>
      <c r="K751" s="181">
        <v>4.0300000000000002E-2</v>
      </c>
      <c r="L751" s="181">
        <v>2.1829000000000001</v>
      </c>
      <c r="M751" s="181">
        <v>6.8936000000000002</v>
      </c>
      <c r="N751" s="181">
        <v>6.4806999999999997</v>
      </c>
      <c r="O751" s="181">
        <v>8.7630999999999997</v>
      </c>
      <c r="P751" s="181">
        <v>6.4493999999999998</v>
      </c>
      <c r="Q751" s="181">
        <v>6.8567999999999998</v>
      </c>
      <c r="R751" s="181">
        <v>8.9405000000000001</v>
      </c>
      <c r="S751" s="124"/>
      <c r="T751" s="127"/>
      <c r="U751" s="128"/>
      <c r="V751" s="128"/>
      <c r="W751" s="128"/>
      <c r="X751" s="128"/>
      <c r="Y751" s="128"/>
      <c r="Z751" s="128"/>
      <c r="AA751" s="128"/>
      <c r="AB751" s="128"/>
      <c r="AC751" s="128"/>
      <c r="AD751" s="128"/>
      <c r="AE751" s="128"/>
      <c r="AF751" s="128"/>
      <c r="AG751" s="128"/>
      <c r="AH751" s="128"/>
    </row>
    <row r="752" spans="1:34" x14ac:dyDescent="0.3">
      <c r="A752" s="177" t="s">
        <v>1720</v>
      </c>
      <c r="B752" s="177" t="s">
        <v>1629</v>
      </c>
      <c r="C752" s="177">
        <v>146457</v>
      </c>
      <c r="D752" s="180">
        <v>44609</v>
      </c>
      <c r="E752" s="181">
        <v>13.135199999999999</v>
      </c>
      <c r="F752" s="181">
        <v>-0.2074</v>
      </c>
      <c r="G752" s="181">
        <v>0.64129999999999998</v>
      </c>
      <c r="H752" s="181">
        <v>-1.1677999999999999</v>
      </c>
      <c r="I752" s="181">
        <v>-1.3681000000000001</v>
      </c>
      <c r="J752" s="181">
        <v>-2.9323000000000001</v>
      </c>
      <c r="K752" s="181">
        <v>-1.7584</v>
      </c>
      <c r="L752" s="181">
        <v>1.8776999999999999</v>
      </c>
      <c r="M752" s="181">
        <v>7.6849999999999996</v>
      </c>
      <c r="N752" s="181">
        <v>8.1727000000000007</v>
      </c>
      <c r="O752" s="181"/>
      <c r="P752" s="181"/>
      <c r="Q752" s="181">
        <v>9.6734000000000009</v>
      </c>
      <c r="R752" s="181">
        <v>9.3111999999999995</v>
      </c>
      <c r="S752" s="124"/>
      <c r="T752" s="127"/>
      <c r="U752" s="128"/>
      <c r="V752" s="128"/>
      <c r="W752" s="128"/>
      <c r="X752" s="128"/>
      <c r="Y752" s="128"/>
      <c r="Z752" s="128"/>
      <c r="AA752" s="128"/>
      <c r="AB752" s="128"/>
      <c r="AC752" s="128"/>
      <c r="AD752" s="128"/>
      <c r="AE752" s="128"/>
      <c r="AF752" s="128"/>
      <c r="AG752" s="128"/>
      <c r="AH752" s="128"/>
    </row>
    <row r="753" spans="1:34" x14ac:dyDescent="0.3">
      <c r="A753" s="177" t="s">
        <v>1720</v>
      </c>
      <c r="B753" s="177" t="s">
        <v>1653</v>
      </c>
      <c r="C753" s="177">
        <v>146456</v>
      </c>
      <c r="D753" s="180">
        <v>44609</v>
      </c>
      <c r="E753" s="181">
        <v>12.466799999999999</v>
      </c>
      <c r="F753" s="181">
        <v>-0.21290000000000001</v>
      </c>
      <c r="G753" s="181">
        <v>0.62549999999999994</v>
      </c>
      <c r="H753" s="181">
        <v>-1.1999</v>
      </c>
      <c r="I753" s="181">
        <v>-1.4319</v>
      </c>
      <c r="J753" s="181">
        <v>-3.0726</v>
      </c>
      <c r="K753" s="181">
        <v>-2.1797</v>
      </c>
      <c r="L753" s="181">
        <v>1.0104</v>
      </c>
      <c r="M753" s="181">
        <v>6.3185000000000002</v>
      </c>
      <c r="N753" s="181">
        <v>6.343</v>
      </c>
      <c r="O753" s="181"/>
      <c r="P753" s="181"/>
      <c r="Q753" s="181">
        <v>7.7511000000000001</v>
      </c>
      <c r="R753" s="181">
        <v>7.4507000000000003</v>
      </c>
      <c r="S753" s="124"/>
      <c r="T753" s="127"/>
      <c r="U753" s="128"/>
      <c r="V753" s="128"/>
      <c r="W753" s="128"/>
      <c r="X753" s="128"/>
      <c r="Y753" s="128"/>
      <c r="Z753" s="128"/>
      <c r="AA753" s="128"/>
      <c r="AB753" s="128"/>
      <c r="AC753" s="128"/>
      <c r="AD753" s="128"/>
      <c r="AE753" s="128"/>
      <c r="AF753" s="128"/>
      <c r="AG753" s="128"/>
      <c r="AH753" s="128"/>
    </row>
    <row r="754" spans="1:34" x14ac:dyDescent="0.3">
      <c r="A754" s="177" t="s">
        <v>1720</v>
      </c>
      <c r="B754" s="177" t="s">
        <v>1654</v>
      </c>
      <c r="C754" s="177">
        <v>131372</v>
      </c>
      <c r="D754" s="180">
        <v>44609</v>
      </c>
      <c r="E754" s="181">
        <v>18.442499999999999</v>
      </c>
      <c r="F754" s="181">
        <v>-0.17749999999999999</v>
      </c>
      <c r="G754" s="181">
        <v>0.61699999999999999</v>
      </c>
      <c r="H754" s="181">
        <v>-0.68230000000000002</v>
      </c>
      <c r="I754" s="181">
        <v>-0.75660000000000005</v>
      </c>
      <c r="J754" s="181">
        <v>-1.1492</v>
      </c>
      <c r="K754" s="181">
        <v>-0.2515</v>
      </c>
      <c r="L754" s="181">
        <v>4.7685000000000004</v>
      </c>
      <c r="M754" s="181">
        <v>9.2493999999999996</v>
      </c>
      <c r="N754" s="181">
        <v>9.4199000000000002</v>
      </c>
      <c r="O754" s="181">
        <v>10.166600000000001</v>
      </c>
      <c r="P754" s="181">
        <v>8.9855</v>
      </c>
      <c r="Q754" s="181">
        <v>8.6798999999999999</v>
      </c>
      <c r="R754" s="181">
        <v>10.5661</v>
      </c>
      <c r="S754" s="124"/>
      <c r="T754" s="127"/>
      <c r="U754" s="128"/>
      <c r="V754" s="128"/>
      <c r="W754" s="128"/>
      <c r="X754" s="128"/>
      <c r="Y754" s="128"/>
      <c r="Z754" s="128"/>
      <c r="AA754" s="128"/>
      <c r="AB754" s="128"/>
      <c r="AC754" s="128"/>
      <c r="AD754" s="128"/>
      <c r="AE754" s="128"/>
      <c r="AF754" s="128"/>
      <c r="AG754" s="128"/>
      <c r="AH754" s="128"/>
    </row>
    <row r="755" spans="1:34" x14ac:dyDescent="0.3">
      <c r="A755" s="177" t="s">
        <v>1720</v>
      </c>
      <c r="B755" s="177" t="s">
        <v>1630</v>
      </c>
      <c r="C755" s="177">
        <v>131373</v>
      </c>
      <c r="D755" s="180">
        <v>44609</v>
      </c>
      <c r="E755" s="181">
        <v>19.528700000000001</v>
      </c>
      <c r="F755" s="181">
        <v>-0.17430000000000001</v>
      </c>
      <c r="G755" s="181">
        <v>0.62549999999999994</v>
      </c>
      <c r="H755" s="181">
        <v>-0.66279999999999994</v>
      </c>
      <c r="I755" s="181">
        <v>-0.71840000000000004</v>
      </c>
      <c r="J755" s="181">
        <v>-1.0639000000000001</v>
      </c>
      <c r="K755" s="181">
        <v>5.5999999999999999E-3</v>
      </c>
      <c r="L755" s="181">
        <v>5.2969999999999997</v>
      </c>
      <c r="M755" s="181">
        <v>10.067399999999999</v>
      </c>
      <c r="N755" s="181">
        <v>10.4977</v>
      </c>
      <c r="O755" s="181">
        <v>11.1889</v>
      </c>
      <c r="P755" s="181">
        <v>9.8849999999999998</v>
      </c>
      <c r="Q755" s="181">
        <v>9.5289999999999999</v>
      </c>
      <c r="R755" s="181">
        <v>11.637499999999999</v>
      </c>
      <c r="S755" s="124"/>
      <c r="T755" s="127"/>
      <c r="U755" s="128"/>
      <c r="V755" s="128"/>
      <c r="W755" s="128"/>
      <c r="X755" s="128"/>
      <c r="Y755" s="128"/>
      <c r="Z755" s="128"/>
      <c r="AA755" s="128"/>
      <c r="AB755" s="128"/>
      <c r="AC755" s="128"/>
      <c r="AD755" s="128"/>
      <c r="AE755" s="128"/>
      <c r="AF755" s="128"/>
      <c r="AG755" s="128"/>
      <c r="AH755" s="128"/>
    </row>
    <row r="756" spans="1:34" x14ac:dyDescent="0.3">
      <c r="A756" s="177" t="s">
        <v>1720</v>
      </c>
      <c r="B756" s="177" t="s">
        <v>1631</v>
      </c>
      <c r="C756" s="177">
        <v>119802</v>
      </c>
      <c r="D756" s="180">
        <v>44609</v>
      </c>
      <c r="E756" s="181">
        <v>24.753</v>
      </c>
      <c r="F756" s="181">
        <v>-2.4199999999999999E-2</v>
      </c>
      <c r="G756" s="181">
        <v>0.6179</v>
      </c>
      <c r="H756" s="181">
        <v>-0.4985</v>
      </c>
      <c r="I756" s="181">
        <v>-0.26989999999999997</v>
      </c>
      <c r="J756" s="181">
        <v>-1.0355000000000001</v>
      </c>
      <c r="K756" s="181">
        <v>0.2999</v>
      </c>
      <c r="L756" s="181">
        <v>3.5213999999999999</v>
      </c>
      <c r="M756" s="181">
        <v>10.717000000000001</v>
      </c>
      <c r="N756" s="181">
        <v>12.2432</v>
      </c>
      <c r="O756" s="181">
        <v>11.561999999999999</v>
      </c>
      <c r="P756" s="181">
        <v>8.8032000000000004</v>
      </c>
      <c r="Q756" s="181">
        <v>9.2004999999999999</v>
      </c>
      <c r="R756" s="181">
        <v>13.624599999999999</v>
      </c>
      <c r="S756" s="124"/>
      <c r="T756" s="127"/>
      <c r="U756" s="128"/>
      <c r="V756" s="128"/>
      <c r="W756" s="128"/>
      <c r="X756" s="128"/>
      <c r="Y756" s="128"/>
      <c r="Z756" s="128"/>
      <c r="AA756" s="128"/>
      <c r="AB756" s="128"/>
      <c r="AC756" s="128"/>
      <c r="AD756" s="128"/>
      <c r="AE756" s="128"/>
      <c r="AF756" s="128"/>
      <c r="AG756" s="128"/>
      <c r="AH756" s="128"/>
    </row>
    <row r="757" spans="1:34" x14ac:dyDescent="0.3">
      <c r="A757" s="177" t="s">
        <v>1720</v>
      </c>
      <c r="B757" s="177" t="s">
        <v>1655</v>
      </c>
      <c r="C757" s="177">
        <v>115887</v>
      </c>
      <c r="D757" s="180">
        <v>44609</v>
      </c>
      <c r="E757" s="181">
        <v>23.001999999999999</v>
      </c>
      <c r="F757" s="181">
        <v>-2.6100000000000002E-2</v>
      </c>
      <c r="G757" s="181">
        <v>0.61240000000000006</v>
      </c>
      <c r="H757" s="181">
        <v>-0.51470000000000005</v>
      </c>
      <c r="I757" s="181">
        <v>-0.30769999999999997</v>
      </c>
      <c r="J757" s="181">
        <v>-1.1092</v>
      </c>
      <c r="K757" s="181">
        <v>7.3999999999999996E-2</v>
      </c>
      <c r="L757" s="181">
        <v>3.0602</v>
      </c>
      <c r="M757" s="181">
        <v>9.968</v>
      </c>
      <c r="N757" s="181">
        <v>11.2605</v>
      </c>
      <c r="O757" s="181">
        <v>10.5501</v>
      </c>
      <c r="P757" s="181">
        <v>7.8796999999999997</v>
      </c>
      <c r="Q757" s="181">
        <v>8.3873999999999995</v>
      </c>
      <c r="R757" s="181">
        <v>12.6225</v>
      </c>
      <c r="S757" s="124"/>
      <c r="T757" s="127"/>
      <c r="U757" s="128"/>
      <c r="V757" s="128"/>
      <c r="W757" s="128"/>
      <c r="X757" s="128"/>
      <c r="Y757" s="128"/>
      <c r="Z757" s="128"/>
      <c r="AA757" s="128"/>
      <c r="AB757" s="128"/>
      <c r="AC757" s="128"/>
      <c r="AD757" s="128"/>
      <c r="AE757" s="128"/>
      <c r="AF757" s="128"/>
      <c r="AG757" s="128"/>
      <c r="AH757" s="128"/>
    </row>
    <row r="758" spans="1:34" x14ac:dyDescent="0.3">
      <c r="A758" s="177" t="s">
        <v>1720</v>
      </c>
      <c r="B758" s="177" t="s">
        <v>1632</v>
      </c>
      <c r="C758" s="177">
        <v>140444</v>
      </c>
      <c r="D758" s="180">
        <v>44609</v>
      </c>
      <c r="E758" s="181">
        <v>17.0534</v>
      </c>
      <c r="F758" s="181">
        <v>-0.24679999999999999</v>
      </c>
      <c r="G758" s="181">
        <v>1.1207</v>
      </c>
      <c r="H758" s="181">
        <v>-1.2965</v>
      </c>
      <c r="I758" s="181">
        <v>-1.3335999999999999</v>
      </c>
      <c r="J758" s="181">
        <v>-2.8140999999999998</v>
      </c>
      <c r="K758" s="181">
        <v>-1.6908000000000001</v>
      </c>
      <c r="L758" s="181">
        <v>3.6738</v>
      </c>
      <c r="M758" s="181">
        <v>11.957700000000001</v>
      </c>
      <c r="N758" s="181">
        <v>12.4679</v>
      </c>
      <c r="O758" s="181">
        <v>14.997299999999999</v>
      </c>
      <c r="P758" s="181">
        <v>11.127599999999999</v>
      </c>
      <c r="Q758" s="181">
        <v>11.1564</v>
      </c>
      <c r="R758" s="181">
        <v>15.910500000000001</v>
      </c>
      <c r="S758" s="124"/>
      <c r="T758" s="127"/>
      <c r="U758" s="128"/>
      <c r="V758" s="128"/>
      <c r="W758" s="128"/>
      <c r="X758" s="128"/>
      <c r="Y758" s="128"/>
      <c r="Z758" s="128"/>
      <c r="AA758" s="128"/>
      <c r="AB758" s="128"/>
      <c r="AC758" s="128"/>
      <c r="AD758" s="128"/>
      <c r="AE758" s="128"/>
      <c r="AF758" s="128"/>
      <c r="AG758" s="128"/>
      <c r="AH758" s="128"/>
    </row>
    <row r="759" spans="1:34" x14ac:dyDescent="0.3">
      <c r="A759" s="177" t="s">
        <v>1720</v>
      </c>
      <c r="B759" s="177" t="s">
        <v>1656</v>
      </c>
      <c r="C759" s="177">
        <v>140447</v>
      </c>
      <c r="D759" s="180">
        <v>44609</v>
      </c>
      <c r="E759" s="181">
        <v>15.5009</v>
      </c>
      <c r="F759" s="181">
        <v>-0.25230000000000002</v>
      </c>
      <c r="G759" s="181">
        <v>1.1049</v>
      </c>
      <c r="H759" s="181">
        <v>-1.3329</v>
      </c>
      <c r="I759" s="181">
        <v>-1.4063000000000001</v>
      </c>
      <c r="J759" s="181">
        <v>-2.9714</v>
      </c>
      <c r="K759" s="181">
        <v>-2.1549999999999998</v>
      </c>
      <c r="L759" s="181">
        <v>2.7353000000000001</v>
      </c>
      <c r="M759" s="181">
        <v>10.4383</v>
      </c>
      <c r="N759" s="181">
        <v>10.4918</v>
      </c>
      <c r="O759" s="181">
        <v>13.0951</v>
      </c>
      <c r="P759" s="181">
        <v>9.0517000000000003</v>
      </c>
      <c r="Q759" s="181">
        <v>9.0737000000000005</v>
      </c>
      <c r="R759" s="181">
        <v>13.947800000000001</v>
      </c>
      <c r="S759" s="124"/>
      <c r="T759" s="127"/>
      <c r="U759" s="128"/>
      <c r="V759" s="128"/>
      <c r="W759" s="128"/>
      <c r="X759" s="128"/>
      <c r="Y759" s="128"/>
      <c r="Z759" s="128"/>
      <c r="AA759" s="128"/>
      <c r="AB759" s="128"/>
      <c r="AC759" s="128"/>
      <c r="AD759" s="128"/>
      <c r="AE759" s="128"/>
      <c r="AF759" s="128"/>
      <c r="AG759" s="128"/>
      <c r="AH759" s="128"/>
    </row>
    <row r="760" spans="1:34" x14ac:dyDescent="0.3">
      <c r="A760" s="177" t="s">
        <v>1720</v>
      </c>
      <c r="B760" s="177" t="s">
        <v>1633</v>
      </c>
      <c r="C760" s="177">
        <v>145693</v>
      </c>
      <c r="D760" s="180">
        <v>44609</v>
      </c>
      <c r="E760" s="181">
        <v>15.073</v>
      </c>
      <c r="F760" s="181">
        <v>-0.106</v>
      </c>
      <c r="G760" s="181">
        <v>0.7621</v>
      </c>
      <c r="H760" s="181">
        <v>-0.9788</v>
      </c>
      <c r="I760" s="181">
        <v>-1.0048999999999999</v>
      </c>
      <c r="J760" s="181">
        <v>-2.3262999999999998</v>
      </c>
      <c r="K760" s="181">
        <v>-1.0308999999999999</v>
      </c>
      <c r="L760" s="181">
        <v>2.8593000000000002</v>
      </c>
      <c r="M760" s="181">
        <v>9.8215000000000003</v>
      </c>
      <c r="N760" s="181">
        <v>11.043200000000001</v>
      </c>
      <c r="O760" s="181">
        <v>14.606400000000001</v>
      </c>
      <c r="P760" s="181"/>
      <c r="Q760" s="181">
        <v>13.806800000000001</v>
      </c>
      <c r="R760" s="181">
        <v>15.329000000000001</v>
      </c>
      <c r="S760" s="124"/>
      <c r="T760" s="127"/>
      <c r="U760" s="128"/>
      <c r="V760" s="128"/>
      <c r="W760" s="128"/>
      <c r="X760" s="128"/>
      <c r="Y760" s="128"/>
      <c r="Z760" s="128"/>
      <c r="AA760" s="128"/>
      <c r="AB760" s="128"/>
      <c r="AC760" s="128"/>
      <c r="AD760" s="128"/>
      <c r="AE760" s="128"/>
      <c r="AF760" s="128"/>
      <c r="AG760" s="128"/>
      <c r="AH760" s="128"/>
    </row>
    <row r="761" spans="1:34" x14ac:dyDescent="0.3">
      <c r="A761" s="177" t="s">
        <v>1720</v>
      </c>
      <c r="B761" s="177" t="s">
        <v>1657</v>
      </c>
      <c r="C761" s="177">
        <v>145695</v>
      </c>
      <c r="D761" s="180">
        <v>44609</v>
      </c>
      <c r="E761" s="181">
        <v>14.561</v>
      </c>
      <c r="F761" s="181">
        <v>-0.10979999999999999</v>
      </c>
      <c r="G761" s="181">
        <v>0.75419999999999998</v>
      </c>
      <c r="H761" s="181">
        <v>-0.99950000000000006</v>
      </c>
      <c r="I761" s="181">
        <v>-1.0466</v>
      </c>
      <c r="J761" s="181">
        <v>-2.4127000000000001</v>
      </c>
      <c r="K761" s="181">
        <v>-1.288</v>
      </c>
      <c r="L761" s="181">
        <v>2.3260999999999998</v>
      </c>
      <c r="M761" s="181">
        <v>8.9732000000000003</v>
      </c>
      <c r="N761" s="181">
        <v>9.9192</v>
      </c>
      <c r="O761" s="181">
        <v>13.3765</v>
      </c>
      <c r="P761" s="181"/>
      <c r="Q761" s="181">
        <v>12.5739</v>
      </c>
      <c r="R761" s="181">
        <v>14.174200000000001</v>
      </c>
      <c r="S761" s="124"/>
      <c r="T761" s="127"/>
      <c r="U761" s="128"/>
      <c r="V761" s="128"/>
      <c r="W761" s="128"/>
      <c r="X761" s="128"/>
      <c r="Y761" s="128"/>
      <c r="Z761" s="128"/>
      <c r="AA761" s="128"/>
      <c r="AB761" s="128"/>
      <c r="AC761" s="128"/>
      <c r="AD761" s="128"/>
      <c r="AE761" s="128"/>
      <c r="AF761" s="128"/>
      <c r="AG761" s="128"/>
      <c r="AH761" s="128"/>
    </row>
    <row r="762" spans="1:34" x14ac:dyDescent="0.3">
      <c r="A762" s="177" t="s">
        <v>1720</v>
      </c>
      <c r="B762" s="177" t="s">
        <v>1658</v>
      </c>
      <c r="C762" s="177">
        <v>134593</v>
      </c>
      <c r="D762" s="180">
        <v>44609</v>
      </c>
      <c r="E762" s="181">
        <v>12.3423</v>
      </c>
      <c r="F762" s="181">
        <v>-7.2099999999999997E-2</v>
      </c>
      <c r="G762" s="181">
        <v>1.0662</v>
      </c>
      <c r="H762" s="181">
        <v>-0.83079999999999998</v>
      </c>
      <c r="I762" s="181">
        <v>-0.47010000000000002</v>
      </c>
      <c r="J762" s="181">
        <v>-1.8403</v>
      </c>
      <c r="K762" s="181">
        <v>-0.86819999999999997</v>
      </c>
      <c r="L762" s="181">
        <v>1.8123</v>
      </c>
      <c r="M762" s="181">
        <v>7.2431999999999999</v>
      </c>
      <c r="N762" s="181">
        <v>7.3253000000000004</v>
      </c>
      <c r="O762" s="181">
        <v>0.31140000000000001</v>
      </c>
      <c r="P762" s="181">
        <v>1.9639</v>
      </c>
      <c r="Q762" s="181">
        <v>3.1783000000000001</v>
      </c>
      <c r="R762" s="181">
        <v>3.5089000000000001</v>
      </c>
      <c r="S762" s="124"/>
      <c r="T762" s="127"/>
      <c r="U762" s="128"/>
      <c r="V762" s="128"/>
      <c r="W762" s="128"/>
      <c r="X762" s="128"/>
      <c r="Y762" s="128"/>
      <c r="Z762" s="128"/>
      <c r="AA762" s="128"/>
      <c r="AB762" s="128"/>
      <c r="AC762" s="128"/>
      <c r="AD762" s="128"/>
      <c r="AE762" s="128"/>
      <c r="AF762" s="128"/>
      <c r="AG762" s="128"/>
      <c r="AH762" s="128"/>
    </row>
    <row r="763" spans="1:34" x14ac:dyDescent="0.3">
      <c r="A763" s="177" t="s">
        <v>1720</v>
      </c>
      <c r="B763" s="177" t="s">
        <v>1634</v>
      </c>
      <c r="C763" s="177">
        <v>134594</v>
      </c>
      <c r="D763" s="180">
        <v>44609</v>
      </c>
      <c r="E763" s="181">
        <v>13.1816</v>
      </c>
      <c r="F763" s="181">
        <v>-6.9699999999999998E-2</v>
      </c>
      <c r="G763" s="181">
        <v>1.0719000000000001</v>
      </c>
      <c r="H763" s="181">
        <v>-0.81569999999999998</v>
      </c>
      <c r="I763" s="181">
        <v>-0.43809999999999999</v>
      </c>
      <c r="J763" s="181">
        <v>-1.7713000000000001</v>
      </c>
      <c r="K763" s="181">
        <v>-0.66169999999999995</v>
      </c>
      <c r="L763" s="181">
        <v>2.2391999999999999</v>
      </c>
      <c r="M763" s="181">
        <v>7.9264999999999999</v>
      </c>
      <c r="N763" s="181">
        <v>8.2241999999999997</v>
      </c>
      <c r="O763" s="181">
        <v>1.1394</v>
      </c>
      <c r="P763" s="181">
        <v>2.9314</v>
      </c>
      <c r="Q763" s="181">
        <v>4.1924999999999999</v>
      </c>
      <c r="R763" s="181">
        <v>4.3917999999999999</v>
      </c>
      <c r="S763" s="124"/>
      <c r="T763" s="127"/>
      <c r="U763" s="128"/>
      <c r="V763" s="128"/>
      <c r="W763" s="128"/>
      <c r="X763" s="128"/>
      <c r="Y763" s="128"/>
      <c r="Z763" s="128"/>
      <c r="AA763" s="128"/>
      <c r="AB763" s="128"/>
      <c r="AC763" s="128"/>
      <c r="AD763" s="128"/>
      <c r="AE763" s="128"/>
      <c r="AF763" s="128"/>
      <c r="AG763" s="128"/>
      <c r="AH763" s="128"/>
    </row>
    <row r="764" spans="1:34" x14ac:dyDescent="0.3">
      <c r="A764" s="177" t="s">
        <v>1720</v>
      </c>
      <c r="B764" s="177" t="s">
        <v>1659</v>
      </c>
      <c r="C764" s="177">
        <v>147700</v>
      </c>
      <c r="D764" s="180">
        <v>44609</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1720</v>
      </c>
      <c r="B765" s="177" t="s">
        <v>1635</v>
      </c>
      <c r="C765" s="177">
        <v>147697</v>
      </c>
      <c r="D765" s="180">
        <v>44609</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1720</v>
      </c>
      <c r="B766" s="177" t="s">
        <v>1660</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1720</v>
      </c>
      <c r="B767" s="177" t="s">
        <v>1636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1720</v>
      </c>
      <c r="B768" s="177" t="s">
        <v>1661</v>
      </c>
      <c r="C768" s="177">
        <v>138372</v>
      </c>
      <c r="D768" s="180">
        <v>44609</v>
      </c>
      <c r="E768" s="181">
        <v>39.705199999999998</v>
      </c>
      <c r="F768" s="181">
        <v>-6.5199999999999994E-2</v>
      </c>
      <c r="G768" s="181">
        <v>0.45440000000000003</v>
      </c>
      <c r="H768" s="181">
        <v>-0.23089999999999999</v>
      </c>
      <c r="I768" s="181">
        <v>-0.28129999999999999</v>
      </c>
      <c r="J768" s="181">
        <v>-0.66500000000000004</v>
      </c>
      <c r="K768" s="181">
        <v>-0.21709999999999999</v>
      </c>
      <c r="L768" s="181">
        <v>2.6356000000000002</v>
      </c>
      <c r="M768" s="181">
        <v>7.9039000000000001</v>
      </c>
      <c r="N768" s="181">
        <v>9.2233999999999998</v>
      </c>
      <c r="O768" s="181">
        <v>9.1614000000000004</v>
      </c>
      <c r="P768" s="181">
        <v>7.5556000000000001</v>
      </c>
      <c r="Q768" s="181">
        <v>7.9402999999999997</v>
      </c>
      <c r="R768" s="181">
        <v>9.1317000000000004</v>
      </c>
      <c r="S768" s="124"/>
      <c r="T768" s="127"/>
      <c r="U768" s="128"/>
      <c r="V768" s="128"/>
      <c r="W768" s="128"/>
      <c r="X768" s="128"/>
      <c r="Y768" s="128"/>
      <c r="Z768" s="128"/>
      <c r="AA768" s="128"/>
      <c r="AB768" s="128"/>
      <c r="AC768" s="128"/>
      <c r="AD768" s="128"/>
      <c r="AE768" s="128"/>
      <c r="AF768" s="128"/>
      <c r="AG768" s="128"/>
      <c r="AH768" s="128"/>
    </row>
    <row r="769" spans="1:34" x14ac:dyDescent="0.3">
      <c r="A769" s="177" t="s">
        <v>1720</v>
      </c>
      <c r="B769" s="177" t="s">
        <v>1637</v>
      </c>
      <c r="C769" s="177">
        <v>138376</v>
      </c>
      <c r="D769" s="180">
        <v>44609</v>
      </c>
      <c r="E769" s="181">
        <v>43.761099999999999</v>
      </c>
      <c r="F769" s="181">
        <v>-6.2799999999999995E-2</v>
      </c>
      <c r="G769" s="181">
        <v>0.4612</v>
      </c>
      <c r="H769" s="181">
        <v>-0.215</v>
      </c>
      <c r="I769" s="181">
        <v>-0.2487</v>
      </c>
      <c r="J769" s="181">
        <v>-0.5927</v>
      </c>
      <c r="K769" s="181">
        <v>2.01E-2</v>
      </c>
      <c r="L769" s="181">
        <v>3.1267</v>
      </c>
      <c r="M769" s="181">
        <v>8.8070000000000004</v>
      </c>
      <c r="N769" s="181">
        <v>10.529299999999999</v>
      </c>
      <c r="O769" s="181">
        <v>10.411799999999999</v>
      </c>
      <c r="P769" s="181">
        <v>8.8308999999999997</v>
      </c>
      <c r="Q769" s="181">
        <v>9.6255000000000006</v>
      </c>
      <c r="R769" s="181">
        <v>10.4594</v>
      </c>
      <c r="S769" s="124"/>
      <c r="T769" s="127"/>
      <c r="U769" s="128"/>
      <c r="V769" s="128"/>
      <c r="W769" s="128"/>
      <c r="X769" s="128"/>
      <c r="Y769" s="128"/>
      <c r="Z769" s="128"/>
      <c r="AA769" s="128"/>
      <c r="AB769" s="128"/>
      <c r="AC769" s="128"/>
      <c r="AD769" s="128"/>
      <c r="AE769" s="128"/>
      <c r="AF769" s="128"/>
      <c r="AG769" s="128"/>
      <c r="AH769" s="128"/>
    </row>
    <row r="770" spans="1:34" x14ac:dyDescent="0.3">
      <c r="A770" s="177" t="s">
        <v>1720</v>
      </c>
      <c r="B770" s="177" t="s">
        <v>1821</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1720</v>
      </c>
      <c r="B771" s="177" t="s">
        <v>1822</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1720</v>
      </c>
      <c r="B772" s="177" t="s">
        <v>1638</v>
      </c>
      <c r="C772" s="177">
        <v>134643</v>
      </c>
      <c r="D772" s="180">
        <v>44609</v>
      </c>
      <c r="E772" s="181">
        <v>18.792300000000001</v>
      </c>
      <c r="F772" s="181">
        <v>-0.1132</v>
      </c>
      <c r="G772" s="181">
        <v>0.92810000000000004</v>
      </c>
      <c r="H772" s="181">
        <v>-0.74470000000000003</v>
      </c>
      <c r="I772" s="181">
        <v>-0.49509999999999998</v>
      </c>
      <c r="J772" s="181">
        <v>-1.7756000000000001</v>
      </c>
      <c r="K772" s="181">
        <v>-0.53139999999999998</v>
      </c>
      <c r="L772" s="181">
        <v>3.5457000000000001</v>
      </c>
      <c r="M772" s="181">
        <v>9.0768000000000004</v>
      </c>
      <c r="N772" s="181">
        <v>9.3427000000000007</v>
      </c>
      <c r="O772" s="181">
        <v>12.398</v>
      </c>
      <c r="P772" s="181">
        <v>10.001099999999999</v>
      </c>
      <c r="Q772" s="181">
        <v>9.8208000000000002</v>
      </c>
      <c r="R772" s="181">
        <v>12.605499999999999</v>
      </c>
      <c r="S772" s="124"/>
      <c r="T772" s="127"/>
      <c r="U772" s="128"/>
      <c r="V772" s="128"/>
      <c r="W772" s="128"/>
      <c r="X772" s="128"/>
      <c r="Y772" s="128"/>
      <c r="Z772" s="128"/>
      <c r="AA772" s="128"/>
      <c r="AB772" s="128"/>
      <c r="AC772" s="128"/>
      <c r="AD772" s="128"/>
      <c r="AE772" s="128"/>
      <c r="AF772" s="128"/>
      <c r="AG772" s="128"/>
      <c r="AH772" s="128"/>
    </row>
    <row r="773" spans="1:34" x14ac:dyDescent="0.3">
      <c r="A773" s="177" t="s">
        <v>1720</v>
      </c>
      <c r="B773" s="177" t="s">
        <v>1662</v>
      </c>
      <c r="C773" s="177">
        <v>134644</v>
      </c>
      <c r="D773" s="180">
        <v>44609</v>
      </c>
      <c r="E773" s="181">
        <v>17.350200000000001</v>
      </c>
      <c r="F773" s="181">
        <v>-0.11459999999999999</v>
      </c>
      <c r="G773" s="181">
        <v>0.92310000000000003</v>
      </c>
      <c r="H773" s="181">
        <v>-0.75560000000000005</v>
      </c>
      <c r="I773" s="181">
        <v>-0.51719999999999999</v>
      </c>
      <c r="J773" s="181">
        <v>-1.8237000000000001</v>
      </c>
      <c r="K773" s="181">
        <v>-0.67379999999999995</v>
      </c>
      <c r="L773" s="181">
        <v>3.2504</v>
      </c>
      <c r="M773" s="181">
        <v>8.5968999999999998</v>
      </c>
      <c r="N773" s="181">
        <v>8.6771999999999991</v>
      </c>
      <c r="O773" s="181">
        <v>11.706200000000001</v>
      </c>
      <c r="P773" s="181">
        <v>8.8545999999999996</v>
      </c>
      <c r="Q773" s="181">
        <v>8.5264000000000006</v>
      </c>
      <c r="R773" s="181">
        <v>11.881600000000001</v>
      </c>
      <c r="S773" s="124"/>
      <c r="T773" s="127"/>
      <c r="U773" s="128"/>
      <c r="V773" s="128"/>
      <c r="W773" s="128"/>
      <c r="X773" s="128"/>
      <c r="Y773" s="128"/>
      <c r="Z773" s="128"/>
      <c r="AA773" s="128"/>
      <c r="AB773" s="128"/>
      <c r="AC773" s="128"/>
      <c r="AD773" s="128"/>
      <c r="AE773" s="128"/>
      <c r="AF773" s="128"/>
      <c r="AG773" s="128"/>
      <c r="AH773" s="128"/>
    </row>
    <row r="774" spans="1:34" x14ac:dyDescent="0.3">
      <c r="A774" s="177" t="s">
        <v>1720</v>
      </c>
      <c r="B774" s="177" t="s">
        <v>2003</v>
      </c>
      <c r="C774" s="177">
        <v>149674</v>
      </c>
      <c r="D774" s="180">
        <v>44609</v>
      </c>
      <c r="E774" s="181">
        <v>50.175600000000003</v>
      </c>
      <c r="F774" s="181">
        <v>-9.74E-2</v>
      </c>
      <c r="G774" s="181">
        <v>0.83199999999999996</v>
      </c>
      <c r="H774" s="181">
        <v>-0.95189999999999997</v>
      </c>
      <c r="I774" s="181">
        <v>-1.1240000000000001</v>
      </c>
      <c r="J774" s="181">
        <v>-2.3169</v>
      </c>
      <c r="K774" s="181">
        <v>-1.7951999999999999</v>
      </c>
      <c r="L774" s="181">
        <v>5.2821999999999996</v>
      </c>
      <c r="M774" s="181">
        <v>12.4063</v>
      </c>
      <c r="N774" s="181">
        <v>12.395300000000001</v>
      </c>
      <c r="O774" s="181">
        <v>12.873900000000001</v>
      </c>
      <c r="P774" s="181">
        <v>9.8215000000000003</v>
      </c>
      <c r="Q774" s="181">
        <v>8.5079999999999991</v>
      </c>
      <c r="R774" s="181">
        <v>16.540299999999998</v>
      </c>
      <c r="S774" s="124"/>
      <c r="T774" s="127"/>
      <c r="U774" s="128"/>
      <c r="V774" s="128"/>
      <c r="W774" s="128"/>
      <c r="X774" s="128"/>
      <c r="Y774" s="128"/>
      <c r="Z774" s="128"/>
      <c r="AA774" s="128"/>
      <c r="AB774" s="128"/>
      <c r="AC774" s="128"/>
      <c r="AD774" s="128"/>
      <c r="AE774" s="128"/>
      <c r="AF774" s="128"/>
      <c r="AG774" s="128"/>
      <c r="AH774" s="128"/>
    </row>
    <row r="775" spans="1:34" x14ac:dyDescent="0.3">
      <c r="A775" s="177" t="s">
        <v>1720</v>
      </c>
      <c r="B775" s="177" t="s">
        <v>1639</v>
      </c>
      <c r="C775" s="177">
        <v>149679</v>
      </c>
      <c r="D775" s="180">
        <v>44609</v>
      </c>
      <c r="E775" s="181">
        <v>55.040999999999997</v>
      </c>
      <c r="F775" s="181">
        <v>-9.2399999999999996E-2</v>
      </c>
      <c r="G775" s="181">
        <v>0.84650000000000003</v>
      </c>
      <c r="H775" s="181">
        <v>-0.91859999999999997</v>
      </c>
      <c r="I775" s="181">
        <v>-1.0571999999999999</v>
      </c>
      <c r="J775" s="181">
        <v>-2.1711999999999998</v>
      </c>
      <c r="K775" s="181">
        <v>-1.3793</v>
      </c>
      <c r="L775" s="181">
        <v>6.1340000000000003</v>
      </c>
      <c r="M775" s="181">
        <v>13.722200000000001</v>
      </c>
      <c r="N775" s="181">
        <v>14.1266</v>
      </c>
      <c r="O775" s="181">
        <v>14.3506</v>
      </c>
      <c r="P775" s="181">
        <v>11.1869</v>
      </c>
      <c r="Q775" s="181">
        <v>9.4128000000000007</v>
      </c>
      <c r="R775" s="181">
        <v>18.1187</v>
      </c>
      <c r="S775" s="124"/>
      <c r="T775" s="127"/>
      <c r="U775" s="128"/>
      <c r="V775" s="128"/>
      <c r="W775" s="128"/>
      <c r="X775" s="128"/>
      <c r="Y775" s="128"/>
      <c r="Z775" s="128"/>
      <c r="AA775" s="128"/>
      <c r="AB775" s="128"/>
      <c r="AC775" s="128"/>
      <c r="AD775" s="128"/>
      <c r="AE775" s="128"/>
      <c r="AF775" s="128"/>
      <c r="AG775" s="128"/>
      <c r="AH775" s="128"/>
    </row>
    <row r="776" spans="1:34" x14ac:dyDescent="0.3">
      <c r="A776" s="177" t="s">
        <v>1720</v>
      </c>
      <c r="B776" s="177" t="s">
        <v>2004</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1720</v>
      </c>
      <c r="B777" s="177" t="s">
        <v>2005</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1720</v>
      </c>
      <c r="B778" s="177" t="s">
        <v>1640</v>
      </c>
      <c r="C778" s="177">
        <v>119960</v>
      </c>
      <c r="D778" s="180">
        <v>44609</v>
      </c>
      <c r="E778" s="181">
        <v>45.147599999999997</v>
      </c>
      <c r="F778" s="181">
        <v>-1.9E-2</v>
      </c>
      <c r="G778" s="181">
        <v>0.66469999999999996</v>
      </c>
      <c r="H778" s="181">
        <v>-0.59730000000000005</v>
      </c>
      <c r="I778" s="181">
        <v>-0.51629999999999998</v>
      </c>
      <c r="J778" s="181">
        <v>-1.8972</v>
      </c>
      <c r="K778" s="181">
        <v>-0.5141</v>
      </c>
      <c r="L778" s="181">
        <v>3.113</v>
      </c>
      <c r="M778" s="181">
        <v>8.3460999999999999</v>
      </c>
      <c r="N778" s="181">
        <v>7.8869999999999996</v>
      </c>
      <c r="O778" s="181">
        <v>10.5053</v>
      </c>
      <c r="P778" s="181">
        <v>7.9541000000000004</v>
      </c>
      <c r="Q778" s="181">
        <v>8.4091000000000005</v>
      </c>
      <c r="R778" s="181">
        <v>10.7212</v>
      </c>
      <c r="S778" s="124"/>
      <c r="T778" s="127"/>
      <c r="U778" s="128"/>
      <c r="V778" s="128"/>
      <c r="W778" s="128"/>
      <c r="X778" s="128"/>
      <c r="Y778" s="128"/>
      <c r="Z778" s="128"/>
      <c r="AA778" s="128"/>
      <c r="AB778" s="128"/>
      <c r="AC778" s="128"/>
      <c r="AD778" s="128"/>
      <c r="AE778" s="128"/>
      <c r="AF778" s="128"/>
      <c r="AG778" s="128"/>
      <c r="AH778" s="128"/>
    </row>
    <row r="779" spans="1:34" x14ac:dyDescent="0.3">
      <c r="A779" s="177" t="s">
        <v>1720</v>
      </c>
      <c r="B779" s="177" t="s">
        <v>1663</v>
      </c>
      <c r="C779" s="177">
        <v>101906</v>
      </c>
      <c r="D779" s="180">
        <v>44609</v>
      </c>
      <c r="E779" s="181">
        <v>54.222888355603502</v>
      </c>
      <c r="F779" s="181">
        <v>-2.2599999999999999E-2</v>
      </c>
      <c r="G779" s="181">
        <v>0.65590000000000004</v>
      </c>
      <c r="H779" s="181">
        <v>-0.6169</v>
      </c>
      <c r="I779" s="181">
        <v>-0.55459999999999998</v>
      </c>
      <c r="J779" s="181">
        <v>-1.9928999999999999</v>
      </c>
      <c r="K779" s="181">
        <v>-0.85109999999999997</v>
      </c>
      <c r="L779" s="181">
        <v>2.4117999999999999</v>
      </c>
      <c r="M779" s="181">
        <v>7.3125</v>
      </c>
      <c r="N779" s="181">
        <v>6.5766999999999998</v>
      </c>
      <c r="O779" s="181">
        <v>9.2571999999999992</v>
      </c>
      <c r="P779" s="181">
        <v>6.7859999999999996</v>
      </c>
      <c r="Q779" s="181">
        <v>7.82</v>
      </c>
      <c r="R779" s="181">
        <v>9.4353999999999996</v>
      </c>
      <c r="S779" s="124"/>
      <c r="T779" s="127"/>
      <c r="U779" s="128"/>
      <c r="V779" s="128"/>
      <c r="W779" s="128"/>
      <c r="X779" s="128"/>
      <c r="Y779" s="128"/>
      <c r="Z779" s="128"/>
      <c r="AA779" s="128"/>
      <c r="AB779" s="128"/>
      <c r="AC779" s="128"/>
      <c r="AD779" s="128"/>
      <c r="AE779" s="128"/>
      <c r="AF779" s="128"/>
      <c r="AG779" s="128"/>
      <c r="AH779" s="128"/>
    </row>
    <row r="780" spans="1:34" x14ac:dyDescent="0.3">
      <c r="A780" s="177" t="s">
        <v>1720</v>
      </c>
      <c r="B780" s="177" t="s">
        <v>1641</v>
      </c>
      <c r="C780" s="177">
        <v>144312</v>
      </c>
      <c r="D780" s="180">
        <v>44609</v>
      </c>
      <c r="E780" s="181">
        <v>13.48</v>
      </c>
      <c r="F780" s="181">
        <v>-7.4099999999999999E-2</v>
      </c>
      <c r="G780" s="181">
        <v>0.67210000000000003</v>
      </c>
      <c r="H780" s="181">
        <v>-0.51659999999999995</v>
      </c>
      <c r="I780" s="181">
        <v>-0.2959</v>
      </c>
      <c r="J780" s="181">
        <v>-1.7493000000000001</v>
      </c>
      <c r="K780" s="181">
        <v>-1.3177000000000001</v>
      </c>
      <c r="L780" s="181">
        <v>1.6591</v>
      </c>
      <c r="M780" s="181">
        <v>6.3930999999999996</v>
      </c>
      <c r="N780" s="181">
        <v>6.0582000000000003</v>
      </c>
      <c r="O780" s="181">
        <v>9.6045999999999996</v>
      </c>
      <c r="P780" s="181"/>
      <c r="Q780" s="181">
        <v>8.8308999999999997</v>
      </c>
      <c r="R780" s="181">
        <v>9.8405000000000005</v>
      </c>
      <c r="S780" s="124"/>
      <c r="T780" s="127"/>
      <c r="U780" s="128"/>
      <c r="V780" s="128"/>
      <c r="W780" s="128"/>
      <c r="X780" s="128"/>
      <c r="Y780" s="128"/>
      <c r="Z780" s="128"/>
      <c r="AA780" s="128"/>
      <c r="AB780" s="128"/>
      <c r="AC780" s="128"/>
      <c r="AD780" s="128"/>
      <c r="AE780" s="128"/>
      <c r="AF780" s="128"/>
      <c r="AG780" s="128"/>
      <c r="AH780" s="128"/>
    </row>
    <row r="781" spans="1:34" x14ac:dyDescent="0.3">
      <c r="A781" s="177" t="s">
        <v>1720</v>
      </c>
      <c r="B781" s="177" t="s">
        <v>1664</v>
      </c>
      <c r="C781" s="177">
        <v>144310</v>
      </c>
      <c r="D781" s="180">
        <v>44609</v>
      </c>
      <c r="E781" s="181">
        <v>13.2</v>
      </c>
      <c r="F781" s="181">
        <v>-7.5700000000000003E-2</v>
      </c>
      <c r="G781" s="181">
        <v>0.60980000000000001</v>
      </c>
      <c r="H781" s="181">
        <v>-0.52749999999999997</v>
      </c>
      <c r="I781" s="181">
        <v>-0.30209999999999998</v>
      </c>
      <c r="J781" s="181">
        <v>-1.8587</v>
      </c>
      <c r="K781" s="181">
        <v>-1.4924999999999999</v>
      </c>
      <c r="L781" s="181">
        <v>1.3825000000000001</v>
      </c>
      <c r="M781" s="181">
        <v>5.9390000000000001</v>
      </c>
      <c r="N781" s="181">
        <v>5.4313000000000002</v>
      </c>
      <c r="O781" s="181">
        <v>8.9844000000000008</v>
      </c>
      <c r="P781" s="181"/>
      <c r="Q781" s="181">
        <v>8.1853999999999996</v>
      </c>
      <c r="R781" s="181">
        <v>9.2830999999999992</v>
      </c>
      <c r="S781" s="124"/>
      <c r="T781" s="127"/>
      <c r="U781" s="128"/>
      <c r="V781" s="128"/>
      <c r="W781" s="128"/>
      <c r="X781" s="128"/>
      <c r="Y781" s="128"/>
      <c r="Z781" s="128"/>
      <c r="AA781" s="128"/>
      <c r="AB781" s="128"/>
      <c r="AC781" s="128"/>
      <c r="AD781" s="128"/>
      <c r="AE781" s="128"/>
      <c r="AF781" s="128"/>
      <c r="AG781" s="128"/>
      <c r="AH781" s="128"/>
    </row>
    <row r="782" spans="1:34" x14ac:dyDescent="0.3">
      <c r="A782" s="177" t="s">
        <v>1720</v>
      </c>
      <c r="B782" s="177" t="s">
        <v>1642</v>
      </c>
      <c r="C782" s="177">
        <v>144490</v>
      </c>
      <c r="D782" s="180">
        <v>44609</v>
      </c>
      <c r="E782" s="181">
        <v>13.613799999999999</v>
      </c>
      <c r="F782" s="181">
        <v>-7.85E-2</v>
      </c>
      <c r="G782" s="181">
        <v>0.91549999999999998</v>
      </c>
      <c r="H782" s="181">
        <v>-0.82099999999999995</v>
      </c>
      <c r="I782" s="181">
        <v>-0.61609999999999998</v>
      </c>
      <c r="J782" s="181">
        <v>-0.97330000000000005</v>
      </c>
      <c r="K782" s="181">
        <v>-0.2031</v>
      </c>
      <c r="L782" s="181">
        <v>3.9571000000000001</v>
      </c>
      <c r="M782" s="181">
        <v>9.1443999999999992</v>
      </c>
      <c r="N782" s="181">
        <v>10.030099999999999</v>
      </c>
      <c r="O782" s="181">
        <v>11.130699999999999</v>
      </c>
      <c r="P782" s="181"/>
      <c r="Q782" s="181">
        <v>9.2942</v>
      </c>
      <c r="R782" s="181">
        <v>13.5914</v>
      </c>
      <c r="S782" s="124"/>
      <c r="T782" s="127"/>
      <c r="U782" s="128"/>
      <c r="V782" s="128"/>
      <c r="W782" s="128"/>
      <c r="X782" s="128"/>
      <c r="Y782" s="128"/>
      <c r="Z782" s="128"/>
      <c r="AA782" s="128"/>
      <c r="AB782" s="128"/>
      <c r="AC782" s="128"/>
      <c r="AD782" s="128"/>
      <c r="AE782" s="128"/>
      <c r="AF782" s="128"/>
      <c r="AG782" s="128"/>
      <c r="AH782" s="128"/>
    </row>
    <row r="783" spans="1:34" x14ac:dyDescent="0.3">
      <c r="A783" s="177" t="s">
        <v>1720</v>
      </c>
      <c r="B783" s="177" t="s">
        <v>1665</v>
      </c>
      <c r="C783" s="177">
        <v>144484</v>
      </c>
      <c r="D783" s="180">
        <v>44609</v>
      </c>
      <c r="E783" s="181">
        <v>13.1858</v>
      </c>
      <c r="F783" s="181">
        <v>-8.0299999999999996E-2</v>
      </c>
      <c r="G783" s="181">
        <v>0.90920000000000001</v>
      </c>
      <c r="H783" s="181">
        <v>-0.83699999999999997</v>
      </c>
      <c r="I783" s="181">
        <v>-0.64800000000000002</v>
      </c>
      <c r="J783" s="181">
        <v>-1.0431999999999999</v>
      </c>
      <c r="K783" s="181">
        <v>-0.41160000000000002</v>
      </c>
      <c r="L783" s="181">
        <v>3.5259999999999998</v>
      </c>
      <c r="M783" s="181">
        <v>8.4643999999999995</v>
      </c>
      <c r="N783" s="181">
        <v>9.1214999999999993</v>
      </c>
      <c r="O783" s="181">
        <v>10.1944</v>
      </c>
      <c r="P783" s="181"/>
      <c r="Q783" s="181">
        <v>8.2929999999999993</v>
      </c>
      <c r="R783" s="181">
        <v>12.661300000000001</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-0.10391956521739129</v>
      </c>
      <c r="G784" s="183">
        <v>0.70239347826086973</v>
      </c>
      <c r="H784" s="183">
        <v>-0.78350652173913038</v>
      </c>
      <c r="I784" s="183">
        <v>-0.79786956521739172</v>
      </c>
      <c r="J784" s="183">
        <v>-1.7694565217391303</v>
      </c>
      <c r="K784" s="183">
        <v>-0.78102173913043482</v>
      </c>
      <c r="L784" s="183">
        <v>2.6566391304347814</v>
      </c>
      <c r="M784" s="183">
        <v>8.1634826086956522</v>
      </c>
      <c r="N784" s="183">
        <v>8.4780565217391342</v>
      </c>
      <c r="O784" s="183">
        <v>10.553592500000001</v>
      </c>
      <c r="P784" s="183">
        <v>8.3420000000000005</v>
      </c>
      <c r="Q784" s="183">
        <v>8.3107195652173917</v>
      </c>
      <c r="R784" s="183">
        <v>10.55798695652174</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408</v>
      </c>
      <c r="B785" s="177"/>
      <c r="C785" s="177"/>
      <c r="D785" s="177"/>
      <c r="E785" s="177"/>
      <c r="F785" s="183">
        <v>-9.4899999999999998E-2</v>
      </c>
      <c r="G785" s="183">
        <v>0.72855000000000003</v>
      </c>
      <c r="H785" s="183">
        <v>-0.82739999999999991</v>
      </c>
      <c r="I785" s="183">
        <v>-0.74180000000000001</v>
      </c>
      <c r="J785" s="183">
        <v>-1.86565</v>
      </c>
      <c r="K785" s="183">
        <v>-0.66774999999999995</v>
      </c>
      <c r="L785" s="183">
        <v>2.63585</v>
      </c>
      <c r="M785" s="183">
        <v>8.3417999999999992</v>
      </c>
      <c r="N785" s="183">
        <v>8.5976999999999997</v>
      </c>
      <c r="O785" s="183">
        <v>10.67925</v>
      </c>
      <c r="P785" s="183">
        <v>8.7735000000000003</v>
      </c>
      <c r="Q785" s="183">
        <v>8.5178499999999993</v>
      </c>
      <c r="R785" s="183">
        <v>10.558450000000001</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1730</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1731</v>
      </c>
      <c r="B788" s="177" t="s">
        <v>1756</v>
      </c>
      <c r="C788" s="177">
        <v>103166</v>
      </c>
      <c r="D788" s="180">
        <v>44609</v>
      </c>
      <c r="E788" s="181">
        <v>1115.8499999999999</v>
      </c>
      <c r="F788" s="181">
        <v>-0.52949999999999997</v>
      </c>
      <c r="G788" s="181">
        <v>1.8056000000000001</v>
      </c>
      <c r="H788" s="181">
        <v>-3.2019000000000002</v>
      </c>
      <c r="I788" s="181">
        <v>-2.9502000000000002</v>
      </c>
      <c r="J788" s="181">
        <v>-7.2142999999999997</v>
      </c>
      <c r="K788" s="181">
        <v>-5.6219999999999999</v>
      </c>
      <c r="L788" s="181">
        <v>1.0348999999999999</v>
      </c>
      <c r="M788" s="181">
        <v>13.7705</v>
      </c>
      <c r="N788" s="181">
        <v>16.170200000000001</v>
      </c>
      <c r="O788" s="181">
        <v>18.914999999999999</v>
      </c>
      <c r="P788" s="181">
        <v>12.946899999999999</v>
      </c>
      <c r="Q788" s="181">
        <v>22.224299999999999</v>
      </c>
      <c r="R788" s="181">
        <v>19.1004</v>
      </c>
      <c r="S788" s="124"/>
      <c r="T788" s="127"/>
      <c r="U788" s="128"/>
      <c r="V788" s="128"/>
      <c r="W788" s="128"/>
      <c r="X788" s="128"/>
      <c r="Y788" s="128"/>
      <c r="Z788" s="128"/>
      <c r="AA788" s="128"/>
      <c r="AB788" s="128"/>
      <c r="AC788" s="128"/>
      <c r="AD788" s="128"/>
      <c r="AE788" s="128"/>
      <c r="AF788" s="128"/>
      <c r="AG788" s="128"/>
      <c r="AH788" s="128"/>
    </row>
    <row r="789" spans="1:34" x14ac:dyDescent="0.3">
      <c r="A789" s="177" t="s">
        <v>1731</v>
      </c>
      <c r="B789" s="177" t="s">
        <v>1757</v>
      </c>
      <c r="C789" s="177">
        <v>120564</v>
      </c>
      <c r="D789" s="180">
        <v>44609</v>
      </c>
      <c r="E789" s="181">
        <v>1212.6600000000001</v>
      </c>
      <c r="F789" s="181">
        <v>-0.52659999999999996</v>
      </c>
      <c r="G789" s="181">
        <v>1.8134999999999999</v>
      </c>
      <c r="H789" s="181">
        <v>-3.1861999999999999</v>
      </c>
      <c r="I789" s="181">
        <v>-2.9196</v>
      </c>
      <c r="J789" s="181">
        <v>-7.1483999999999996</v>
      </c>
      <c r="K789" s="181">
        <v>-5.4219999999999997</v>
      </c>
      <c r="L789" s="181">
        <v>1.488</v>
      </c>
      <c r="M789" s="181">
        <v>14.547800000000001</v>
      </c>
      <c r="N789" s="181">
        <v>17.161799999999999</v>
      </c>
      <c r="O789" s="181">
        <v>19.965299999999999</v>
      </c>
      <c r="P789" s="181">
        <v>14.054399999999999</v>
      </c>
      <c r="Q789" s="181">
        <v>17.472200000000001</v>
      </c>
      <c r="R789" s="181">
        <v>20.137899999999998</v>
      </c>
      <c r="S789" s="124"/>
      <c r="T789" s="127"/>
      <c r="U789" s="128"/>
      <c r="V789" s="128"/>
      <c r="W789" s="128"/>
      <c r="X789" s="128"/>
      <c r="Y789" s="128"/>
      <c r="Z789" s="128"/>
      <c r="AA789" s="128"/>
      <c r="AB789" s="128"/>
      <c r="AC789" s="128"/>
      <c r="AD789" s="128"/>
      <c r="AE789" s="128"/>
      <c r="AF789" s="128"/>
      <c r="AG789" s="128"/>
      <c r="AH789" s="128"/>
    </row>
    <row r="790" spans="1:34" x14ac:dyDescent="0.3">
      <c r="A790" s="177" t="s">
        <v>1731</v>
      </c>
      <c r="B790" s="177" t="s">
        <v>1758</v>
      </c>
      <c r="C790" s="177">
        <v>141925</v>
      </c>
      <c r="D790" s="180">
        <v>44609</v>
      </c>
      <c r="E790" s="181">
        <v>19.62</v>
      </c>
      <c r="F790" s="181">
        <v>-0.25419999999999998</v>
      </c>
      <c r="G790" s="181">
        <v>2.2408000000000001</v>
      </c>
      <c r="H790" s="181">
        <v>-2.2907999999999999</v>
      </c>
      <c r="I790" s="181">
        <v>-2.6303000000000001</v>
      </c>
      <c r="J790" s="181">
        <v>-8.9136000000000006</v>
      </c>
      <c r="K790" s="181">
        <v>-8.1029999999999998</v>
      </c>
      <c r="L790" s="181">
        <v>2.2940999999999998</v>
      </c>
      <c r="M790" s="181">
        <v>18.263999999999999</v>
      </c>
      <c r="N790" s="181">
        <v>15.3439</v>
      </c>
      <c r="O790" s="181">
        <v>21.2104</v>
      </c>
      <c r="P790" s="181"/>
      <c r="Q790" s="181">
        <v>17.163599999999999</v>
      </c>
      <c r="R790" s="181">
        <v>19.554600000000001</v>
      </c>
      <c r="S790" s="124"/>
      <c r="T790" s="127"/>
      <c r="U790" s="128"/>
      <c r="V790" s="128"/>
      <c r="W790" s="128"/>
      <c r="X790" s="128"/>
      <c r="Y790" s="128"/>
      <c r="Z790" s="128"/>
      <c r="AA790" s="128"/>
      <c r="AB790" s="128"/>
      <c r="AC790" s="128"/>
      <c r="AD790" s="128"/>
      <c r="AE790" s="128"/>
      <c r="AF790" s="128"/>
      <c r="AG790" s="128"/>
      <c r="AH790" s="128"/>
    </row>
    <row r="791" spans="1:34" x14ac:dyDescent="0.3">
      <c r="A791" s="177" t="s">
        <v>1731</v>
      </c>
      <c r="B791" s="177" t="s">
        <v>1759</v>
      </c>
      <c r="C791" s="177">
        <v>141927</v>
      </c>
      <c r="D791" s="180">
        <v>44609</v>
      </c>
      <c r="E791" s="181">
        <v>18.43</v>
      </c>
      <c r="F791" s="181">
        <v>-0.27060000000000001</v>
      </c>
      <c r="G791" s="181">
        <v>2.2751999999999999</v>
      </c>
      <c r="H791" s="181">
        <v>-2.3317000000000001</v>
      </c>
      <c r="I791" s="181">
        <v>-2.6926999999999999</v>
      </c>
      <c r="J791" s="181">
        <v>-8.9877000000000002</v>
      </c>
      <c r="K791" s="181">
        <v>-8.3995999999999995</v>
      </c>
      <c r="L791" s="181">
        <v>1.6547000000000001</v>
      </c>
      <c r="M791" s="181">
        <v>17.1647</v>
      </c>
      <c r="N791" s="181">
        <v>13.9061</v>
      </c>
      <c r="O791" s="181">
        <v>19.552199999999999</v>
      </c>
      <c r="P791" s="181"/>
      <c r="Q791" s="181">
        <v>15.453200000000001</v>
      </c>
      <c r="R791" s="181">
        <v>18.000599999999999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77" t="s">
        <v>1731</v>
      </c>
      <c r="B792" s="177" t="s">
        <v>1823</v>
      </c>
      <c r="C792" s="177">
        <v>148404</v>
      </c>
      <c r="D792" s="180">
        <v>44609</v>
      </c>
      <c r="E792" s="181">
        <v>19.89</v>
      </c>
      <c r="F792" s="181">
        <v>-0.40060000000000001</v>
      </c>
      <c r="G792" s="181">
        <v>2.1046999999999998</v>
      </c>
      <c r="H792" s="181">
        <v>-3.2587999999999999</v>
      </c>
      <c r="I792" s="181">
        <v>-4.2369000000000003</v>
      </c>
      <c r="J792" s="181">
        <v>-7.8312999999999997</v>
      </c>
      <c r="K792" s="181">
        <v>-3.0701999999999998</v>
      </c>
      <c r="L792" s="181">
        <v>6.9930000000000003</v>
      </c>
      <c r="M792" s="181">
        <v>23.3871</v>
      </c>
      <c r="N792" s="181">
        <v>32.865699999999997</v>
      </c>
      <c r="O792" s="181"/>
      <c r="P792" s="181"/>
      <c r="Q792" s="181">
        <v>52.151800000000001</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1731</v>
      </c>
      <c r="B793" s="177" t="s">
        <v>1770</v>
      </c>
      <c r="C793" s="177">
        <v>148405</v>
      </c>
      <c r="D793" s="180">
        <v>44609</v>
      </c>
      <c r="E793" s="181">
        <v>19.34</v>
      </c>
      <c r="F793" s="181">
        <v>-0.36059999999999998</v>
      </c>
      <c r="G793" s="181">
        <v>2.1118999999999999</v>
      </c>
      <c r="H793" s="181">
        <v>-3.2515999999999998</v>
      </c>
      <c r="I793" s="181">
        <v>-4.3048000000000002</v>
      </c>
      <c r="J793" s="181">
        <v>-7.9047999999999998</v>
      </c>
      <c r="K793" s="181">
        <v>-3.4447999999999999</v>
      </c>
      <c r="L793" s="181">
        <v>6.2054</v>
      </c>
      <c r="M793" s="181">
        <v>22.018899999999999</v>
      </c>
      <c r="N793" s="181">
        <v>30.763999999999999</v>
      </c>
      <c r="O793" s="181"/>
      <c r="P793" s="181"/>
      <c r="Q793" s="181">
        <v>49.569800000000001</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1731</v>
      </c>
      <c r="B794" s="177" t="s">
        <v>1778</v>
      </c>
      <c r="C794" s="177">
        <v>118275</v>
      </c>
      <c r="D794" s="180">
        <v>44609</v>
      </c>
      <c r="E794" s="181">
        <v>241.15</v>
      </c>
      <c r="F794" s="181">
        <v>-0.25230000000000002</v>
      </c>
      <c r="G794" s="181">
        <v>2.4209000000000001</v>
      </c>
      <c r="H794" s="181">
        <v>-2.3447</v>
      </c>
      <c r="I794" s="181">
        <v>-2.4592000000000001</v>
      </c>
      <c r="J794" s="181">
        <v>-6.4149000000000003</v>
      </c>
      <c r="K794" s="181">
        <v>-3.9165999999999999</v>
      </c>
      <c r="L794" s="181">
        <v>4.7157999999999998</v>
      </c>
      <c r="M794" s="181">
        <v>20.671500000000002</v>
      </c>
      <c r="N794" s="181">
        <v>20.166399999999999</v>
      </c>
      <c r="O794" s="181">
        <v>23.148900000000001</v>
      </c>
      <c r="P794" s="181">
        <v>18.722999999999999</v>
      </c>
      <c r="Q794" s="181">
        <v>15.644</v>
      </c>
      <c r="R794" s="181">
        <v>24.183299999999999</v>
      </c>
      <c r="S794" s="124"/>
      <c r="T794" s="127"/>
      <c r="U794" s="128"/>
      <c r="V794" s="128"/>
      <c r="W794" s="128"/>
      <c r="X794" s="128"/>
      <c r="Y794" s="128"/>
      <c r="Z794" s="128"/>
      <c r="AA794" s="128"/>
      <c r="AB794" s="128"/>
      <c r="AC794" s="128"/>
      <c r="AD794" s="128"/>
      <c r="AE794" s="128"/>
      <c r="AF794" s="128"/>
      <c r="AG794" s="128"/>
      <c r="AH794" s="128"/>
    </row>
    <row r="795" spans="1:34" x14ac:dyDescent="0.3">
      <c r="A795" s="177" t="s">
        <v>1731</v>
      </c>
      <c r="B795" s="177" t="s">
        <v>1779</v>
      </c>
      <c r="C795" s="177">
        <v>101922</v>
      </c>
      <c r="D795" s="180">
        <v>44609</v>
      </c>
      <c r="E795" s="181">
        <v>224.08</v>
      </c>
      <c r="F795" s="181">
        <v>-0.25819999999999999</v>
      </c>
      <c r="G795" s="181">
        <v>2.4085000000000001</v>
      </c>
      <c r="H795" s="181">
        <v>-2.3744000000000001</v>
      </c>
      <c r="I795" s="181">
        <v>-2.5146000000000002</v>
      </c>
      <c r="J795" s="181">
        <v>-6.5243000000000002</v>
      </c>
      <c r="K795" s="181">
        <v>-4.2474999999999996</v>
      </c>
      <c r="L795" s="181">
        <v>3.9910999999999999</v>
      </c>
      <c r="M795" s="181">
        <v>19.420200000000001</v>
      </c>
      <c r="N795" s="181">
        <v>18.554600000000001</v>
      </c>
      <c r="O795" s="181">
        <v>21.6143</v>
      </c>
      <c r="P795" s="181">
        <v>17.52</v>
      </c>
      <c r="Q795" s="181">
        <v>18.372199999999999</v>
      </c>
      <c r="R795" s="181">
        <v>22.529299999999999</v>
      </c>
      <c r="S795" s="124"/>
      <c r="T795" s="127"/>
      <c r="U795" s="128"/>
      <c r="V795" s="128"/>
      <c r="W795" s="128"/>
      <c r="X795" s="128"/>
      <c r="Y795" s="128"/>
      <c r="Z795" s="128"/>
      <c r="AA795" s="128"/>
      <c r="AB795" s="128"/>
      <c r="AC795" s="128"/>
      <c r="AD795" s="128"/>
      <c r="AE795" s="128"/>
      <c r="AF795" s="128"/>
      <c r="AG795" s="128"/>
      <c r="AH795" s="128"/>
    </row>
    <row r="796" spans="1:34" x14ac:dyDescent="0.3">
      <c r="A796" s="177" t="s">
        <v>1731</v>
      </c>
      <c r="B796" s="177" t="s">
        <v>1824</v>
      </c>
      <c r="C796" s="177">
        <v>119076</v>
      </c>
      <c r="D796" s="180">
        <v>44609</v>
      </c>
      <c r="E796" s="181">
        <v>68.619</v>
      </c>
      <c r="F796" s="181">
        <v>-0.61699999999999999</v>
      </c>
      <c r="G796" s="181">
        <v>1.5901000000000001</v>
      </c>
      <c r="H796" s="181">
        <v>-3.2389999999999999</v>
      </c>
      <c r="I796" s="181">
        <v>-3.8209</v>
      </c>
      <c r="J796" s="181">
        <v>-7.9446000000000003</v>
      </c>
      <c r="K796" s="181">
        <v>-7.3605</v>
      </c>
      <c r="L796" s="181">
        <v>-0.6774</v>
      </c>
      <c r="M796" s="181">
        <v>13.8187</v>
      </c>
      <c r="N796" s="181">
        <v>15.726699999999999</v>
      </c>
      <c r="O796" s="181">
        <v>23.4848</v>
      </c>
      <c r="P796" s="181">
        <v>16.410499999999999</v>
      </c>
      <c r="Q796" s="181">
        <v>15.8895</v>
      </c>
      <c r="R796" s="181">
        <v>19.769500000000001</v>
      </c>
      <c r="S796" s="124"/>
      <c r="T796" s="127"/>
      <c r="U796" s="128"/>
      <c r="V796" s="128"/>
      <c r="W796" s="128"/>
      <c r="X796" s="128"/>
      <c r="Y796" s="128"/>
      <c r="Z796" s="128"/>
      <c r="AA796" s="128"/>
      <c r="AB796" s="128"/>
      <c r="AC796" s="128"/>
      <c r="AD796" s="128"/>
      <c r="AE796" s="128"/>
      <c r="AF796" s="128"/>
      <c r="AG796" s="128"/>
      <c r="AH796" s="128"/>
    </row>
    <row r="797" spans="1:34" x14ac:dyDescent="0.3">
      <c r="A797" s="177" t="s">
        <v>1731</v>
      </c>
      <c r="B797" s="177" t="s">
        <v>1929</v>
      </c>
      <c r="C797" s="177">
        <v>119077</v>
      </c>
      <c r="D797" s="180">
        <v>44609</v>
      </c>
      <c r="E797" s="181">
        <v>189.620626095848</v>
      </c>
      <c r="F797" s="181">
        <v>-0.61729999999999996</v>
      </c>
      <c r="G797" s="181">
        <v>1.5891999999999999</v>
      </c>
      <c r="H797" s="181">
        <v>-3.2391999999999999</v>
      </c>
      <c r="I797" s="181">
        <v>-3.8209</v>
      </c>
      <c r="J797" s="181">
        <v>-7.9455999999999998</v>
      </c>
      <c r="K797" s="181">
        <v>-7.3605</v>
      </c>
      <c r="L797" s="181">
        <v>-0.6764</v>
      </c>
      <c r="M797" s="181">
        <v>13.8184</v>
      </c>
      <c r="N797" s="181">
        <v>15.7272</v>
      </c>
      <c r="O797" s="181">
        <v>22.364000000000001</v>
      </c>
      <c r="P797" s="181">
        <v>15.776300000000001</v>
      </c>
      <c r="Q797" s="181">
        <v>15.545500000000001</v>
      </c>
      <c r="R797" s="181">
        <v>18.91</v>
      </c>
      <c r="S797" s="124"/>
      <c r="T797" s="127"/>
      <c r="U797" s="128"/>
      <c r="V797" s="128"/>
      <c r="W797" s="128"/>
      <c r="X797" s="128"/>
      <c r="Y797" s="128"/>
      <c r="Z797" s="128"/>
      <c r="AA797" s="128"/>
      <c r="AB797" s="128"/>
      <c r="AC797" s="128"/>
      <c r="AD797" s="128"/>
      <c r="AE797" s="128"/>
      <c r="AF797" s="128"/>
      <c r="AG797" s="128"/>
      <c r="AH797" s="128"/>
    </row>
    <row r="798" spans="1:34" x14ac:dyDescent="0.3">
      <c r="A798" s="177" t="s">
        <v>1731</v>
      </c>
      <c r="B798" s="177" t="s">
        <v>1825</v>
      </c>
      <c r="C798" s="177">
        <v>105875</v>
      </c>
      <c r="D798" s="180">
        <v>44609</v>
      </c>
      <c r="E798" s="181">
        <v>63.984999999999999</v>
      </c>
      <c r="F798" s="181">
        <v>-0.61970000000000003</v>
      </c>
      <c r="G798" s="181">
        <v>1.5795999999999999</v>
      </c>
      <c r="H798" s="181">
        <v>-3.2597</v>
      </c>
      <c r="I798" s="181">
        <v>-3.8614999999999999</v>
      </c>
      <c r="J798" s="181">
        <v>-8.0332000000000008</v>
      </c>
      <c r="K798" s="181">
        <v>-7.6295999999999999</v>
      </c>
      <c r="L798" s="181">
        <v>-1.2638</v>
      </c>
      <c r="M798" s="181">
        <v>12.8523</v>
      </c>
      <c r="N798" s="181">
        <v>14.4633</v>
      </c>
      <c r="O798" s="181">
        <v>22.2622</v>
      </c>
      <c r="P798" s="181">
        <v>15.372</v>
      </c>
      <c r="Q798" s="181">
        <v>13.448700000000001</v>
      </c>
      <c r="R798" s="181">
        <v>18.495899999999999</v>
      </c>
      <c r="S798" s="124"/>
      <c r="T798" s="127"/>
      <c r="U798" s="128"/>
      <c r="V798" s="128"/>
      <c r="W798" s="128"/>
      <c r="X798" s="128"/>
      <c r="Y798" s="128"/>
      <c r="Z798" s="128"/>
      <c r="AA798" s="128"/>
      <c r="AB798" s="128"/>
      <c r="AC798" s="128"/>
      <c r="AD798" s="128"/>
      <c r="AE798" s="128"/>
      <c r="AF798" s="128"/>
      <c r="AG798" s="128"/>
      <c r="AH798" s="128"/>
    </row>
    <row r="799" spans="1:34" x14ac:dyDescent="0.3">
      <c r="A799" s="177" t="s">
        <v>1731</v>
      </c>
      <c r="B799" s="177" t="s">
        <v>1930</v>
      </c>
      <c r="C799" s="177">
        <v>100080</v>
      </c>
      <c r="D799" s="180">
        <v>44609</v>
      </c>
      <c r="E799" s="181">
        <v>798.01065875940401</v>
      </c>
      <c r="F799" s="181">
        <v>-0.62009999999999998</v>
      </c>
      <c r="G799" s="181">
        <v>1.5792999999999999</v>
      </c>
      <c r="H799" s="181">
        <v>-3.2602000000000002</v>
      </c>
      <c r="I799" s="181">
        <v>-3.8635999999999999</v>
      </c>
      <c r="J799" s="181">
        <v>-8.0343</v>
      </c>
      <c r="K799" s="181">
        <v>-7.6307</v>
      </c>
      <c r="L799" s="181">
        <v>-1.2655000000000001</v>
      </c>
      <c r="M799" s="181">
        <v>12.851900000000001</v>
      </c>
      <c r="N799" s="181">
        <v>14.464700000000001</v>
      </c>
      <c r="O799" s="181">
        <v>21.143999999999998</v>
      </c>
      <c r="P799" s="181">
        <v>14.7362</v>
      </c>
      <c r="Q799" s="181">
        <v>19.296099999999999</v>
      </c>
      <c r="R799" s="181">
        <v>17.645199999999999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77" t="s">
        <v>1731</v>
      </c>
      <c r="B800" s="177" t="s">
        <v>1740</v>
      </c>
      <c r="C800" s="177">
        <v>140353</v>
      </c>
      <c r="D800" s="180">
        <v>44609</v>
      </c>
      <c r="E800" s="181">
        <v>24.757000000000001</v>
      </c>
      <c r="F800" s="181">
        <v>-0.28599999999999998</v>
      </c>
      <c r="G800" s="181">
        <v>2.2721</v>
      </c>
      <c r="H800" s="181">
        <v>-3.1151</v>
      </c>
      <c r="I800" s="181">
        <v>-3.0848</v>
      </c>
      <c r="J800" s="181">
        <v>-6.1631</v>
      </c>
      <c r="K800" s="181">
        <v>-3.7591000000000001</v>
      </c>
      <c r="L800" s="181">
        <v>4.6852</v>
      </c>
      <c r="M800" s="181">
        <v>19.674199999999999</v>
      </c>
      <c r="N800" s="181">
        <v>19.639500000000002</v>
      </c>
      <c r="O800" s="181">
        <v>20.724</v>
      </c>
      <c r="P800" s="181">
        <v>17.177099999999999</v>
      </c>
      <c r="Q800" s="181">
        <v>13.7346</v>
      </c>
      <c r="R800" s="181">
        <v>23.024999999999999</v>
      </c>
      <c r="S800" s="124"/>
      <c r="T800" s="127"/>
      <c r="U800" s="128"/>
      <c r="V800" s="128"/>
      <c r="W800" s="128"/>
      <c r="X800" s="128"/>
      <c r="Y800" s="128"/>
      <c r="Z800" s="128"/>
      <c r="AA800" s="128"/>
      <c r="AB800" s="128"/>
      <c r="AC800" s="128"/>
      <c r="AD800" s="128"/>
      <c r="AE800" s="128"/>
      <c r="AF800" s="128"/>
      <c r="AG800" s="128"/>
      <c r="AH800" s="128"/>
    </row>
    <row r="801" spans="1:34" x14ac:dyDescent="0.3">
      <c r="A801" s="177" t="s">
        <v>1731</v>
      </c>
      <c r="B801" s="177" t="s">
        <v>1741</v>
      </c>
      <c r="C801" s="177">
        <v>140355</v>
      </c>
      <c r="D801" s="180">
        <v>44609</v>
      </c>
      <c r="E801" s="181">
        <v>22.611000000000001</v>
      </c>
      <c r="F801" s="181">
        <v>-0.29099999999999998</v>
      </c>
      <c r="G801" s="181">
        <v>2.2612999999999999</v>
      </c>
      <c r="H801" s="181">
        <v>-3.1440999999999999</v>
      </c>
      <c r="I801" s="181">
        <v>-3.1482999999999999</v>
      </c>
      <c r="J801" s="181">
        <v>-6.3028000000000004</v>
      </c>
      <c r="K801" s="181">
        <v>-4.1825999999999999</v>
      </c>
      <c r="L801" s="181">
        <v>3.7772999999999999</v>
      </c>
      <c r="M801" s="181">
        <v>18.110099999999999</v>
      </c>
      <c r="N801" s="181">
        <v>17.563600000000001</v>
      </c>
      <c r="O801" s="181">
        <v>18.611499999999999</v>
      </c>
      <c r="P801" s="181">
        <v>15.5002</v>
      </c>
      <c r="Q801" s="181">
        <v>12.2799</v>
      </c>
      <c r="R801" s="181">
        <v>20.877099999999999</v>
      </c>
      <c r="S801" s="124"/>
      <c r="T801" s="127"/>
      <c r="U801" s="128"/>
      <c r="V801" s="128"/>
      <c r="W801" s="128"/>
      <c r="X801" s="128"/>
      <c r="Y801" s="128"/>
      <c r="Z801" s="128"/>
      <c r="AA801" s="128"/>
      <c r="AB801" s="128"/>
      <c r="AC801" s="128"/>
      <c r="AD801" s="128"/>
      <c r="AE801" s="128"/>
      <c r="AF801" s="128"/>
      <c r="AG801" s="128"/>
      <c r="AH801" s="128"/>
    </row>
    <row r="802" spans="1:34" x14ac:dyDescent="0.3">
      <c r="A802" s="177" t="s">
        <v>1731</v>
      </c>
      <c r="B802" s="177" t="s">
        <v>1746</v>
      </c>
      <c r="C802" s="177">
        <v>100520</v>
      </c>
      <c r="D802" s="180">
        <v>44609</v>
      </c>
      <c r="E802" s="181">
        <v>956.27739999999994</v>
      </c>
      <c r="F802" s="181">
        <v>-0.42270000000000002</v>
      </c>
      <c r="G802" s="181">
        <v>2.3881000000000001</v>
      </c>
      <c r="H802" s="181">
        <v>-2.7787999999999999</v>
      </c>
      <c r="I802" s="181">
        <v>-3.0844</v>
      </c>
      <c r="J802" s="181">
        <v>-5.8699000000000003</v>
      </c>
      <c r="K802" s="181">
        <v>-4.1131000000000002</v>
      </c>
      <c r="L802" s="181">
        <v>8.0764999999999993</v>
      </c>
      <c r="M802" s="181">
        <v>20.9511</v>
      </c>
      <c r="N802" s="181">
        <v>20.4727</v>
      </c>
      <c r="O802" s="181">
        <v>20.107299999999999</v>
      </c>
      <c r="P802" s="181">
        <v>13.7248</v>
      </c>
      <c r="Q802" s="181">
        <v>18.105399999999999</v>
      </c>
      <c r="R802" s="181">
        <v>26.878699999999998</v>
      </c>
      <c r="S802" s="124"/>
      <c r="T802" s="127"/>
      <c r="U802" s="128"/>
      <c r="V802" s="128"/>
      <c r="W802" s="128"/>
      <c r="X802" s="128"/>
      <c r="Y802" s="128"/>
      <c r="Z802" s="128"/>
      <c r="AA802" s="128"/>
      <c r="AB802" s="128"/>
      <c r="AC802" s="128"/>
      <c r="AD802" s="128"/>
      <c r="AE802" s="128"/>
      <c r="AF802" s="128"/>
      <c r="AG802" s="128"/>
      <c r="AH802" s="128"/>
    </row>
    <row r="803" spans="1:34" x14ac:dyDescent="0.3">
      <c r="A803" s="177" t="s">
        <v>1731</v>
      </c>
      <c r="B803" s="177" t="s">
        <v>1747</v>
      </c>
      <c r="C803" s="177">
        <v>118535</v>
      </c>
      <c r="D803" s="180">
        <v>44609</v>
      </c>
      <c r="E803" s="181">
        <v>1037.0261</v>
      </c>
      <c r="F803" s="181">
        <v>-0.42080000000000001</v>
      </c>
      <c r="G803" s="181">
        <v>2.3942000000000001</v>
      </c>
      <c r="H803" s="181">
        <v>-2.7656999999999998</v>
      </c>
      <c r="I803" s="181">
        <v>-3.0583</v>
      </c>
      <c r="J803" s="181">
        <v>-5.8139000000000003</v>
      </c>
      <c r="K803" s="181">
        <v>-3.9430000000000001</v>
      </c>
      <c r="L803" s="181">
        <v>8.4596</v>
      </c>
      <c r="M803" s="181">
        <v>21.599499999999999</v>
      </c>
      <c r="N803" s="181">
        <v>21.339099999999998</v>
      </c>
      <c r="O803" s="181">
        <v>21.030799999999999</v>
      </c>
      <c r="P803" s="181">
        <v>14.7202</v>
      </c>
      <c r="Q803" s="181">
        <v>16.665900000000001</v>
      </c>
      <c r="R803" s="181">
        <v>27.813600000000001</v>
      </c>
      <c r="S803" s="124"/>
      <c r="T803" s="127"/>
      <c r="U803" s="128"/>
      <c r="V803" s="128"/>
      <c r="W803" s="128"/>
      <c r="X803" s="128"/>
      <c r="Y803" s="128"/>
      <c r="Z803" s="128"/>
      <c r="AA803" s="128"/>
      <c r="AB803" s="128"/>
      <c r="AC803" s="128"/>
      <c r="AD803" s="128"/>
      <c r="AE803" s="128"/>
      <c r="AF803" s="128"/>
      <c r="AG803" s="128"/>
      <c r="AH803" s="128"/>
    </row>
    <row r="804" spans="1:34" x14ac:dyDescent="0.3">
      <c r="A804" s="177" t="s">
        <v>1731</v>
      </c>
      <c r="B804" s="177" t="s">
        <v>1748</v>
      </c>
      <c r="C804" s="177">
        <v>101762</v>
      </c>
      <c r="D804" s="180">
        <v>44609</v>
      </c>
      <c r="E804" s="181">
        <v>996.04399999999998</v>
      </c>
      <c r="F804" s="181">
        <v>-0.4496</v>
      </c>
      <c r="G804" s="181">
        <v>1.681</v>
      </c>
      <c r="H804" s="181">
        <v>-2.8323</v>
      </c>
      <c r="I804" s="181">
        <v>-2.9676</v>
      </c>
      <c r="J804" s="181">
        <v>-4.3647</v>
      </c>
      <c r="K804" s="181">
        <v>-1.2485999999999999</v>
      </c>
      <c r="L804" s="181">
        <v>9.8018000000000001</v>
      </c>
      <c r="M804" s="181">
        <v>18.5761</v>
      </c>
      <c r="N804" s="181">
        <v>20.139900000000001</v>
      </c>
      <c r="O804" s="181">
        <v>18.266100000000002</v>
      </c>
      <c r="P804" s="181">
        <v>13.9373</v>
      </c>
      <c r="Q804" s="181">
        <v>18.4696</v>
      </c>
      <c r="R804" s="181">
        <v>23.803699999999999</v>
      </c>
      <c r="S804" s="124"/>
      <c r="T804" s="127"/>
      <c r="U804" s="128"/>
      <c r="V804" s="128"/>
      <c r="W804" s="128"/>
      <c r="X804" s="128"/>
      <c r="Y804" s="128"/>
      <c r="Z804" s="128"/>
      <c r="AA804" s="128"/>
      <c r="AB804" s="128"/>
      <c r="AC804" s="128"/>
      <c r="AD804" s="128"/>
      <c r="AE804" s="128"/>
      <c r="AF804" s="128"/>
      <c r="AG804" s="128"/>
      <c r="AH804" s="128"/>
    </row>
    <row r="805" spans="1:34" x14ac:dyDescent="0.3">
      <c r="A805" s="177" t="s">
        <v>1731</v>
      </c>
      <c r="B805" s="177" t="s">
        <v>1749</v>
      </c>
      <c r="C805" s="177">
        <v>118955</v>
      </c>
      <c r="D805" s="180">
        <v>44609</v>
      </c>
      <c r="E805" s="181">
        <v>1064.68</v>
      </c>
      <c r="F805" s="181">
        <v>-0.44790000000000002</v>
      </c>
      <c r="G805" s="181">
        <v>1.6862999999999999</v>
      </c>
      <c r="H805" s="181">
        <v>-2.8209</v>
      </c>
      <c r="I805" s="181">
        <v>-2.9422000000000001</v>
      </c>
      <c r="J805" s="181">
        <v>-4.3055000000000003</v>
      </c>
      <c r="K805" s="181">
        <v>-1.0778000000000001</v>
      </c>
      <c r="L805" s="181">
        <v>10.1568</v>
      </c>
      <c r="M805" s="181">
        <v>19.1386</v>
      </c>
      <c r="N805" s="181">
        <v>20.8916</v>
      </c>
      <c r="O805" s="181">
        <v>18.952999999999999</v>
      </c>
      <c r="P805" s="181">
        <v>14.7439</v>
      </c>
      <c r="Q805" s="181">
        <v>15.148899999999999</v>
      </c>
      <c r="R805" s="181">
        <v>24.551300000000001</v>
      </c>
      <c r="S805" s="124"/>
      <c r="T805" s="127"/>
      <c r="U805" s="128"/>
      <c r="V805" s="128"/>
      <c r="W805" s="128"/>
      <c r="X805" s="128"/>
      <c r="Y805" s="128"/>
      <c r="Z805" s="128"/>
      <c r="AA805" s="128"/>
      <c r="AB805" s="128"/>
      <c r="AC805" s="128"/>
      <c r="AD805" s="128"/>
      <c r="AE805" s="128"/>
      <c r="AF805" s="128"/>
      <c r="AG805" s="128"/>
      <c r="AH805" s="128"/>
    </row>
    <row r="806" spans="1:34" x14ac:dyDescent="0.3">
      <c r="A806" s="177" t="s">
        <v>1731</v>
      </c>
      <c r="B806" s="177" t="s">
        <v>1742</v>
      </c>
      <c r="C806" s="177">
        <v>102252</v>
      </c>
      <c r="D806" s="180">
        <v>44609</v>
      </c>
      <c r="E806" s="181">
        <v>131.2182</v>
      </c>
      <c r="F806" s="181">
        <v>-0.4219</v>
      </c>
      <c r="G806" s="181">
        <v>2.0615999999999999</v>
      </c>
      <c r="H806" s="181">
        <v>-3.5979999999999999</v>
      </c>
      <c r="I806" s="181">
        <v>-3.7261000000000002</v>
      </c>
      <c r="J806" s="181">
        <v>-8.1318999999999999</v>
      </c>
      <c r="K806" s="181">
        <v>-2.4413999999999998</v>
      </c>
      <c r="L806" s="181">
        <v>5.6745000000000001</v>
      </c>
      <c r="M806" s="181">
        <v>20.3949</v>
      </c>
      <c r="N806" s="181">
        <v>18.1343</v>
      </c>
      <c r="O806" s="181">
        <v>18.570799999999998</v>
      </c>
      <c r="P806" s="181">
        <v>12.093500000000001</v>
      </c>
      <c r="Q806" s="181">
        <v>15.379799999999999</v>
      </c>
      <c r="R806" s="181">
        <v>20.630800000000001</v>
      </c>
      <c r="S806" s="124"/>
      <c r="T806" s="127"/>
      <c r="U806" s="128"/>
      <c r="V806" s="128"/>
      <c r="W806" s="128"/>
      <c r="X806" s="128"/>
      <c r="Y806" s="128"/>
      <c r="Z806" s="128"/>
      <c r="AA806" s="128"/>
      <c r="AB806" s="128"/>
      <c r="AC806" s="128"/>
      <c r="AD806" s="128"/>
      <c r="AE806" s="128"/>
      <c r="AF806" s="128"/>
      <c r="AG806" s="128"/>
      <c r="AH806" s="128"/>
    </row>
    <row r="807" spans="1:34" x14ac:dyDescent="0.3">
      <c r="A807" s="177" t="s">
        <v>1731</v>
      </c>
      <c r="B807" s="177" t="s">
        <v>1743</v>
      </c>
      <c r="C807" s="177">
        <v>120046</v>
      </c>
      <c r="D807" s="180">
        <v>44609</v>
      </c>
      <c r="E807" s="181">
        <v>142.0489</v>
      </c>
      <c r="F807" s="181">
        <v>-0.41839999999999999</v>
      </c>
      <c r="G807" s="181">
        <v>2.0720999999999998</v>
      </c>
      <c r="H807" s="181">
        <v>-3.5756999999999999</v>
      </c>
      <c r="I807" s="181">
        <v>-3.6823999999999999</v>
      </c>
      <c r="J807" s="181">
        <v>-8.0398999999999994</v>
      </c>
      <c r="K807" s="181">
        <v>-2.1515</v>
      </c>
      <c r="L807" s="181">
        <v>6.2995999999999999</v>
      </c>
      <c r="M807" s="181">
        <v>21.463200000000001</v>
      </c>
      <c r="N807" s="181">
        <v>19.522300000000001</v>
      </c>
      <c r="O807" s="181">
        <v>19.920100000000001</v>
      </c>
      <c r="P807" s="181">
        <v>13.191000000000001</v>
      </c>
      <c r="Q807" s="181">
        <v>15.4414</v>
      </c>
      <c r="R807" s="181">
        <v>22.0425</v>
      </c>
      <c r="S807" s="124"/>
      <c r="T807" s="127"/>
      <c r="U807" s="128"/>
      <c r="V807" s="128"/>
      <c r="W807" s="128"/>
      <c r="X807" s="128"/>
      <c r="Y807" s="128"/>
      <c r="Z807" s="128"/>
      <c r="AA807" s="128"/>
      <c r="AB807" s="128"/>
      <c r="AC807" s="128"/>
      <c r="AD807" s="128"/>
      <c r="AE807" s="128"/>
      <c r="AF807" s="128"/>
      <c r="AG807" s="128"/>
      <c r="AH807" s="128"/>
    </row>
    <row r="808" spans="1:34" x14ac:dyDescent="0.3">
      <c r="A808" s="177" t="s">
        <v>1731</v>
      </c>
      <c r="B808" s="177" t="s">
        <v>1750</v>
      </c>
      <c r="C808" s="177">
        <v>128235</v>
      </c>
      <c r="D808" s="180">
        <v>44609</v>
      </c>
      <c r="E808" s="181">
        <v>34.299999999999997</v>
      </c>
      <c r="F808" s="181">
        <v>-0.31969999999999998</v>
      </c>
      <c r="G808" s="181">
        <v>2.0832999999999999</v>
      </c>
      <c r="H808" s="181">
        <v>-2.7778</v>
      </c>
      <c r="I808" s="181">
        <v>-3.3803000000000001</v>
      </c>
      <c r="J808" s="181">
        <v>-6.9703999999999997</v>
      </c>
      <c r="K808" s="181">
        <v>-4.2167000000000003</v>
      </c>
      <c r="L808" s="181">
        <v>7.4225000000000003</v>
      </c>
      <c r="M808" s="181">
        <v>23.692799999999998</v>
      </c>
      <c r="N808" s="181">
        <v>24.185400000000001</v>
      </c>
      <c r="O808" s="181">
        <v>20.5685</v>
      </c>
      <c r="P808" s="181">
        <v>14.463699999999999</v>
      </c>
      <c r="Q808" s="181">
        <v>16.888200000000001</v>
      </c>
      <c r="R808" s="181">
        <v>23.187000000000001</v>
      </c>
      <c r="S808" s="124"/>
      <c r="T808" s="127"/>
      <c r="U808" s="128"/>
      <c r="V808" s="128"/>
      <c r="W808" s="128"/>
      <c r="X808" s="128"/>
      <c r="Y808" s="128"/>
      <c r="Z808" s="128"/>
      <c r="AA808" s="128"/>
      <c r="AB808" s="128"/>
      <c r="AC808" s="128"/>
      <c r="AD808" s="128"/>
      <c r="AE808" s="128"/>
      <c r="AF808" s="128"/>
      <c r="AG808" s="128"/>
      <c r="AH808" s="128"/>
    </row>
    <row r="809" spans="1:34" x14ac:dyDescent="0.3">
      <c r="A809" s="177" t="s">
        <v>1731</v>
      </c>
      <c r="B809" s="177" t="s">
        <v>1751</v>
      </c>
      <c r="C809" s="177">
        <v>128236</v>
      </c>
      <c r="D809" s="180">
        <v>44609</v>
      </c>
      <c r="E809" s="181">
        <v>38.020000000000003</v>
      </c>
      <c r="F809" s="181">
        <v>-0.31459999999999999</v>
      </c>
      <c r="G809" s="181">
        <v>2.0945</v>
      </c>
      <c r="H809" s="181">
        <v>-2.7621000000000002</v>
      </c>
      <c r="I809" s="181">
        <v>-3.3062</v>
      </c>
      <c r="J809" s="181">
        <v>-6.8593999999999999</v>
      </c>
      <c r="K809" s="181">
        <v>-3.8927999999999998</v>
      </c>
      <c r="L809" s="181">
        <v>8.1649999999999991</v>
      </c>
      <c r="M809" s="181">
        <v>24.983599999999999</v>
      </c>
      <c r="N809" s="181">
        <v>25.852399999999999</v>
      </c>
      <c r="O809" s="181">
        <v>22.2409</v>
      </c>
      <c r="P809" s="181">
        <v>16.354900000000001</v>
      </c>
      <c r="Q809" s="181">
        <v>18.421900000000001</v>
      </c>
      <c r="R809" s="181">
        <v>24.789899999999999</v>
      </c>
      <c r="S809" s="124"/>
      <c r="T809" s="127"/>
      <c r="U809" s="128"/>
      <c r="V809" s="128"/>
      <c r="W809" s="128"/>
      <c r="X809" s="128"/>
      <c r="Y809" s="128"/>
      <c r="Z809" s="128"/>
      <c r="AA809" s="128"/>
      <c r="AB809" s="128"/>
      <c r="AC809" s="128"/>
      <c r="AD809" s="128"/>
      <c r="AE809" s="128"/>
      <c r="AF809" s="128"/>
      <c r="AG809" s="128"/>
      <c r="AH809" s="128"/>
    </row>
    <row r="810" spans="1:34" x14ac:dyDescent="0.3">
      <c r="A810" s="177" t="s">
        <v>1731</v>
      </c>
      <c r="B810" s="177" t="s">
        <v>1773</v>
      </c>
      <c r="C810" s="177">
        <v>118424</v>
      </c>
      <c r="D810" s="180">
        <v>44609</v>
      </c>
      <c r="E810" s="181">
        <v>144.27000000000001</v>
      </c>
      <c r="F810" s="181">
        <v>-0.37290000000000001</v>
      </c>
      <c r="G810" s="181">
        <v>2.3409</v>
      </c>
      <c r="H810" s="181">
        <v>-2.7765</v>
      </c>
      <c r="I810" s="181">
        <v>-2.6583999999999999</v>
      </c>
      <c r="J810" s="181">
        <v>-7.4954999999999998</v>
      </c>
      <c r="K810" s="181">
        <v>-4.0374999999999996</v>
      </c>
      <c r="L810" s="181">
        <v>5.7853000000000003</v>
      </c>
      <c r="M810" s="181">
        <v>19.005199999999999</v>
      </c>
      <c r="N810" s="181">
        <v>20.7685</v>
      </c>
      <c r="O810" s="181">
        <v>17.471499999999999</v>
      </c>
      <c r="P810" s="181">
        <v>12.488799999999999</v>
      </c>
      <c r="Q810" s="181">
        <v>14.94</v>
      </c>
      <c r="R810" s="181">
        <v>17.008800000000001</v>
      </c>
      <c r="S810" s="124"/>
      <c r="T810" s="127"/>
      <c r="U810" s="128"/>
      <c r="V810" s="128"/>
      <c r="W810" s="128"/>
      <c r="X810" s="128"/>
      <c r="Y810" s="128"/>
      <c r="Z810" s="128"/>
      <c r="AA810" s="128"/>
      <c r="AB810" s="128"/>
      <c r="AC810" s="128"/>
      <c r="AD810" s="128"/>
      <c r="AE810" s="128"/>
      <c r="AF810" s="128"/>
      <c r="AG810" s="128"/>
      <c r="AH810" s="128"/>
    </row>
    <row r="811" spans="1:34" x14ac:dyDescent="0.3">
      <c r="A811" s="177" t="s">
        <v>1731</v>
      </c>
      <c r="B811" s="177" t="s">
        <v>1774</v>
      </c>
      <c r="C811" s="177">
        <v>108594</v>
      </c>
      <c r="D811" s="180">
        <v>44609</v>
      </c>
      <c r="E811" s="181">
        <v>135.22</v>
      </c>
      <c r="F811" s="181">
        <v>-0.37569999999999998</v>
      </c>
      <c r="G811" s="181">
        <v>2.3386</v>
      </c>
      <c r="H811" s="181">
        <v>-2.7894000000000001</v>
      </c>
      <c r="I811" s="181">
        <v>-2.6844000000000001</v>
      </c>
      <c r="J811" s="181">
        <v>-7.5545</v>
      </c>
      <c r="K811" s="181">
        <v>-4.2080000000000002</v>
      </c>
      <c r="L811" s="181">
        <v>5.4183000000000003</v>
      </c>
      <c r="M811" s="181">
        <v>18.3856</v>
      </c>
      <c r="N811" s="181">
        <v>19.918399999999998</v>
      </c>
      <c r="O811" s="181">
        <v>16.6645</v>
      </c>
      <c r="P811" s="181">
        <v>11.688700000000001</v>
      </c>
      <c r="Q811" s="181">
        <v>17.2103</v>
      </c>
      <c r="R811" s="181">
        <v>16.196300000000001</v>
      </c>
      <c r="S811" s="124"/>
      <c r="T811" s="127"/>
      <c r="U811" s="128"/>
      <c r="V811" s="128"/>
      <c r="W811" s="128"/>
      <c r="X811" s="128"/>
      <c r="Y811" s="128"/>
      <c r="Z811" s="128"/>
      <c r="AA811" s="128"/>
      <c r="AB811" s="128"/>
      <c r="AC811" s="128"/>
      <c r="AD811" s="128"/>
      <c r="AE811" s="128"/>
      <c r="AF811" s="128"/>
      <c r="AG811" s="128"/>
      <c r="AH811" s="128"/>
    </row>
    <row r="812" spans="1:34" x14ac:dyDescent="0.3">
      <c r="A812" s="177" t="s">
        <v>1731</v>
      </c>
      <c r="B812" s="177" t="s">
        <v>1752</v>
      </c>
      <c r="C812" s="177">
        <v>109522</v>
      </c>
      <c r="D812" s="180">
        <v>44609</v>
      </c>
      <c r="E812" s="181">
        <v>51.321199999999997</v>
      </c>
      <c r="F812" s="181">
        <v>-0.2697</v>
      </c>
      <c r="G812" s="181">
        <v>2.2652000000000001</v>
      </c>
      <c r="H812" s="181">
        <v>-2.0053000000000001</v>
      </c>
      <c r="I812" s="181">
        <v>-2.2088000000000001</v>
      </c>
      <c r="J812" s="181">
        <v>-6.8567</v>
      </c>
      <c r="K812" s="181">
        <v>-4.12</v>
      </c>
      <c r="L812" s="181">
        <v>7.4696999999999996</v>
      </c>
      <c r="M812" s="181">
        <v>20.2501</v>
      </c>
      <c r="N812" s="181">
        <v>17.830500000000001</v>
      </c>
      <c r="O812" s="181">
        <v>21.0702</v>
      </c>
      <c r="P812" s="181">
        <v>14.9124</v>
      </c>
      <c r="Q812" s="181">
        <v>12.9702</v>
      </c>
      <c r="R812" s="181">
        <v>19.658999999999999</v>
      </c>
      <c r="S812" s="124"/>
      <c r="T812" s="127"/>
      <c r="U812" s="128"/>
      <c r="V812" s="128"/>
      <c r="W812" s="128"/>
      <c r="X812" s="128"/>
      <c r="Y812" s="128"/>
      <c r="Z812" s="128"/>
      <c r="AA812" s="128"/>
      <c r="AB812" s="128"/>
      <c r="AC812" s="128"/>
      <c r="AD812" s="128"/>
      <c r="AE812" s="128"/>
      <c r="AF812" s="128"/>
      <c r="AG812" s="128"/>
      <c r="AH812" s="128"/>
    </row>
    <row r="813" spans="1:34" x14ac:dyDescent="0.3">
      <c r="A813" s="177" t="s">
        <v>1731</v>
      </c>
      <c r="B813" s="177" t="s">
        <v>1753</v>
      </c>
      <c r="C813" s="177">
        <v>120492</v>
      </c>
      <c r="D813" s="180">
        <v>44609</v>
      </c>
      <c r="E813" s="181">
        <v>56.1267</v>
      </c>
      <c r="F813" s="181">
        <v>-0.26779999999999998</v>
      </c>
      <c r="G813" s="181">
        <v>2.2711000000000001</v>
      </c>
      <c r="H813" s="181">
        <v>-1.9921</v>
      </c>
      <c r="I813" s="181">
        <v>-2.1798999999999999</v>
      </c>
      <c r="J813" s="181">
        <v>-6.7858000000000001</v>
      </c>
      <c r="K813" s="181">
        <v>-3.9144999999999999</v>
      </c>
      <c r="L813" s="181">
        <v>7.9120999999999997</v>
      </c>
      <c r="M813" s="181">
        <v>20.982500000000002</v>
      </c>
      <c r="N813" s="181">
        <v>18.773800000000001</v>
      </c>
      <c r="O813" s="181">
        <v>22.0243</v>
      </c>
      <c r="P813" s="181">
        <v>15.844099999999999</v>
      </c>
      <c r="Q813" s="181">
        <v>16.6631</v>
      </c>
      <c r="R813" s="181">
        <v>20.606300000000001</v>
      </c>
      <c r="S813" s="124"/>
      <c r="T813" s="127"/>
      <c r="U813" s="128"/>
      <c r="V813" s="128"/>
      <c r="W813" s="128"/>
      <c r="X813" s="128"/>
      <c r="Y813" s="128"/>
      <c r="Z813" s="128"/>
      <c r="AA813" s="128"/>
      <c r="AB813" s="128"/>
      <c r="AC813" s="128"/>
      <c r="AD813" s="128"/>
      <c r="AE813" s="128"/>
      <c r="AF813" s="128"/>
      <c r="AG813" s="128"/>
      <c r="AH813" s="128"/>
    </row>
    <row r="814" spans="1:34" x14ac:dyDescent="0.3">
      <c r="A814" s="177" t="s">
        <v>1731</v>
      </c>
      <c r="B814" s="177" t="s">
        <v>1760</v>
      </c>
      <c r="C814" s="177">
        <v>112090</v>
      </c>
      <c r="D814" s="180">
        <v>44609</v>
      </c>
      <c r="E814" s="181">
        <v>51.779000000000003</v>
      </c>
      <c r="F814" s="181">
        <v>-0.50339999999999996</v>
      </c>
      <c r="G814" s="181">
        <v>1.8169</v>
      </c>
      <c r="H814" s="181">
        <v>-3.2873000000000001</v>
      </c>
      <c r="I814" s="181">
        <v>-2.9028</v>
      </c>
      <c r="J814" s="181">
        <v>-6.7834000000000003</v>
      </c>
      <c r="K814" s="181">
        <v>-3.8334000000000001</v>
      </c>
      <c r="L814" s="181">
        <v>2.4373</v>
      </c>
      <c r="M814" s="181">
        <v>13.570399999999999</v>
      </c>
      <c r="N814" s="181">
        <v>12.3652</v>
      </c>
      <c r="O814" s="181">
        <v>17.2196</v>
      </c>
      <c r="P814" s="181">
        <v>13.463200000000001</v>
      </c>
      <c r="Q814" s="181">
        <v>14.1275</v>
      </c>
      <c r="R814" s="181">
        <v>16.801200000000001</v>
      </c>
      <c r="S814" s="124"/>
      <c r="T814" s="127"/>
      <c r="U814" s="128"/>
      <c r="V814" s="128"/>
      <c r="W814" s="128"/>
      <c r="X814" s="128"/>
      <c r="Y814" s="128"/>
      <c r="Z814" s="128"/>
      <c r="AA814" s="128"/>
      <c r="AB814" s="128"/>
      <c r="AC814" s="128"/>
      <c r="AD814" s="128"/>
      <c r="AE814" s="128"/>
      <c r="AF814" s="128"/>
      <c r="AG814" s="128"/>
      <c r="AH814" s="128"/>
    </row>
    <row r="815" spans="1:34" x14ac:dyDescent="0.3">
      <c r="A815" s="177" t="s">
        <v>1731</v>
      </c>
      <c r="B815" s="177" t="s">
        <v>1761</v>
      </c>
      <c r="C815" s="177">
        <v>120166</v>
      </c>
      <c r="D815" s="180">
        <v>44609</v>
      </c>
      <c r="E815" s="181">
        <v>56.591000000000001</v>
      </c>
      <c r="F815" s="181">
        <v>-0.50280000000000002</v>
      </c>
      <c r="G815" s="181">
        <v>1.8245</v>
      </c>
      <c r="H815" s="181">
        <v>-3.2698999999999998</v>
      </c>
      <c r="I815" s="181">
        <v>-2.8696999999999999</v>
      </c>
      <c r="J815" s="181">
        <v>-6.7093999999999996</v>
      </c>
      <c r="K815" s="181">
        <v>-3.6042999999999998</v>
      </c>
      <c r="L815" s="181">
        <v>2.9226999999999999</v>
      </c>
      <c r="M815" s="181">
        <v>14.376099999999999</v>
      </c>
      <c r="N815" s="181">
        <v>13.4429</v>
      </c>
      <c r="O815" s="181">
        <v>18.351299999999998</v>
      </c>
      <c r="P815" s="181">
        <v>14.618</v>
      </c>
      <c r="Q815" s="181">
        <v>17.101299999999998</v>
      </c>
      <c r="R815" s="181">
        <v>17.946899999999999</v>
      </c>
      <c r="S815" s="124"/>
      <c r="T815" s="127"/>
      <c r="U815" s="128"/>
      <c r="V815" s="128"/>
      <c r="W815" s="128"/>
      <c r="X815" s="128"/>
      <c r="Y815" s="128"/>
      <c r="Z815" s="128"/>
      <c r="AA815" s="128"/>
      <c r="AB815" s="128"/>
      <c r="AC815" s="128"/>
      <c r="AD815" s="128"/>
      <c r="AE815" s="128"/>
      <c r="AF815" s="128"/>
      <c r="AG815" s="128"/>
      <c r="AH815" s="128"/>
    </row>
    <row r="816" spans="1:34" x14ac:dyDescent="0.3">
      <c r="A816" s="177" t="s">
        <v>1731</v>
      </c>
      <c r="B816" s="177" t="s">
        <v>1775</v>
      </c>
      <c r="C816" s="177">
        <v>119291</v>
      </c>
      <c r="D816" s="180">
        <v>44609</v>
      </c>
      <c r="E816" s="181">
        <v>125.19199999999999</v>
      </c>
      <c r="F816" s="181">
        <v>-0.19689999999999999</v>
      </c>
      <c r="G816" s="181">
        <v>2.3704999999999998</v>
      </c>
      <c r="H816" s="181">
        <v>-2.1623999999999999</v>
      </c>
      <c r="I816" s="181">
        <v>-2.4239999999999999</v>
      </c>
      <c r="J816" s="181">
        <v>-5.7664999999999997</v>
      </c>
      <c r="K816" s="181">
        <v>-5.6806000000000001</v>
      </c>
      <c r="L816" s="181">
        <v>3.0649999999999999</v>
      </c>
      <c r="M816" s="181">
        <v>14.216900000000001</v>
      </c>
      <c r="N816" s="181">
        <v>15.2728</v>
      </c>
      <c r="O816" s="181">
        <v>16.5655</v>
      </c>
      <c r="P816" s="181">
        <v>11.9717</v>
      </c>
      <c r="Q816" s="181">
        <v>13.930999999999999</v>
      </c>
      <c r="R816" s="181">
        <v>18.566700000000001</v>
      </c>
      <c r="S816" s="124"/>
      <c r="T816" s="127"/>
      <c r="U816" s="128"/>
      <c r="V816" s="128"/>
      <c r="W816" s="128"/>
      <c r="X816" s="128"/>
      <c r="Y816" s="128"/>
      <c r="Z816" s="128"/>
      <c r="AA816" s="128"/>
      <c r="AB816" s="128"/>
      <c r="AC816" s="128"/>
      <c r="AD816" s="128"/>
      <c r="AE816" s="128"/>
      <c r="AF816" s="128"/>
      <c r="AG816" s="128"/>
      <c r="AH816" s="128"/>
    </row>
    <row r="817" spans="1:34" x14ac:dyDescent="0.3">
      <c r="A817" s="177" t="s">
        <v>1731</v>
      </c>
      <c r="B817" s="177" t="s">
        <v>1776</v>
      </c>
      <c r="C817" s="177">
        <v>118043</v>
      </c>
      <c r="D817" s="180">
        <v>44609</v>
      </c>
      <c r="E817" s="181">
        <v>117.52</v>
      </c>
      <c r="F817" s="181">
        <v>-0.19869999999999999</v>
      </c>
      <c r="G817" s="181">
        <v>2.3649</v>
      </c>
      <c r="H817" s="181">
        <v>-2.1751</v>
      </c>
      <c r="I817" s="181">
        <v>-2.4496000000000002</v>
      </c>
      <c r="J817" s="181">
        <v>-5.8235000000000001</v>
      </c>
      <c r="K817" s="181">
        <v>-5.8476999999999997</v>
      </c>
      <c r="L817" s="181">
        <v>2.6886999999999999</v>
      </c>
      <c r="M817" s="181">
        <v>13.5854</v>
      </c>
      <c r="N817" s="181">
        <v>14.434799999999999</v>
      </c>
      <c r="O817" s="181">
        <v>15.7469</v>
      </c>
      <c r="P817" s="181">
        <v>11.171799999999999</v>
      </c>
      <c r="Q817" s="181">
        <v>15.827500000000001</v>
      </c>
      <c r="R817" s="181">
        <v>17.7319</v>
      </c>
      <c r="S817" s="124"/>
      <c r="T817" s="127"/>
      <c r="U817" s="128"/>
      <c r="V817" s="128"/>
      <c r="W817" s="128"/>
      <c r="X817" s="128"/>
      <c r="Y817" s="128"/>
      <c r="Z817" s="128"/>
      <c r="AA817" s="128"/>
      <c r="AB817" s="128"/>
      <c r="AC817" s="128"/>
      <c r="AD817" s="128"/>
      <c r="AE817" s="128"/>
      <c r="AF817" s="128"/>
      <c r="AG817" s="128"/>
      <c r="AH817" s="128"/>
    </row>
    <row r="818" spans="1:34" x14ac:dyDescent="0.3">
      <c r="A818" s="177" t="s">
        <v>1731</v>
      </c>
      <c r="B818" s="177" t="s">
        <v>1777</v>
      </c>
      <c r="C818" s="177">
        <v>120264</v>
      </c>
      <c r="D818" s="180">
        <v>44609</v>
      </c>
      <c r="E818" s="181">
        <v>70.14</v>
      </c>
      <c r="F818" s="181">
        <v>-0.25919999999999999</v>
      </c>
      <c r="G818" s="181">
        <v>2.1882999999999999</v>
      </c>
      <c r="H818" s="181">
        <v>-2.5101</v>
      </c>
      <c r="I818" s="181">
        <v>-3.3513000000000002</v>
      </c>
      <c r="J818" s="181">
        <v>-6.8510999999999997</v>
      </c>
      <c r="K818" s="181">
        <v>-4.6669999999999998</v>
      </c>
      <c r="L818" s="181">
        <v>1.3871</v>
      </c>
      <c r="M818" s="181">
        <v>15.1983</v>
      </c>
      <c r="N818" s="181">
        <v>13.901199999999999</v>
      </c>
      <c r="O818" s="181">
        <v>15.583299999999999</v>
      </c>
      <c r="P818" s="181">
        <v>10.657999999999999</v>
      </c>
      <c r="Q818" s="181">
        <v>10.8058</v>
      </c>
      <c r="R818" s="181">
        <v>13.813499999999999</v>
      </c>
      <c r="S818" s="124"/>
      <c r="T818" s="127"/>
      <c r="U818" s="128"/>
      <c r="V818" s="128"/>
      <c r="W818" s="128"/>
      <c r="X818" s="128"/>
      <c r="Y818" s="128"/>
      <c r="Z818" s="128"/>
      <c r="AA818" s="128"/>
      <c r="AB818" s="128"/>
      <c r="AC818" s="128"/>
      <c r="AD818" s="128"/>
      <c r="AE818" s="128"/>
      <c r="AF818" s="128"/>
      <c r="AG818" s="128"/>
      <c r="AH818" s="128"/>
    </row>
    <row r="819" spans="1:34" x14ac:dyDescent="0.3">
      <c r="A819" s="177" t="s">
        <v>1731</v>
      </c>
      <c r="B819" s="177" t="s">
        <v>1977</v>
      </c>
      <c r="C819" s="177">
        <v>100313</v>
      </c>
      <c r="D819" s="180">
        <v>44609</v>
      </c>
      <c r="E819" s="181">
        <v>65.595299999999995</v>
      </c>
      <c r="F819" s="181">
        <v>-0.26179999999999998</v>
      </c>
      <c r="G819" s="181">
        <v>2.1800000000000002</v>
      </c>
      <c r="H819" s="181">
        <v>-2.5282</v>
      </c>
      <c r="I819" s="181">
        <v>-3.3873000000000002</v>
      </c>
      <c r="J819" s="181">
        <v>-6.9244000000000003</v>
      </c>
      <c r="K819" s="181">
        <v>-4.8947000000000003</v>
      </c>
      <c r="L819" s="181">
        <v>0.89459999999999995</v>
      </c>
      <c r="M819" s="181">
        <v>14.355</v>
      </c>
      <c r="N819" s="181">
        <v>12.796200000000001</v>
      </c>
      <c r="O819" s="181">
        <v>14.628</v>
      </c>
      <c r="P819" s="181">
        <v>9.6880000000000006</v>
      </c>
      <c r="Q819" s="181">
        <v>9.1341999999999999</v>
      </c>
      <c r="R819" s="181">
        <v>12.7478</v>
      </c>
      <c r="S819" s="124"/>
      <c r="T819" s="127"/>
      <c r="U819" s="128"/>
      <c r="V819" s="128"/>
      <c r="W819" s="128"/>
      <c r="X819" s="128"/>
      <c r="Y819" s="128"/>
      <c r="Z819" s="128"/>
      <c r="AA819" s="128"/>
      <c r="AB819" s="128"/>
      <c r="AC819" s="128"/>
      <c r="AD819" s="128"/>
      <c r="AE819" s="128"/>
      <c r="AF819" s="128"/>
      <c r="AG819" s="128"/>
      <c r="AH819" s="128"/>
    </row>
    <row r="820" spans="1:34" x14ac:dyDescent="0.3">
      <c r="A820" s="177" t="s">
        <v>1731</v>
      </c>
      <c r="B820" s="177" t="s">
        <v>1771</v>
      </c>
      <c r="C820" s="177">
        <v>129046</v>
      </c>
      <c r="D820" s="180">
        <v>44609</v>
      </c>
      <c r="E820" s="181">
        <v>35.585099999999997</v>
      </c>
      <c r="F820" s="181">
        <v>-7.8299999999999995E-2</v>
      </c>
      <c r="G820" s="181">
        <v>2.0651000000000002</v>
      </c>
      <c r="H820" s="181">
        <v>-2.7976000000000001</v>
      </c>
      <c r="I820" s="181">
        <v>-3.5198</v>
      </c>
      <c r="J820" s="181">
        <v>-8.0669000000000004</v>
      </c>
      <c r="K820" s="181">
        <v>-7.6986999999999997</v>
      </c>
      <c r="L820" s="181">
        <v>-5.8183999999999996</v>
      </c>
      <c r="M820" s="181">
        <v>6.1208999999999998</v>
      </c>
      <c r="N820" s="181">
        <v>5.2023000000000001</v>
      </c>
      <c r="O820" s="181">
        <v>12.3734</v>
      </c>
      <c r="P820" s="181">
        <v>9.9030000000000005</v>
      </c>
      <c r="Q820" s="181">
        <v>17.638999999999999</v>
      </c>
      <c r="R820" s="181">
        <v>10.607799999999999</v>
      </c>
      <c r="S820" s="124"/>
      <c r="T820" s="127"/>
      <c r="U820" s="128"/>
      <c r="V820" s="128"/>
      <c r="W820" s="128"/>
      <c r="X820" s="128"/>
      <c r="Y820" s="128"/>
      <c r="Z820" s="128"/>
      <c r="AA820" s="128"/>
      <c r="AB820" s="128"/>
      <c r="AC820" s="128"/>
      <c r="AD820" s="128"/>
      <c r="AE820" s="128"/>
      <c r="AF820" s="128"/>
      <c r="AG820" s="128"/>
      <c r="AH820" s="128"/>
    </row>
    <row r="821" spans="1:34" x14ac:dyDescent="0.3">
      <c r="A821" s="177" t="s">
        <v>1731</v>
      </c>
      <c r="B821" s="177" t="s">
        <v>1772</v>
      </c>
      <c r="C821" s="177">
        <v>129048</v>
      </c>
      <c r="D821" s="180">
        <v>44609</v>
      </c>
      <c r="E821" s="181">
        <v>33.059899999999999</v>
      </c>
      <c r="F821" s="181">
        <v>-8.0699999999999994E-2</v>
      </c>
      <c r="G821" s="181">
        <v>2.0575000000000001</v>
      </c>
      <c r="H821" s="181">
        <v>-2.8144999999999998</v>
      </c>
      <c r="I821" s="181">
        <v>-3.5527000000000002</v>
      </c>
      <c r="J821" s="181">
        <v>-8.1363000000000003</v>
      </c>
      <c r="K821" s="181">
        <v>-7.9028999999999998</v>
      </c>
      <c r="L821" s="181">
        <v>-6.2381000000000002</v>
      </c>
      <c r="M821" s="181">
        <v>5.4081999999999999</v>
      </c>
      <c r="N821" s="181">
        <v>4.2656000000000001</v>
      </c>
      <c r="O821" s="181">
        <v>11.3651</v>
      </c>
      <c r="P821" s="181">
        <v>8.8946000000000005</v>
      </c>
      <c r="Q821" s="181">
        <v>16.536100000000001</v>
      </c>
      <c r="R821" s="181">
        <v>9.5867000000000004</v>
      </c>
      <c r="S821" s="124"/>
      <c r="T821" s="127"/>
      <c r="U821" s="128"/>
      <c r="V821" s="128"/>
      <c r="W821" s="128"/>
      <c r="X821" s="128"/>
      <c r="Y821" s="128"/>
      <c r="Z821" s="128"/>
      <c r="AA821" s="128"/>
      <c r="AB821" s="128"/>
      <c r="AC821" s="128"/>
      <c r="AD821" s="128"/>
      <c r="AE821" s="128"/>
      <c r="AF821" s="128"/>
      <c r="AG821" s="128"/>
      <c r="AH821" s="128"/>
    </row>
    <row r="822" spans="1:34" x14ac:dyDescent="0.3">
      <c r="A822" s="177" t="s">
        <v>1731</v>
      </c>
      <c r="B822" s="177" t="s">
        <v>1962</v>
      </c>
      <c r="C822" s="177">
        <v>143793</v>
      </c>
      <c r="D822" s="180">
        <v>44609</v>
      </c>
      <c r="E822" s="181">
        <v>16.808499999999999</v>
      </c>
      <c r="F822" s="181">
        <v>-0.18820000000000001</v>
      </c>
      <c r="G822" s="181">
        <v>2.4053</v>
      </c>
      <c r="H822" s="181">
        <v>-2.4003999999999999</v>
      </c>
      <c r="I822" s="181">
        <v>-2.661</v>
      </c>
      <c r="J822" s="181">
        <v>-6.8879000000000001</v>
      </c>
      <c r="K822" s="181">
        <v>-4.5724999999999998</v>
      </c>
      <c r="L822" s="181">
        <v>4.6632999999999996</v>
      </c>
      <c r="M822" s="181">
        <v>18.5383</v>
      </c>
      <c r="N822" s="181">
        <v>19.226099999999999</v>
      </c>
      <c r="O822" s="181">
        <v>19.2272</v>
      </c>
      <c r="P822" s="181"/>
      <c r="Q822" s="181">
        <v>15.4541</v>
      </c>
      <c r="R822" s="181">
        <v>19.429600000000001</v>
      </c>
      <c r="S822" s="124"/>
      <c r="T822" s="127"/>
      <c r="U822" s="128"/>
      <c r="V822" s="128"/>
      <c r="W822" s="128"/>
      <c r="X822" s="128"/>
      <c r="Y822" s="128"/>
      <c r="Z822" s="128"/>
      <c r="AA822" s="128"/>
      <c r="AB822" s="128"/>
      <c r="AC822" s="128"/>
      <c r="AD822" s="128"/>
      <c r="AE822" s="128"/>
      <c r="AF822" s="128"/>
      <c r="AG822" s="128"/>
      <c r="AH822" s="128"/>
    </row>
    <row r="823" spans="1:34" x14ac:dyDescent="0.3">
      <c r="A823" s="177" t="s">
        <v>1731</v>
      </c>
      <c r="B823" s="177" t="s">
        <v>1963</v>
      </c>
      <c r="C823" s="177">
        <v>143787</v>
      </c>
      <c r="D823" s="180">
        <v>44609</v>
      </c>
      <c r="E823" s="181">
        <v>15.6075</v>
      </c>
      <c r="F823" s="181">
        <v>-0.1925</v>
      </c>
      <c r="G823" s="181">
        <v>2.3898999999999999</v>
      </c>
      <c r="H823" s="181">
        <v>-2.4348000000000001</v>
      </c>
      <c r="I823" s="181">
        <v>-2.7296999999999998</v>
      </c>
      <c r="J823" s="181">
        <v>-7.0346000000000002</v>
      </c>
      <c r="K823" s="181">
        <v>-5.0187999999999997</v>
      </c>
      <c r="L823" s="181">
        <v>3.7119</v>
      </c>
      <c r="M823" s="181">
        <v>16.9145</v>
      </c>
      <c r="N823" s="181">
        <v>16.979299999999999</v>
      </c>
      <c r="O823" s="181">
        <v>16.8931</v>
      </c>
      <c r="P823" s="181"/>
      <c r="Q823" s="181">
        <v>13.1098</v>
      </c>
      <c r="R823" s="181">
        <v>17.145299999999999</v>
      </c>
      <c r="S823" s="124"/>
      <c r="T823" s="127"/>
      <c r="U823" s="128"/>
      <c r="V823" s="128"/>
      <c r="W823" s="128"/>
      <c r="X823" s="128"/>
      <c r="Y823" s="128"/>
      <c r="Z823" s="128"/>
      <c r="AA823" s="128"/>
      <c r="AB823" s="128"/>
      <c r="AC823" s="128"/>
      <c r="AD823" s="128"/>
      <c r="AE823" s="128"/>
      <c r="AF823" s="128"/>
      <c r="AG823" s="128"/>
      <c r="AH823" s="128"/>
    </row>
    <row r="824" spans="1:34" x14ac:dyDescent="0.3">
      <c r="A824" s="177" t="s">
        <v>1731</v>
      </c>
      <c r="B824" s="177" t="s">
        <v>1733</v>
      </c>
      <c r="C824" s="177">
        <v>122639</v>
      </c>
      <c r="D824" s="180">
        <v>44609</v>
      </c>
      <c r="E824" s="181">
        <v>51.889299999999999</v>
      </c>
      <c r="F824" s="181">
        <v>-0.25950000000000001</v>
      </c>
      <c r="G824" s="181">
        <v>1.7511000000000001</v>
      </c>
      <c r="H824" s="181">
        <v>-2.3795000000000002</v>
      </c>
      <c r="I824" s="181">
        <v>-4.5557999999999996</v>
      </c>
      <c r="J824" s="181">
        <v>-5.3018000000000001</v>
      </c>
      <c r="K824" s="181">
        <v>-5.7736999999999998</v>
      </c>
      <c r="L824" s="181">
        <v>6.0739999999999998</v>
      </c>
      <c r="M824" s="181">
        <v>21.475899999999999</v>
      </c>
      <c r="N824" s="181">
        <v>29.477900000000002</v>
      </c>
      <c r="O824" s="181">
        <v>27.978100000000001</v>
      </c>
      <c r="P824" s="181">
        <v>21.707699999999999</v>
      </c>
      <c r="Q824" s="181">
        <v>20.753599999999999</v>
      </c>
      <c r="R824" s="181">
        <v>33.3108</v>
      </c>
      <c r="S824" s="124"/>
      <c r="T824" s="127"/>
      <c r="U824" s="128"/>
      <c r="V824" s="128"/>
      <c r="W824" s="128"/>
      <c r="X824" s="128"/>
      <c r="Y824" s="128"/>
      <c r="Z824" s="128"/>
      <c r="AA824" s="128"/>
      <c r="AB824" s="128"/>
      <c r="AC824" s="128"/>
      <c r="AD824" s="128"/>
      <c r="AE824" s="128"/>
      <c r="AF824" s="128"/>
      <c r="AG824" s="128"/>
      <c r="AH824" s="128"/>
    </row>
    <row r="825" spans="1:34" x14ac:dyDescent="0.3">
      <c r="A825" s="177" t="s">
        <v>1731</v>
      </c>
      <c r="B825" s="177" t="s">
        <v>1732</v>
      </c>
      <c r="C825" s="177">
        <v>122640</v>
      </c>
      <c r="D825" s="180">
        <v>44609</v>
      </c>
      <c r="E825" s="181">
        <v>48.942799999999998</v>
      </c>
      <c r="F825" s="181">
        <v>-0.26229999999999998</v>
      </c>
      <c r="G825" s="181">
        <v>1.7428999999999999</v>
      </c>
      <c r="H825" s="181">
        <v>-2.3969</v>
      </c>
      <c r="I825" s="181">
        <v>-4.5884</v>
      </c>
      <c r="J825" s="181">
        <v>-5.3765999999999998</v>
      </c>
      <c r="K825" s="181">
        <v>-5.9993999999999996</v>
      </c>
      <c r="L825" s="181">
        <v>5.5628000000000002</v>
      </c>
      <c r="M825" s="181">
        <v>20.5639</v>
      </c>
      <c r="N825" s="181">
        <v>28.1859</v>
      </c>
      <c r="O825" s="181">
        <v>26.811499999999999</v>
      </c>
      <c r="P825" s="181">
        <v>20.752600000000001</v>
      </c>
      <c r="Q825" s="181">
        <v>19.948</v>
      </c>
      <c r="R825" s="181">
        <v>32.0154</v>
      </c>
      <c r="S825" s="124"/>
      <c r="T825" s="127"/>
      <c r="U825" s="128"/>
      <c r="V825" s="128"/>
      <c r="W825" s="128"/>
      <c r="X825" s="128"/>
      <c r="Y825" s="128"/>
      <c r="Z825" s="128"/>
      <c r="AA825" s="128"/>
      <c r="AB825" s="128"/>
      <c r="AC825" s="128"/>
      <c r="AD825" s="128"/>
      <c r="AE825" s="128"/>
      <c r="AF825" s="128"/>
      <c r="AG825" s="128"/>
      <c r="AH825" s="128"/>
    </row>
    <row r="826" spans="1:34" x14ac:dyDescent="0.3">
      <c r="A826" s="177" t="s">
        <v>1731</v>
      </c>
      <c r="B826" s="177" t="s">
        <v>1762</v>
      </c>
      <c r="C826" s="177">
        <v>133839</v>
      </c>
      <c r="D826" s="180">
        <v>44609</v>
      </c>
      <c r="E826" s="181">
        <v>28.68</v>
      </c>
      <c r="F826" s="181">
        <v>-0.55479999999999996</v>
      </c>
      <c r="G826" s="181">
        <v>1.8828</v>
      </c>
      <c r="H826" s="181">
        <v>-3.2061999999999999</v>
      </c>
      <c r="I826" s="181">
        <v>-3.9518</v>
      </c>
      <c r="J826" s="181">
        <v>-8.6333000000000002</v>
      </c>
      <c r="K826" s="181">
        <v>-6.8529</v>
      </c>
      <c r="L826" s="181">
        <v>1.9552</v>
      </c>
      <c r="M826" s="181">
        <v>20.2012</v>
      </c>
      <c r="N826" s="181">
        <v>27.41</v>
      </c>
      <c r="O826" s="181">
        <v>31.272099999999998</v>
      </c>
      <c r="P826" s="181">
        <v>20.677800000000001</v>
      </c>
      <c r="Q826" s="181">
        <v>16.332999999999998</v>
      </c>
      <c r="R826" s="181">
        <v>36.542299999999997</v>
      </c>
      <c r="S826" s="124"/>
      <c r="T826" s="127"/>
      <c r="U826" s="128"/>
      <c r="V826" s="128"/>
      <c r="W826" s="128"/>
      <c r="X826" s="128"/>
      <c r="Y826" s="128"/>
      <c r="Z826" s="128"/>
      <c r="AA826" s="128"/>
      <c r="AB826" s="128"/>
      <c r="AC826" s="128"/>
      <c r="AD826" s="128"/>
      <c r="AE826" s="128"/>
      <c r="AF826" s="128"/>
      <c r="AG826" s="128"/>
      <c r="AH826" s="128"/>
    </row>
    <row r="827" spans="1:34" x14ac:dyDescent="0.3">
      <c r="A827" s="177" t="s">
        <v>1731</v>
      </c>
      <c r="B827" s="177" t="s">
        <v>1763</v>
      </c>
      <c r="C827" s="177">
        <v>133836</v>
      </c>
      <c r="D827" s="180">
        <v>44609</v>
      </c>
      <c r="E827" s="181">
        <v>25.77</v>
      </c>
      <c r="F827" s="181">
        <v>-0.57869999999999999</v>
      </c>
      <c r="G827" s="181">
        <v>1.8576999999999999</v>
      </c>
      <c r="H827" s="181">
        <v>-3.2658</v>
      </c>
      <c r="I827" s="181">
        <v>-4.0223000000000004</v>
      </c>
      <c r="J827" s="181">
        <v>-8.7788000000000004</v>
      </c>
      <c r="K827" s="181">
        <v>-7.3022</v>
      </c>
      <c r="L827" s="181">
        <v>0.94010000000000005</v>
      </c>
      <c r="M827" s="181">
        <v>18.4283</v>
      </c>
      <c r="N827" s="181">
        <v>24.854700000000001</v>
      </c>
      <c r="O827" s="181">
        <v>28.7484</v>
      </c>
      <c r="P827" s="181">
        <v>18.421800000000001</v>
      </c>
      <c r="Q827" s="181">
        <v>14.5595</v>
      </c>
      <c r="R827" s="181">
        <v>33.861400000000003</v>
      </c>
      <c r="S827" s="124"/>
      <c r="T827" s="127"/>
      <c r="U827" s="128"/>
      <c r="V827" s="128"/>
      <c r="W827" s="128"/>
      <c r="X827" s="128"/>
      <c r="Y827" s="128"/>
      <c r="Z827" s="128"/>
      <c r="AA827" s="128"/>
      <c r="AB827" s="128"/>
      <c r="AC827" s="128"/>
      <c r="AD827" s="128"/>
      <c r="AE827" s="128"/>
      <c r="AF827" s="128"/>
      <c r="AG827" s="128"/>
      <c r="AH827" s="128"/>
    </row>
    <row r="828" spans="1:34" x14ac:dyDescent="0.3">
      <c r="A828" s="177" t="s">
        <v>1731</v>
      </c>
      <c r="B828" s="177" t="s">
        <v>1764</v>
      </c>
      <c r="C828" s="177">
        <v>119718</v>
      </c>
      <c r="D828" s="180">
        <v>44609</v>
      </c>
      <c r="E828" s="181">
        <v>81.5655</v>
      </c>
      <c r="F828" s="181">
        <v>-0.28889999999999999</v>
      </c>
      <c r="G828" s="181">
        <v>1.8842000000000001</v>
      </c>
      <c r="H828" s="181">
        <v>-2.7704</v>
      </c>
      <c r="I828" s="181">
        <v>-2.6368</v>
      </c>
      <c r="J828" s="181">
        <v>-5.1449999999999996</v>
      </c>
      <c r="K828" s="181">
        <v>-3.8157000000000001</v>
      </c>
      <c r="L828" s="181">
        <v>4.2732000000000001</v>
      </c>
      <c r="M828" s="181">
        <v>17.392499999999998</v>
      </c>
      <c r="N828" s="181">
        <v>17.651800000000001</v>
      </c>
      <c r="O828" s="181">
        <v>20.4282</v>
      </c>
      <c r="P828" s="181">
        <v>15.1221</v>
      </c>
      <c r="Q828" s="181">
        <v>17.296500000000002</v>
      </c>
      <c r="R828" s="181">
        <v>21.356400000000001</v>
      </c>
      <c r="S828" s="124"/>
      <c r="T828" s="127"/>
      <c r="U828" s="128"/>
      <c r="V828" s="128"/>
      <c r="W828" s="128"/>
      <c r="X828" s="128"/>
      <c r="Y828" s="128"/>
      <c r="Z828" s="128"/>
      <c r="AA828" s="128"/>
      <c r="AB828" s="128"/>
      <c r="AC828" s="128"/>
      <c r="AD828" s="128"/>
      <c r="AE828" s="128"/>
      <c r="AF828" s="128"/>
      <c r="AG828" s="128"/>
      <c r="AH828" s="128"/>
    </row>
    <row r="829" spans="1:34" x14ac:dyDescent="0.3">
      <c r="A829" s="177" t="s">
        <v>1731</v>
      </c>
      <c r="B829" s="177" t="s">
        <v>1765</v>
      </c>
      <c r="C829" s="177">
        <v>103215</v>
      </c>
      <c r="D829" s="180">
        <v>44609</v>
      </c>
      <c r="E829" s="181">
        <v>75.206800000000001</v>
      </c>
      <c r="F829" s="181">
        <v>-0.29149999999999998</v>
      </c>
      <c r="G829" s="181">
        <v>1.8763000000000001</v>
      </c>
      <c r="H829" s="181">
        <v>-2.7881</v>
      </c>
      <c r="I829" s="181">
        <v>-2.6722999999999999</v>
      </c>
      <c r="J829" s="181">
        <v>-5.2188999999999997</v>
      </c>
      <c r="K829" s="181">
        <v>-4.0373000000000001</v>
      </c>
      <c r="L829" s="181">
        <v>3.7843</v>
      </c>
      <c r="M829" s="181">
        <v>16.5534</v>
      </c>
      <c r="N829" s="181">
        <v>16.527200000000001</v>
      </c>
      <c r="O829" s="181">
        <v>19.311299999999999</v>
      </c>
      <c r="P829" s="181">
        <v>13.961399999999999</v>
      </c>
      <c r="Q829" s="181">
        <v>13.063800000000001</v>
      </c>
      <c r="R829" s="181">
        <v>20.202000000000002</v>
      </c>
      <c r="S829" s="124"/>
      <c r="T829" s="127"/>
      <c r="U829" s="128"/>
      <c r="V829" s="128"/>
      <c r="W829" s="128"/>
      <c r="X829" s="128"/>
      <c r="Y829" s="128"/>
      <c r="Z829" s="128"/>
      <c r="AA829" s="128"/>
      <c r="AB829" s="128"/>
      <c r="AC829" s="128"/>
      <c r="AD829" s="128"/>
      <c r="AE829" s="128"/>
      <c r="AF829" s="128"/>
      <c r="AG829" s="128"/>
      <c r="AH829" s="128"/>
    </row>
    <row r="830" spans="1:34" x14ac:dyDescent="0.3">
      <c r="A830" s="177" t="s">
        <v>1731</v>
      </c>
      <c r="B830" s="177" t="s">
        <v>1766</v>
      </c>
      <c r="C830" s="177">
        <v>144905</v>
      </c>
      <c r="D830" s="180">
        <v>44609</v>
      </c>
      <c r="E830" s="181">
        <v>15.4407</v>
      </c>
      <c r="F830" s="181">
        <v>-0.4365</v>
      </c>
      <c r="G830" s="181">
        <v>2.3260999999999998</v>
      </c>
      <c r="H830" s="181">
        <v>-2.5053999999999998</v>
      </c>
      <c r="I830" s="181">
        <v>-2.8086000000000002</v>
      </c>
      <c r="J830" s="181">
        <v>-6.1395999999999997</v>
      </c>
      <c r="K830" s="181">
        <v>-4.1372999999999998</v>
      </c>
      <c r="L830" s="181">
        <v>5.3491</v>
      </c>
      <c r="M830" s="181">
        <v>16.9954</v>
      </c>
      <c r="N830" s="181">
        <v>14.2926</v>
      </c>
      <c r="O830" s="181">
        <v>16.056000000000001</v>
      </c>
      <c r="P830" s="181"/>
      <c r="Q830" s="181">
        <v>13.6645</v>
      </c>
      <c r="R830" s="181">
        <v>17.752199999999998</v>
      </c>
      <c r="S830" s="124"/>
      <c r="T830" s="127"/>
      <c r="U830" s="128"/>
      <c r="V830" s="128"/>
      <c r="W830" s="128"/>
      <c r="X830" s="128"/>
      <c r="Y830" s="128"/>
      <c r="Z830" s="128"/>
      <c r="AA830" s="128"/>
      <c r="AB830" s="128"/>
      <c r="AC830" s="128"/>
      <c r="AD830" s="128"/>
      <c r="AE830" s="128"/>
      <c r="AF830" s="128"/>
      <c r="AG830" s="128"/>
      <c r="AH830" s="128"/>
    </row>
    <row r="831" spans="1:34" x14ac:dyDescent="0.3">
      <c r="A831" s="177" t="s">
        <v>1731</v>
      </c>
      <c r="B831" s="177" t="s">
        <v>1767</v>
      </c>
      <c r="C831" s="177">
        <v>144902</v>
      </c>
      <c r="D831" s="180">
        <v>44609</v>
      </c>
      <c r="E831" s="181">
        <v>14.518700000000001</v>
      </c>
      <c r="F831" s="181">
        <v>-0.44159999999999999</v>
      </c>
      <c r="G831" s="181">
        <v>2.3107000000000002</v>
      </c>
      <c r="H831" s="181">
        <v>-2.5400999999999998</v>
      </c>
      <c r="I831" s="181">
        <v>-2.8772000000000002</v>
      </c>
      <c r="J831" s="181">
        <v>-6.2862</v>
      </c>
      <c r="K831" s="181">
        <v>-4.5777000000000001</v>
      </c>
      <c r="L831" s="181">
        <v>4.3804999999999996</v>
      </c>
      <c r="M831" s="181">
        <v>15.388999999999999</v>
      </c>
      <c r="N831" s="181">
        <v>12.221</v>
      </c>
      <c r="O831" s="181">
        <v>13.9503</v>
      </c>
      <c r="P831" s="181"/>
      <c r="Q831" s="181">
        <v>11.6198</v>
      </c>
      <c r="R831" s="181">
        <v>15.6364</v>
      </c>
      <c r="S831" s="124"/>
      <c r="T831" s="127"/>
      <c r="U831" s="128"/>
      <c r="V831" s="128"/>
      <c r="W831" s="128"/>
      <c r="X831" s="128"/>
      <c r="Y831" s="128"/>
      <c r="Z831" s="128"/>
      <c r="AA831" s="128"/>
      <c r="AB831" s="128"/>
      <c r="AC831" s="128"/>
      <c r="AD831" s="128"/>
      <c r="AE831" s="128"/>
      <c r="AF831" s="128"/>
      <c r="AG831" s="128"/>
      <c r="AH831" s="128"/>
    </row>
    <row r="832" spans="1:34" x14ac:dyDescent="0.3">
      <c r="A832" s="177" t="s">
        <v>1731</v>
      </c>
      <c r="B832" s="177" t="s">
        <v>1744</v>
      </c>
      <c r="C832" s="177">
        <v>144546</v>
      </c>
      <c r="D832" s="180">
        <v>44609</v>
      </c>
      <c r="E832" s="181">
        <v>16.363299999999999</v>
      </c>
      <c r="F832" s="181">
        <v>-0.26569999999999999</v>
      </c>
      <c r="G832" s="181">
        <v>1.4439</v>
      </c>
      <c r="H832" s="181">
        <v>-2.8677000000000001</v>
      </c>
      <c r="I832" s="181">
        <v>-3.8736999999999999</v>
      </c>
      <c r="J832" s="181">
        <v>-8.5521999999999991</v>
      </c>
      <c r="K832" s="181">
        <v>-7.4463999999999997</v>
      </c>
      <c r="L832" s="181">
        <v>1.7870999999999999</v>
      </c>
      <c r="M832" s="181">
        <v>15.1866</v>
      </c>
      <c r="N832" s="181">
        <v>14.6813</v>
      </c>
      <c r="O832" s="181">
        <v>18.722100000000001</v>
      </c>
      <c r="P832" s="181"/>
      <c r="Q832" s="181">
        <v>15.333299999999999</v>
      </c>
      <c r="R832" s="181">
        <v>18.341799999999999</v>
      </c>
      <c r="S832" s="124"/>
      <c r="T832" s="127"/>
      <c r="U832" s="128"/>
      <c r="V832" s="128"/>
      <c r="W832" s="128"/>
      <c r="X832" s="128"/>
      <c r="Y832" s="128"/>
      <c r="Z832" s="128"/>
      <c r="AA832" s="128"/>
      <c r="AB832" s="128"/>
      <c r="AC832" s="128"/>
      <c r="AD832" s="128"/>
      <c r="AE832" s="128"/>
      <c r="AF832" s="128"/>
      <c r="AG832" s="128"/>
      <c r="AH832" s="128"/>
    </row>
    <row r="833" spans="1:34" x14ac:dyDescent="0.3">
      <c r="A833" s="177" t="s">
        <v>1731</v>
      </c>
      <c r="B833" s="177" t="s">
        <v>1745</v>
      </c>
      <c r="C833" s="177">
        <v>144548</v>
      </c>
      <c r="D833" s="180">
        <v>44609</v>
      </c>
      <c r="E833" s="181">
        <v>15.4101</v>
      </c>
      <c r="F833" s="181">
        <v>-0.26919999999999999</v>
      </c>
      <c r="G833" s="181">
        <v>1.4322999999999999</v>
      </c>
      <c r="H833" s="181">
        <v>-2.8929999999999998</v>
      </c>
      <c r="I833" s="181">
        <v>-3.9241000000000001</v>
      </c>
      <c r="J833" s="181">
        <v>-8.6608999999999998</v>
      </c>
      <c r="K833" s="181">
        <v>-7.7731000000000003</v>
      </c>
      <c r="L833" s="181">
        <v>1.0704</v>
      </c>
      <c r="M833" s="181">
        <v>13.978300000000001</v>
      </c>
      <c r="N833" s="181">
        <v>13.102499999999999</v>
      </c>
      <c r="O833" s="181">
        <v>16.649999999999999</v>
      </c>
      <c r="P833" s="181"/>
      <c r="Q833" s="181">
        <v>13.3454</v>
      </c>
      <c r="R833" s="181">
        <v>16.451699999999999</v>
      </c>
      <c r="S833" s="124"/>
      <c r="T833" s="127"/>
      <c r="U833" s="128"/>
      <c r="V833" s="128"/>
      <c r="W833" s="128"/>
      <c r="X833" s="128"/>
      <c r="Y833" s="128"/>
      <c r="Z833" s="128"/>
      <c r="AA833" s="128"/>
      <c r="AB833" s="128"/>
      <c r="AC833" s="128"/>
      <c r="AD833" s="128"/>
      <c r="AE833" s="128"/>
      <c r="AF833" s="128"/>
      <c r="AG833" s="128"/>
      <c r="AH833" s="128"/>
    </row>
    <row r="834" spans="1:34" x14ac:dyDescent="0.3">
      <c r="A834" s="177" t="s">
        <v>1731</v>
      </c>
      <c r="B834" s="177" t="s">
        <v>1768</v>
      </c>
      <c r="C834" s="177">
        <v>118883</v>
      </c>
      <c r="D834" s="180">
        <v>44609</v>
      </c>
      <c r="E834" s="181">
        <v>151.97999999999999</v>
      </c>
      <c r="F834" s="181">
        <v>-0.24940000000000001</v>
      </c>
      <c r="G834" s="181">
        <v>2.2746</v>
      </c>
      <c r="H834" s="181">
        <v>-3.1728000000000001</v>
      </c>
      <c r="I834" s="181">
        <v>-3.2035999999999998</v>
      </c>
      <c r="J834" s="181">
        <v>-5.9180000000000001</v>
      </c>
      <c r="K834" s="181">
        <v>-4.7088000000000001</v>
      </c>
      <c r="L834" s="181">
        <v>3.2964000000000002</v>
      </c>
      <c r="M834" s="181">
        <v>12.8956</v>
      </c>
      <c r="N834" s="181">
        <v>13.579000000000001</v>
      </c>
      <c r="O834" s="181">
        <v>11.8576</v>
      </c>
      <c r="P834" s="181">
        <v>8.6488999999999994</v>
      </c>
      <c r="Q834" s="181">
        <v>9.9274000000000004</v>
      </c>
      <c r="R834" s="181">
        <v>14.5008</v>
      </c>
      <c r="S834" s="124"/>
      <c r="T834" s="127"/>
      <c r="U834" s="128"/>
      <c r="V834" s="128"/>
      <c r="W834" s="128"/>
      <c r="X834" s="128"/>
      <c r="Y834" s="128"/>
      <c r="Z834" s="128"/>
      <c r="AA834" s="128"/>
      <c r="AB834" s="128"/>
      <c r="AC834" s="128"/>
      <c r="AD834" s="128"/>
      <c r="AE834" s="128"/>
      <c r="AF834" s="128"/>
      <c r="AG834" s="128"/>
      <c r="AH834" s="128"/>
    </row>
    <row r="835" spans="1:34" x14ac:dyDescent="0.3">
      <c r="A835" s="177" t="s">
        <v>1731</v>
      </c>
      <c r="B835" s="177" t="s">
        <v>1769</v>
      </c>
      <c r="C835" s="177">
        <v>100476</v>
      </c>
      <c r="D835" s="180">
        <v>44609</v>
      </c>
      <c r="E835" s="181">
        <v>146.34</v>
      </c>
      <c r="F835" s="181">
        <v>-0.25219999999999998</v>
      </c>
      <c r="G835" s="181">
        <v>2.2713000000000001</v>
      </c>
      <c r="H835" s="181">
        <v>-3.1758999999999999</v>
      </c>
      <c r="I835" s="181">
        <v>-3.2014999999999998</v>
      </c>
      <c r="J835" s="181">
        <v>-5.9208999999999996</v>
      </c>
      <c r="K835" s="181">
        <v>-4.7141999999999999</v>
      </c>
      <c r="L835" s="181">
        <v>3.2671999999999999</v>
      </c>
      <c r="M835" s="181">
        <v>12.847</v>
      </c>
      <c r="N835" s="181">
        <v>13.521100000000001</v>
      </c>
      <c r="O835" s="181">
        <v>11.7524</v>
      </c>
      <c r="P835" s="181">
        <v>8.5291999999999994</v>
      </c>
      <c r="Q835" s="181">
        <v>10.030900000000001</v>
      </c>
      <c r="R835" s="181">
        <v>14.3932</v>
      </c>
      <c r="S835" s="124"/>
      <c r="T835" s="127"/>
      <c r="U835" s="128"/>
      <c r="V835" s="128"/>
      <c r="W835" s="128"/>
      <c r="X835" s="128"/>
      <c r="Y835" s="128"/>
      <c r="Z835" s="128"/>
      <c r="AA835" s="128"/>
      <c r="AB835" s="128"/>
      <c r="AC835" s="128"/>
      <c r="AD835" s="128"/>
      <c r="AE835" s="128"/>
      <c r="AF835" s="128"/>
      <c r="AG835" s="128"/>
      <c r="AH835" s="128"/>
    </row>
    <row r="836" spans="1:34" x14ac:dyDescent="0.3">
      <c r="A836" s="177" t="s">
        <v>1731</v>
      </c>
      <c r="B836" s="177" t="s">
        <v>1754</v>
      </c>
      <c r="C836" s="177">
        <v>119292</v>
      </c>
      <c r="D836" s="180">
        <v>44609</v>
      </c>
      <c r="E836" s="181">
        <v>35.1</v>
      </c>
      <c r="F836" s="181">
        <v>-0.48199999999999998</v>
      </c>
      <c r="G836" s="181">
        <v>1.7981</v>
      </c>
      <c r="H836" s="181">
        <v>-2.6082000000000001</v>
      </c>
      <c r="I836" s="181">
        <v>-2.4729000000000001</v>
      </c>
      <c r="J836" s="181">
        <v>-7.7530000000000001</v>
      </c>
      <c r="K836" s="181">
        <v>-6.375</v>
      </c>
      <c r="L836" s="181">
        <v>3.3264999999999998</v>
      </c>
      <c r="M836" s="181">
        <v>21.285399999999999</v>
      </c>
      <c r="N836" s="181">
        <v>20.8262</v>
      </c>
      <c r="O836" s="181">
        <v>23.130800000000001</v>
      </c>
      <c r="P836" s="181">
        <v>16.062200000000001</v>
      </c>
      <c r="Q836" s="181">
        <v>13.6699</v>
      </c>
      <c r="R836" s="181">
        <v>25.363800000000001</v>
      </c>
      <c r="S836" s="124"/>
      <c r="T836" s="127"/>
      <c r="U836" s="128"/>
      <c r="V836" s="128"/>
      <c r="W836" s="128"/>
      <c r="X836" s="128"/>
      <c r="Y836" s="128"/>
      <c r="Z836" s="128"/>
      <c r="AA836" s="128"/>
      <c r="AB836" s="128"/>
      <c r="AC836" s="128"/>
      <c r="AD836" s="128"/>
      <c r="AE836" s="128"/>
      <c r="AF836" s="128"/>
      <c r="AG836" s="128"/>
      <c r="AH836" s="128"/>
    </row>
    <row r="837" spans="1:34" x14ac:dyDescent="0.3">
      <c r="A837" s="177" t="s">
        <v>1731</v>
      </c>
      <c r="B837" s="177" t="s">
        <v>1755</v>
      </c>
      <c r="C837" s="177">
        <v>115270</v>
      </c>
      <c r="D837" s="180">
        <v>44609</v>
      </c>
      <c r="E837" s="181">
        <v>32.81</v>
      </c>
      <c r="F837" s="181">
        <v>-0.48530000000000001</v>
      </c>
      <c r="G837" s="181">
        <v>1.7996000000000001</v>
      </c>
      <c r="H837" s="181">
        <v>-2.6120999999999999</v>
      </c>
      <c r="I837" s="181">
        <v>-2.4963000000000002</v>
      </c>
      <c r="J837" s="181">
        <v>-7.8112000000000004</v>
      </c>
      <c r="K837" s="181">
        <v>-6.6040000000000001</v>
      </c>
      <c r="L837" s="181">
        <v>2.8849</v>
      </c>
      <c r="M837" s="181">
        <v>20.492100000000001</v>
      </c>
      <c r="N837" s="181">
        <v>19.7882</v>
      </c>
      <c r="O837" s="181">
        <v>22.2012</v>
      </c>
      <c r="P837" s="181">
        <v>15.264200000000001</v>
      </c>
      <c r="Q837" s="181">
        <v>11.745799999999999</v>
      </c>
      <c r="R837" s="181">
        <v>24.367100000000001</v>
      </c>
      <c r="S837" s="124"/>
      <c r="T837" s="127"/>
      <c r="U837" s="128"/>
      <c r="V837" s="128"/>
      <c r="W837" s="128"/>
      <c r="X837" s="128"/>
      <c r="Y837" s="128"/>
      <c r="Z837" s="128"/>
      <c r="AA837" s="128"/>
      <c r="AB837" s="128"/>
      <c r="AC837" s="128"/>
      <c r="AD837" s="128"/>
      <c r="AE837" s="128"/>
      <c r="AF837" s="128"/>
      <c r="AG837" s="128"/>
      <c r="AH837" s="128"/>
    </row>
    <row r="838" spans="1:34" x14ac:dyDescent="0.3">
      <c r="A838" s="177" t="s">
        <v>1731</v>
      </c>
      <c r="B838" s="177" t="s">
        <v>1826</v>
      </c>
      <c r="C838" s="177">
        <v>120662</v>
      </c>
      <c r="D838" s="180">
        <v>44609</v>
      </c>
      <c r="E838" s="181">
        <v>256.88630000000001</v>
      </c>
      <c r="F838" s="181">
        <v>-0.19919999999999999</v>
      </c>
      <c r="G838" s="181">
        <v>2.0082</v>
      </c>
      <c r="H838" s="181">
        <v>-3.2523</v>
      </c>
      <c r="I838" s="181">
        <v>-4.1314000000000002</v>
      </c>
      <c r="J838" s="181">
        <v>-10.4369</v>
      </c>
      <c r="K838" s="181">
        <v>-11.5631</v>
      </c>
      <c r="L838" s="181">
        <v>-0.29320000000000002</v>
      </c>
      <c r="M838" s="181">
        <v>15.7615</v>
      </c>
      <c r="N838" s="181">
        <v>15.5343</v>
      </c>
      <c r="O838" s="181">
        <v>23.420100000000001</v>
      </c>
      <c r="P838" s="181">
        <v>18.2087</v>
      </c>
      <c r="Q838" s="181">
        <v>16.564699999999998</v>
      </c>
      <c r="R838" s="181">
        <v>24.894400000000001</v>
      </c>
      <c r="S838" s="124"/>
      <c r="T838" s="127"/>
      <c r="U838" s="128"/>
      <c r="V838" s="128"/>
      <c r="W838" s="128"/>
      <c r="X838" s="128"/>
      <c r="Y838" s="128"/>
      <c r="Z838" s="128"/>
      <c r="AA838" s="128"/>
      <c r="AB838" s="128"/>
      <c r="AC838" s="128"/>
      <c r="AD838" s="128"/>
      <c r="AE838" s="128"/>
      <c r="AF838" s="128"/>
      <c r="AG838" s="128"/>
      <c r="AH838" s="128"/>
    </row>
    <row r="839" spans="1:34" x14ac:dyDescent="0.3">
      <c r="A839" s="177" t="s">
        <v>1731</v>
      </c>
      <c r="B839" s="177" t="s">
        <v>1931</v>
      </c>
      <c r="C839" s="177">
        <v>120663</v>
      </c>
      <c r="D839" s="180">
        <v>44609</v>
      </c>
      <c r="E839" s="181">
        <v>225.555492674296</v>
      </c>
      <c r="F839" s="181">
        <v>-0.19919999999999999</v>
      </c>
      <c r="G839" s="181">
        <v>2.0083000000000002</v>
      </c>
      <c r="H839" s="181">
        <v>-3.2523</v>
      </c>
      <c r="I839" s="181">
        <v>-4.1314000000000002</v>
      </c>
      <c r="J839" s="181">
        <v>-10.4369</v>
      </c>
      <c r="K839" s="181">
        <v>-11.563000000000001</v>
      </c>
      <c r="L839" s="181">
        <v>-0.29320000000000002</v>
      </c>
      <c r="M839" s="181">
        <v>15.765599999999999</v>
      </c>
      <c r="N839" s="181">
        <v>15.538399999999999</v>
      </c>
      <c r="O839" s="181">
        <v>23.282699999999998</v>
      </c>
      <c r="P839" s="181">
        <v>18.0533</v>
      </c>
      <c r="Q839" s="181">
        <v>16.473600000000001</v>
      </c>
      <c r="R839" s="181">
        <v>24.896699999999999</v>
      </c>
      <c r="S839" s="124"/>
      <c r="T839" s="127"/>
      <c r="U839" s="128"/>
      <c r="V839" s="128"/>
      <c r="W839" s="128"/>
      <c r="X839" s="128"/>
      <c r="Y839" s="128"/>
      <c r="Z839" s="128"/>
      <c r="AA839" s="128"/>
      <c r="AB839" s="128"/>
      <c r="AC839" s="128"/>
      <c r="AD839" s="128"/>
      <c r="AE839" s="128"/>
      <c r="AF839" s="128"/>
      <c r="AG839" s="128"/>
      <c r="AH839" s="128"/>
    </row>
    <row r="840" spans="1:34" x14ac:dyDescent="0.3">
      <c r="A840" s="177" t="s">
        <v>1731</v>
      </c>
      <c r="B840" s="177" t="s">
        <v>1827</v>
      </c>
      <c r="C840" s="177">
        <v>100669</v>
      </c>
      <c r="D840" s="180">
        <v>44609</v>
      </c>
      <c r="E840" s="181">
        <v>245.6788</v>
      </c>
      <c r="F840" s="181">
        <v>-0.20200000000000001</v>
      </c>
      <c r="G840" s="181">
        <v>1.9997</v>
      </c>
      <c r="H840" s="181">
        <v>-3.2694999999999999</v>
      </c>
      <c r="I840" s="181">
        <v>-4.1653000000000002</v>
      </c>
      <c r="J840" s="181">
        <v>-10.5067</v>
      </c>
      <c r="K840" s="181">
        <v>-11.757</v>
      </c>
      <c r="L840" s="181">
        <v>-0.7097</v>
      </c>
      <c r="M840" s="181">
        <v>15.054500000000001</v>
      </c>
      <c r="N840" s="181">
        <v>14.6275</v>
      </c>
      <c r="O840" s="181">
        <v>22.599900000000002</v>
      </c>
      <c r="P840" s="181">
        <v>17.5045</v>
      </c>
      <c r="Q840" s="181">
        <v>15.8156</v>
      </c>
      <c r="R840" s="181">
        <v>23.974799999999998</v>
      </c>
      <c r="S840" s="124"/>
      <c r="T840" s="127"/>
      <c r="U840" s="128"/>
      <c r="V840" s="128"/>
      <c r="W840" s="128"/>
      <c r="X840" s="128"/>
      <c r="Y840" s="128"/>
      <c r="Z840" s="128"/>
      <c r="AA840" s="128"/>
      <c r="AB840" s="128"/>
      <c r="AC840" s="128"/>
      <c r="AD840" s="128"/>
      <c r="AE840" s="128"/>
      <c r="AF840" s="128"/>
      <c r="AG840" s="128"/>
      <c r="AH840" s="128"/>
    </row>
    <row r="841" spans="1:34" x14ac:dyDescent="0.3">
      <c r="A841" s="177" t="s">
        <v>1731</v>
      </c>
      <c r="B841" s="177" t="s">
        <v>1932</v>
      </c>
      <c r="C841" s="177">
        <v>100668</v>
      </c>
      <c r="D841" s="180">
        <v>44609</v>
      </c>
      <c r="E841" s="181">
        <v>393.37187372300599</v>
      </c>
      <c r="F841" s="181">
        <v>-0.2019</v>
      </c>
      <c r="G841" s="181">
        <v>1.9998</v>
      </c>
      <c r="H841" s="181">
        <v>-3.2694999999999999</v>
      </c>
      <c r="I841" s="181">
        <v>-4.1653000000000002</v>
      </c>
      <c r="J841" s="181">
        <v>-10.5067</v>
      </c>
      <c r="K841" s="181">
        <v>-11.757</v>
      </c>
      <c r="L841" s="181">
        <v>-0.71009999999999995</v>
      </c>
      <c r="M841" s="181">
        <v>15.0541</v>
      </c>
      <c r="N841" s="181">
        <v>14.627000000000001</v>
      </c>
      <c r="O841" s="181">
        <v>22.457599999999999</v>
      </c>
      <c r="P841" s="181">
        <v>17.344799999999999</v>
      </c>
      <c r="Q841" s="181">
        <v>13.127000000000001</v>
      </c>
      <c r="R841" s="181">
        <v>23.974399999999999</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-0.34792222222222219</v>
      </c>
      <c r="G842" s="183">
        <v>2.0381499999999999</v>
      </c>
      <c r="H842" s="183">
        <v>-2.8440370370370363</v>
      </c>
      <c r="I842" s="183">
        <v>-3.2576648148148162</v>
      </c>
      <c r="J842" s="183">
        <v>-7.2366407407407394</v>
      </c>
      <c r="K842" s="183">
        <v>-5.555407407407408</v>
      </c>
      <c r="L842" s="183">
        <v>3.3195870370370377</v>
      </c>
      <c r="M842" s="183">
        <v>17.174033333333334</v>
      </c>
      <c r="N842" s="183">
        <v>17.864437037037028</v>
      </c>
      <c r="O842" s="183">
        <v>19.778236538461538</v>
      </c>
      <c r="P842" s="183">
        <v>14.704713636363637</v>
      </c>
      <c r="Q842" s="183">
        <v>16.694235185185189</v>
      </c>
      <c r="R842" s="183">
        <v>20.877109615384615</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408</v>
      </c>
      <c r="B843" s="177"/>
      <c r="C843" s="177"/>
      <c r="D843" s="177"/>
      <c r="E843" s="177"/>
      <c r="F843" s="183">
        <v>-0.29125000000000001</v>
      </c>
      <c r="G843" s="183">
        <v>2.0686</v>
      </c>
      <c r="H843" s="183">
        <v>-2.8060499999999999</v>
      </c>
      <c r="I843" s="183">
        <v>-3.1165500000000002</v>
      </c>
      <c r="J843" s="183">
        <v>-7.0024999999999995</v>
      </c>
      <c r="K843" s="183">
        <v>-4.7115</v>
      </c>
      <c r="L843" s="183">
        <v>3.3114499999999998</v>
      </c>
      <c r="M843" s="183">
        <v>17.278599999999997</v>
      </c>
      <c r="N843" s="183">
        <v>17.070549999999997</v>
      </c>
      <c r="O843" s="183">
        <v>19.942700000000002</v>
      </c>
      <c r="P843" s="183">
        <v>14.74005</v>
      </c>
      <c r="Q843" s="183">
        <v>15.594750000000001</v>
      </c>
      <c r="R843" s="183">
        <v>19.953699999999998</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787</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788</v>
      </c>
      <c r="B846" s="177" t="s">
        <v>789</v>
      </c>
      <c r="C846" s="177">
        <v>122644</v>
      </c>
      <c r="D846" s="180">
        <v>44609</v>
      </c>
      <c r="E846" s="181">
        <v>275.92959999999999</v>
      </c>
      <c r="F846" s="181">
        <v>-8.1862999999999992</v>
      </c>
      <c r="G846" s="181">
        <v>-0.29980000000000001</v>
      </c>
      <c r="H846" s="181">
        <v>2.7414999999999998</v>
      </c>
      <c r="I846" s="181">
        <v>5.5324999999999998</v>
      </c>
      <c r="J846" s="181">
        <v>3.1785999999999999</v>
      </c>
      <c r="K846" s="181">
        <v>3.1071</v>
      </c>
      <c r="L846" s="181">
        <v>2.9188999999999998</v>
      </c>
      <c r="M846" s="181">
        <v>3.7913000000000001</v>
      </c>
      <c r="N846" s="181">
        <v>4.4367000000000001</v>
      </c>
      <c r="O846" s="181">
        <v>6.7072000000000003</v>
      </c>
      <c r="P846" s="181">
        <v>6.9349999999999996</v>
      </c>
      <c r="Q846" s="181">
        <v>8.1777999999999995</v>
      </c>
      <c r="R846" s="181">
        <v>5.6691000000000003</v>
      </c>
      <c r="S846" s="124" t="s">
        <v>1951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788</v>
      </c>
      <c r="B847" s="177" t="s">
        <v>790</v>
      </c>
      <c r="C847" s="177">
        <v>122646</v>
      </c>
      <c r="D847" s="180">
        <v>44609</v>
      </c>
      <c r="E847" s="181">
        <v>281.44389999999999</v>
      </c>
      <c r="F847" s="181">
        <v>-7.9611000000000001</v>
      </c>
      <c r="G847" s="181">
        <v>-7.3499999999999996E-2</v>
      </c>
      <c r="H847" s="181">
        <v>2.9716</v>
      </c>
      <c r="I847" s="181">
        <v>5.7634999999999996</v>
      </c>
      <c r="J847" s="181">
        <v>3.4094000000000002</v>
      </c>
      <c r="K847" s="181">
        <v>3.3340000000000001</v>
      </c>
      <c r="L847" s="181">
        <v>3.1295999999999999</v>
      </c>
      <c r="M847" s="181">
        <v>3.9882</v>
      </c>
      <c r="N847" s="181">
        <v>4.6262999999999996</v>
      </c>
      <c r="O847" s="181">
        <v>6.9135999999999997</v>
      </c>
      <c r="P847" s="181">
        <v>7.1624999999999996</v>
      </c>
      <c r="Q847" s="181">
        <v>8.2416999999999998</v>
      </c>
      <c r="R847" s="181">
        <v>5.8596000000000004</v>
      </c>
      <c r="S847" s="124" t="s">
        <v>1951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788</v>
      </c>
      <c r="B848" s="177" t="s">
        <v>1828</v>
      </c>
      <c r="C848" s="177">
        <v>148771</v>
      </c>
      <c r="D848" s="180">
        <v>44609</v>
      </c>
      <c r="E848" s="181">
        <v>10.467599999999999</v>
      </c>
      <c r="F848" s="181">
        <v>-3.4866000000000001</v>
      </c>
      <c r="G848" s="181">
        <v>-25.748799999999999</v>
      </c>
      <c r="H848" s="181">
        <v>-4.5290999999999997</v>
      </c>
      <c r="I848" s="181">
        <v>9.4740000000000002</v>
      </c>
      <c r="J848" s="181">
        <v>4.7885999999999997</v>
      </c>
      <c r="K848" s="181">
        <v>0.28070000000000001</v>
      </c>
      <c r="L848" s="181">
        <v>3.4159000000000002</v>
      </c>
      <c r="M848" s="181">
        <v>3.9958</v>
      </c>
      <c r="N848" s="181"/>
      <c r="O848" s="181"/>
      <c r="P848" s="181"/>
      <c r="Q848" s="181">
        <v>5.0946999999999996</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788</v>
      </c>
      <c r="B849" s="177" t="s">
        <v>1829</v>
      </c>
      <c r="C849" s="177">
        <v>148768</v>
      </c>
      <c r="D849" s="180">
        <v>44609</v>
      </c>
      <c r="E849" s="181">
        <v>10.440200000000001</v>
      </c>
      <c r="F849" s="181">
        <v>-3.8452999999999999</v>
      </c>
      <c r="G849" s="181">
        <v>-26.048300000000001</v>
      </c>
      <c r="H849" s="181">
        <v>-4.8400999999999996</v>
      </c>
      <c r="I849" s="181">
        <v>9.1971000000000007</v>
      </c>
      <c r="J849" s="181">
        <v>4.4943999999999997</v>
      </c>
      <c r="K849" s="181">
        <v>-1.14E-2</v>
      </c>
      <c r="L849" s="181">
        <v>3.1364000000000001</v>
      </c>
      <c r="M849" s="181">
        <v>3.7061000000000002</v>
      </c>
      <c r="N849" s="181"/>
      <c r="O849" s="181"/>
      <c r="P849" s="181"/>
      <c r="Q849" s="181">
        <v>4.7961999999999998</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788</v>
      </c>
      <c r="B850" s="177" t="s">
        <v>791</v>
      </c>
      <c r="C850" s="177">
        <v>101048</v>
      </c>
      <c r="D850" s="180">
        <v>44609</v>
      </c>
      <c r="E850" s="181">
        <v>32.330800000000004</v>
      </c>
      <c r="F850" s="181">
        <v>-30.568999999999999</v>
      </c>
      <c r="G850" s="181">
        <v>-13.3446</v>
      </c>
      <c r="H850" s="181">
        <v>-1.4672000000000001</v>
      </c>
      <c r="I850" s="181">
        <v>3.5206</v>
      </c>
      <c r="J850" s="181">
        <v>2.6901000000000002</v>
      </c>
      <c r="K850" s="181">
        <v>1.8059000000000001</v>
      </c>
      <c r="L850" s="181">
        <v>2.5209000000000001</v>
      </c>
      <c r="M850" s="181">
        <v>3.0314000000000001</v>
      </c>
      <c r="N850" s="181">
        <v>3.4098999999999999</v>
      </c>
      <c r="O850" s="181">
        <v>5.3627000000000002</v>
      </c>
      <c r="P850" s="181">
        <v>5.7712000000000003</v>
      </c>
      <c r="Q850" s="181">
        <v>5.7934999999999999</v>
      </c>
      <c r="R850" s="181">
        <v>4.22</v>
      </c>
      <c r="S850" s="124" t="s">
        <v>1951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788</v>
      </c>
      <c r="B851" s="177" t="s">
        <v>792</v>
      </c>
      <c r="C851" s="177">
        <v>118508</v>
      </c>
      <c r="D851" s="180">
        <v>44609</v>
      </c>
      <c r="E851" s="181">
        <v>34.4495</v>
      </c>
      <c r="F851" s="181">
        <v>-29.854099999999999</v>
      </c>
      <c r="G851" s="181">
        <v>-12.665699999999999</v>
      </c>
      <c r="H851" s="181">
        <v>-0.80210000000000004</v>
      </c>
      <c r="I851" s="181">
        <v>4.1841999999999997</v>
      </c>
      <c r="J851" s="181">
        <v>3.3521000000000001</v>
      </c>
      <c r="K851" s="181">
        <v>2.4647999999999999</v>
      </c>
      <c r="L851" s="181">
        <v>3.1917</v>
      </c>
      <c r="M851" s="181">
        <v>3.7138</v>
      </c>
      <c r="N851" s="181">
        <v>4.0887000000000002</v>
      </c>
      <c r="O851" s="181">
        <v>6.0317999999999996</v>
      </c>
      <c r="P851" s="181">
        <v>6.4058000000000002</v>
      </c>
      <c r="Q851" s="181">
        <v>6.8663999999999996</v>
      </c>
      <c r="R851" s="181">
        <v>4.9447000000000001</v>
      </c>
      <c r="S851" s="124" t="s">
        <v>1951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788</v>
      </c>
      <c r="B852" s="177" t="s">
        <v>793</v>
      </c>
      <c r="C852" s="177">
        <v>106841</v>
      </c>
      <c r="D852" s="180">
        <v>44609</v>
      </c>
      <c r="E852" s="181">
        <v>39.422899999999998</v>
      </c>
      <c r="F852" s="181">
        <v>-27.662199999999999</v>
      </c>
      <c r="G852" s="181">
        <v>-9.5289000000000001</v>
      </c>
      <c r="H852" s="181">
        <v>-0.3306</v>
      </c>
      <c r="I852" s="181">
        <v>6.5570000000000004</v>
      </c>
      <c r="J852" s="181">
        <v>3.1053000000000002</v>
      </c>
      <c r="K852" s="181">
        <v>2.6044</v>
      </c>
      <c r="L852" s="181">
        <v>3.1753</v>
      </c>
      <c r="M852" s="181">
        <v>4.1130000000000004</v>
      </c>
      <c r="N852" s="181">
        <v>4.3936000000000002</v>
      </c>
      <c r="O852" s="181">
        <v>7.0065999999999997</v>
      </c>
      <c r="P852" s="181">
        <v>7.0523999999999996</v>
      </c>
      <c r="Q852" s="181">
        <v>7.9436</v>
      </c>
      <c r="R852" s="181">
        <v>6.2413999999999996</v>
      </c>
      <c r="S852" s="124"/>
      <c r="T852" s="127"/>
      <c r="U852" s="128"/>
      <c r="V852" s="128"/>
      <c r="W852" s="128"/>
      <c r="X852" s="128"/>
      <c r="Y852" s="128"/>
      <c r="Z852" s="128"/>
      <c r="AA852" s="128"/>
      <c r="AB852" s="128"/>
      <c r="AC852" s="128"/>
      <c r="AD852" s="128"/>
      <c r="AE852" s="128"/>
      <c r="AF852" s="128"/>
      <c r="AG852" s="128"/>
      <c r="AH852" s="128"/>
    </row>
    <row r="853" spans="1:34" x14ac:dyDescent="0.3">
      <c r="A853" s="177" t="s">
        <v>788</v>
      </c>
      <c r="B853" s="177" t="s">
        <v>794</v>
      </c>
      <c r="C853" s="177">
        <v>118961</v>
      </c>
      <c r="D853" s="180">
        <v>44609</v>
      </c>
      <c r="E853" s="181">
        <v>39.905299999999997</v>
      </c>
      <c r="F853" s="181">
        <v>-27.4194</v>
      </c>
      <c r="G853" s="181">
        <v>-9.2615999999999996</v>
      </c>
      <c r="H853" s="181">
        <v>-6.5299999999999997E-2</v>
      </c>
      <c r="I853" s="181">
        <v>6.8124000000000002</v>
      </c>
      <c r="J853" s="181">
        <v>3.3584000000000001</v>
      </c>
      <c r="K853" s="181">
        <v>2.8569</v>
      </c>
      <c r="L853" s="181">
        <v>3.4296000000000002</v>
      </c>
      <c r="M853" s="181">
        <v>4.3715000000000002</v>
      </c>
      <c r="N853" s="181">
        <v>4.6551</v>
      </c>
      <c r="O853" s="181">
        <v>7.2267999999999999</v>
      </c>
      <c r="P853" s="181">
        <v>7.2474999999999996</v>
      </c>
      <c r="Q853" s="181">
        <v>8.0764999999999993</v>
      </c>
      <c r="R853" s="181">
        <v>6.49</v>
      </c>
      <c r="S853" s="124"/>
      <c r="T853" s="127"/>
      <c r="U853" s="128"/>
      <c r="V853" s="128"/>
      <c r="W853" s="128"/>
      <c r="X853" s="128"/>
      <c r="Y853" s="128"/>
      <c r="Z853" s="128"/>
      <c r="AA853" s="128"/>
      <c r="AB853" s="128"/>
      <c r="AC853" s="128"/>
      <c r="AD853" s="128"/>
      <c r="AE853" s="128"/>
      <c r="AF853" s="128"/>
      <c r="AG853" s="128"/>
      <c r="AH853" s="128"/>
    </row>
    <row r="854" spans="1:34" x14ac:dyDescent="0.3">
      <c r="A854" s="177" t="s">
        <v>788</v>
      </c>
      <c r="B854" s="177" t="s">
        <v>795</v>
      </c>
      <c r="C854" s="177">
        <v>101802</v>
      </c>
      <c r="D854" s="180">
        <v>44609</v>
      </c>
      <c r="E854" s="181">
        <v>335.721</v>
      </c>
      <c r="F854" s="181">
        <v>-69.644099999999995</v>
      </c>
      <c r="G854" s="181">
        <v>-34.8033</v>
      </c>
      <c r="H854" s="181">
        <v>-11.1233</v>
      </c>
      <c r="I854" s="181">
        <v>3.335</v>
      </c>
      <c r="J854" s="181">
        <v>-0.62360000000000004</v>
      </c>
      <c r="K854" s="181">
        <v>-0.69910000000000005</v>
      </c>
      <c r="L854" s="181">
        <v>1.5003</v>
      </c>
      <c r="M854" s="181">
        <v>3.6932</v>
      </c>
      <c r="N854" s="181">
        <v>3.3826999999999998</v>
      </c>
      <c r="O854" s="181">
        <v>6.8441000000000001</v>
      </c>
      <c r="P854" s="181">
        <v>6.7126000000000001</v>
      </c>
      <c r="Q854" s="181">
        <v>7.7313000000000001</v>
      </c>
      <c r="R854" s="181">
        <v>5.8273999999999999</v>
      </c>
      <c r="S854" s="124"/>
      <c r="T854" s="127"/>
      <c r="U854" s="128"/>
      <c r="V854" s="128"/>
      <c r="W854" s="128"/>
      <c r="X854" s="128"/>
      <c r="Y854" s="128"/>
      <c r="Z854" s="128"/>
      <c r="AA854" s="128"/>
      <c r="AB854" s="128"/>
      <c r="AC854" s="128"/>
      <c r="AD854" s="128"/>
      <c r="AE854" s="128"/>
      <c r="AF854" s="128"/>
      <c r="AG854" s="128"/>
      <c r="AH854" s="128"/>
    </row>
    <row r="855" spans="1:34" x14ac:dyDescent="0.3">
      <c r="A855" s="177" t="s">
        <v>788</v>
      </c>
      <c r="B855" s="177" t="s">
        <v>796</v>
      </c>
      <c r="C855" s="177">
        <v>120425</v>
      </c>
      <c r="D855" s="180">
        <v>44609</v>
      </c>
      <c r="E855" s="181">
        <v>358.63850000000002</v>
      </c>
      <c r="F855" s="181">
        <v>-68.933300000000003</v>
      </c>
      <c r="G855" s="181">
        <v>-34.090000000000003</v>
      </c>
      <c r="H855" s="181">
        <v>-10.408099999999999</v>
      </c>
      <c r="I855" s="181">
        <v>4.0547000000000004</v>
      </c>
      <c r="J855" s="181">
        <v>9.5899999999999999E-2</v>
      </c>
      <c r="K855" s="181">
        <v>2.0199999999999999E-2</v>
      </c>
      <c r="L855" s="181">
        <v>2.2269999999999999</v>
      </c>
      <c r="M855" s="181">
        <v>4.4353999999999996</v>
      </c>
      <c r="N855" s="181">
        <v>4.1298000000000004</v>
      </c>
      <c r="O855" s="181">
        <v>7.6349</v>
      </c>
      <c r="P855" s="181">
        <v>7.5221</v>
      </c>
      <c r="Q855" s="181">
        <v>8.4748000000000001</v>
      </c>
      <c r="R855" s="181">
        <v>6.5937999999999999</v>
      </c>
      <c r="S855" s="124"/>
      <c r="T855" s="127"/>
      <c r="U855" s="128"/>
      <c r="V855" s="128"/>
      <c r="W855" s="128"/>
      <c r="X855" s="128"/>
      <c r="Y855" s="128"/>
      <c r="Z855" s="128"/>
      <c r="AA855" s="128"/>
      <c r="AB855" s="128"/>
      <c r="AC855" s="128"/>
      <c r="AD855" s="128"/>
      <c r="AE855" s="128"/>
      <c r="AF855" s="128"/>
      <c r="AG855" s="128"/>
      <c r="AH855" s="128"/>
    </row>
    <row r="856" spans="1:34" x14ac:dyDescent="0.3">
      <c r="A856" s="177" t="s">
        <v>788</v>
      </c>
      <c r="B856" s="177" t="s">
        <v>1830</v>
      </c>
      <c r="C856" s="177">
        <v>148711</v>
      </c>
      <c r="D856" s="180">
        <v>44609</v>
      </c>
      <c r="E856" s="181">
        <v>10.416499999999999</v>
      </c>
      <c r="F856" s="181">
        <v>3.5044</v>
      </c>
      <c r="G856" s="181">
        <v>4.9077000000000002</v>
      </c>
      <c r="H856" s="181">
        <v>6.4153000000000002</v>
      </c>
      <c r="I856" s="181">
        <v>10.478999999999999</v>
      </c>
      <c r="J856" s="181">
        <v>5.2911000000000001</v>
      </c>
      <c r="K856" s="181">
        <v>3.8767</v>
      </c>
      <c r="L856" s="181">
        <v>3.7052999999999998</v>
      </c>
      <c r="M856" s="181">
        <v>4.0281000000000002</v>
      </c>
      <c r="N856" s="181"/>
      <c r="O856" s="181"/>
      <c r="P856" s="181"/>
      <c r="Q856" s="181">
        <v>4.1764000000000001</v>
      </c>
      <c r="R856" s="181"/>
      <c r="S856" s="124" t="s">
        <v>1950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788</v>
      </c>
      <c r="B857" s="177" t="s">
        <v>1831</v>
      </c>
      <c r="C857" s="177">
        <v>148705</v>
      </c>
      <c r="D857" s="180">
        <v>44609</v>
      </c>
      <c r="E857" s="181">
        <v>10.366099999999999</v>
      </c>
      <c r="F857" s="181">
        <v>2.8170999999999999</v>
      </c>
      <c r="G857" s="181">
        <v>4.4617000000000004</v>
      </c>
      <c r="H857" s="181">
        <v>5.9423000000000004</v>
      </c>
      <c r="I857" s="181">
        <v>9.9725000000000001</v>
      </c>
      <c r="J857" s="181">
        <v>4.7785000000000002</v>
      </c>
      <c r="K857" s="181">
        <v>3.3813</v>
      </c>
      <c r="L857" s="181">
        <v>3.2065999999999999</v>
      </c>
      <c r="M857" s="181">
        <v>3.5259</v>
      </c>
      <c r="N857" s="181"/>
      <c r="O857" s="181"/>
      <c r="P857" s="181"/>
      <c r="Q857" s="181">
        <v>3.6711</v>
      </c>
      <c r="R857" s="181"/>
      <c r="S857" s="124" t="s">
        <v>1950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788</v>
      </c>
      <c r="B858" s="177" t="s">
        <v>797</v>
      </c>
      <c r="C858" s="177">
        <v>147269</v>
      </c>
      <c r="D858" s="180">
        <v>44609</v>
      </c>
      <c r="E858" s="181">
        <v>1221.3254999999999</v>
      </c>
      <c r="F858" s="181">
        <v>-25.343299999999999</v>
      </c>
      <c r="G858" s="181">
        <v>-12.4794</v>
      </c>
      <c r="H858" s="181">
        <v>1.8496999999999999</v>
      </c>
      <c r="I858" s="181">
        <v>12.122400000000001</v>
      </c>
      <c r="J858" s="181">
        <v>4.8867000000000003</v>
      </c>
      <c r="K858" s="181">
        <v>3.3466999999999998</v>
      </c>
      <c r="L858" s="181">
        <v>4.0220000000000002</v>
      </c>
      <c r="M858" s="181">
        <v>5.1990999999999996</v>
      </c>
      <c r="N858" s="181">
        <v>5.9008000000000003</v>
      </c>
      <c r="O858" s="181"/>
      <c r="P858" s="181"/>
      <c r="Q858" s="181">
        <v>7.4928999999999997</v>
      </c>
      <c r="R858" s="181">
        <v>7.4325999999999999</v>
      </c>
      <c r="S858" s="124"/>
      <c r="T858" s="127"/>
      <c r="U858" s="128"/>
      <c r="V858" s="128"/>
      <c r="W858" s="128"/>
      <c r="X858" s="128"/>
      <c r="Y858" s="128"/>
      <c r="Z858" s="128"/>
      <c r="AA858" s="128"/>
      <c r="AB858" s="128"/>
      <c r="AC858" s="128"/>
      <c r="AD858" s="128"/>
      <c r="AE858" s="128"/>
      <c r="AF858" s="128"/>
      <c r="AG858" s="128"/>
      <c r="AH858" s="128"/>
    </row>
    <row r="859" spans="1:34" x14ac:dyDescent="0.3">
      <c r="A859" s="177" t="s">
        <v>788</v>
      </c>
      <c r="B859" s="177" t="s">
        <v>798</v>
      </c>
      <c r="C859" s="177">
        <v>147266</v>
      </c>
      <c r="D859" s="180">
        <v>44609</v>
      </c>
      <c r="E859" s="181">
        <v>1209.4331</v>
      </c>
      <c r="F859" s="181">
        <v>-25.742999999999999</v>
      </c>
      <c r="G859" s="181">
        <v>-12.878</v>
      </c>
      <c r="H859" s="181">
        <v>1.4494</v>
      </c>
      <c r="I859" s="181">
        <v>11.720499999999999</v>
      </c>
      <c r="J859" s="181">
        <v>4.4851000000000001</v>
      </c>
      <c r="K859" s="181">
        <v>2.9434999999999998</v>
      </c>
      <c r="L859" s="181">
        <v>3.6150000000000002</v>
      </c>
      <c r="M859" s="181">
        <v>4.7845000000000004</v>
      </c>
      <c r="N859" s="181">
        <v>5.4782999999999999</v>
      </c>
      <c r="O859" s="181"/>
      <c r="P859" s="181"/>
      <c r="Q859" s="181">
        <v>7.1134000000000004</v>
      </c>
      <c r="R859" s="181">
        <v>7.0033000000000003</v>
      </c>
      <c r="S859" s="124"/>
      <c r="T859" s="127"/>
      <c r="U859" s="128"/>
      <c r="V859" s="128"/>
      <c r="W859" s="128"/>
      <c r="X859" s="128"/>
      <c r="Y859" s="128"/>
      <c r="Z859" s="128"/>
      <c r="AA859" s="128"/>
      <c r="AB859" s="128"/>
      <c r="AC859" s="128"/>
      <c r="AD859" s="128"/>
      <c r="AE859" s="128"/>
      <c r="AF859" s="128"/>
      <c r="AG859" s="128"/>
      <c r="AH859" s="128"/>
    </row>
    <row r="860" spans="1:34" x14ac:dyDescent="0.3">
      <c r="A860" s="177" t="s">
        <v>788</v>
      </c>
      <c r="B860" s="177" t="s">
        <v>799</v>
      </c>
      <c r="C860" s="177">
        <v>102673</v>
      </c>
      <c r="D860" s="180">
        <v>44609</v>
      </c>
      <c r="E860" s="181">
        <v>36.086599999999997</v>
      </c>
      <c r="F860" s="181">
        <v>0.1011</v>
      </c>
      <c r="G860" s="181">
        <v>1.3149999999999999</v>
      </c>
      <c r="H860" s="181">
        <v>5.3807</v>
      </c>
      <c r="I860" s="181">
        <v>9.3896999999999995</v>
      </c>
      <c r="J860" s="181">
        <v>4.8026999999999997</v>
      </c>
      <c r="K860" s="181">
        <v>3.3717000000000001</v>
      </c>
      <c r="L860" s="181">
        <v>3.0101</v>
      </c>
      <c r="M860" s="181">
        <v>4.0796000000000001</v>
      </c>
      <c r="N860" s="181">
        <v>4.8761000000000001</v>
      </c>
      <c r="O860" s="181">
        <v>7.7161999999999997</v>
      </c>
      <c r="P860" s="181">
        <v>7.0998999999999999</v>
      </c>
      <c r="Q860" s="181">
        <v>7.6219000000000001</v>
      </c>
      <c r="R860" s="181">
        <v>6.7523</v>
      </c>
      <c r="S860" s="124"/>
      <c r="T860" s="127"/>
      <c r="U860" s="128"/>
      <c r="V860" s="128"/>
      <c r="W860" s="128"/>
      <c r="X860" s="128"/>
      <c r="Y860" s="128"/>
      <c r="Z860" s="128"/>
      <c r="AA860" s="128"/>
      <c r="AB860" s="128"/>
      <c r="AC860" s="128"/>
      <c r="AD860" s="128"/>
      <c r="AE860" s="128"/>
      <c r="AF860" s="128"/>
      <c r="AG860" s="128"/>
      <c r="AH860" s="128"/>
    </row>
    <row r="861" spans="1:34" x14ac:dyDescent="0.3">
      <c r="A861" s="177" t="s">
        <v>788</v>
      </c>
      <c r="B861" s="177" t="s">
        <v>800</v>
      </c>
      <c r="C861" s="177">
        <v>118656</v>
      </c>
      <c r="D861" s="180">
        <v>44609</v>
      </c>
      <c r="E861" s="181">
        <v>37.581000000000003</v>
      </c>
      <c r="F861" s="181">
        <v>0.38850000000000001</v>
      </c>
      <c r="G861" s="181">
        <v>1.6513</v>
      </c>
      <c r="H861" s="181">
        <v>5.7226999999999997</v>
      </c>
      <c r="I861" s="181">
        <v>9.7207000000000008</v>
      </c>
      <c r="J861" s="181">
        <v>5.1353999999999997</v>
      </c>
      <c r="K861" s="181">
        <v>3.7048999999999999</v>
      </c>
      <c r="L861" s="181">
        <v>3.3454999999999999</v>
      </c>
      <c r="M861" s="181">
        <v>4.4206000000000003</v>
      </c>
      <c r="N861" s="181">
        <v>5.2237999999999998</v>
      </c>
      <c r="O861" s="181">
        <v>8.1226000000000003</v>
      </c>
      <c r="P861" s="181">
        <v>7.5353000000000003</v>
      </c>
      <c r="Q861" s="181">
        <v>8.3069000000000006</v>
      </c>
      <c r="R861" s="181">
        <v>7.1161000000000003</v>
      </c>
      <c r="S861" s="124"/>
      <c r="T861" s="127"/>
      <c r="U861" s="128"/>
      <c r="V861" s="128"/>
      <c r="W861" s="128"/>
      <c r="X861" s="128"/>
      <c r="Y861" s="128"/>
      <c r="Z861" s="128"/>
      <c r="AA861" s="128"/>
      <c r="AB861" s="128"/>
      <c r="AC861" s="128"/>
      <c r="AD861" s="128"/>
      <c r="AE861" s="128"/>
      <c r="AF861" s="128"/>
      <c r="AG861" s="128"/>
      <c r="AH861" s="128"/>
    </row>
    <row r="862" spans="1:34" x14ac:dyDescent="0.3">
      <c r="A862" s="177" t="s">
        <v>788</v>
      </c>
      <c r="B862" s="177" t="s">
        <v>1832</v>
      </c>
      <c r="C862" s="177">
        <v>148550</v>
      </c>
      <c r="D862" s="180">
        <v>44609</v>
      </c>
      <c r="E862" s="181">
        <v>10.605600000000001</v>
      </c>
      <c r="F862" s="181">
        <v>3.7860999999999998</v>
      </c>
      <c r="G862" s="181">
        <v>3.5573000000000001</v>
      </c>
      <c r="H862" s="181">
        <v>5.7093999999999996</v>
      </c>
      <c r="I862" s="181">
        <v>7.915</v>
      </c>
      <c r="J862" s="181">
        <v>4.8827999999999996</v>
      </c>
      <c r="K862" s="181">
        <v>3.4222000000000001</v>
      </c>
      <c r="L862" s="181">
        <v>3.6943000000000001</v>
      </c>
      <c r="M862" s="181">
        <v>4.3666999999999998</v>
      </c>
      <c r="N862" s="181">
        <v>3.9245000000000001</v>
      </c>
      <c r="O862" s="181"/>
      <c r="P862" s="181"/>
      <c r="Q862" s="181">
        <v>4.5919999999999996</v>
      </c>
      <c r="R862" s="181"/>
      <c r="S862" s="124" t="s">
        <v>1951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788</v>
      </c>
      <c r="B863" s="177" t="s">
        <v>1833</v>
      </c>
      <c r="C863" s="177">
        <v>148543</v>
      </c>
      <c r="D863" s="180">
        <v>44609</v>
      </c>
      <c r="E863" s="181">
        <v>10.577199999999999</v>
      </c>
      <c r="F863" s="181">
        <v>3.4510999999999998</v>
      </c>
      <c r="G863" s="181">
        <v>3.3367</v>
      </c>
      <c r="H863" s="181">
        <v>5.4778000000000002</v>
      </c>
      <c r="I863" s="181">
        <v>7.7130999999999998</v>
      </c>
      <c r="J863" s="181">
        <v>4.6826999999999996</v>
      </c>
      <c r="K863" s="181">
        <v>3.2216999999999998</v>
      </c>
      <c r="L863" s="181">
        <v>3.4866999999999999</v>
      </c>
      <c r="M863" s="181">
        <v>4.1563999999999997</v>
      </c>
      <c r="N863" s="181">
        <v>3.7132999999999998</v>
      </c>
      <c r="O863" s="181"/>
      <c r="P863" s="181"/>
      <c r="Q863" s="181">
        <v>4.3780999999999999</v>
      </c>
      <c r="R863" s="181"/>
      <c r="S863" s="124" t="s">
        <v>1951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788</v>
      </c>
      <c r="B864" s="177" t="s">
        <v>801</v>
      </c>
      <c r="C864" s="177">
        <v>145295</v>
      </c>
      <c r="D864" s="180">
        <v>44609</v>
      </c>
      <c r="E864" s="181">
        <v>1252.2936</v>
      </c>
      <c r="F864" s="181">
        <v>-28.1571</v>
      </c>
      <c r="G864" s="181">
        <v>-10.1404</v>
      </c>
      <c r="H864" s="181">
        <v>-1.5322</v>
      </c>
      <c r="I864" s="181">
        <v>3.0143</v>
      </c>
      <c r="J864" s="181">
        <v>1.7927999999999999</v>
      </c>
      <c r="K864" s="181">
        <v>2.0304000000000002</v>
      </c>
      <c r="L864" s="181">
        <v>2.8048999999999999</v>
      </c>
      <c r="M864" s="181">
        <v>3.7463000000000002</v>
      </c>
      <c r="N864" s="181">
        <v>4.1536999999999997</v>
      </c>
      <c r="O864" s="181">
        <v>7.0263</v>
      </c>
      <c r="P864" s="181"/>
      <c r="Q864" s="181">
        <v>7.0461999999999998</v>
      </c>
      <c r="R864" s="181">
        <v>5.7408000000000001</v>
      </c>
      <c r="S864" s="124"/>
      <c r="T864" s="127"/>
      <c r="U864" s="128"/>
      <c r="V864" s="128"/>
      <c r="W864" s="128"/>
      <c r="X864" s="128"/>
      <c r="Y864" s="128"/>
      <c r="Z864" s="128"/>
      <c r="AA864" s="128"/>
      <c r="AB864" s="128"/>
      <c r="AC864" s="128"/>
      <c r="AD864" s="128"/>
      <c r="AE864" s="128"/>
      <c r="AF864" s="128"/>
      <c r="AG864" s="128"/>
      <c r="AH864" s="128"/>
    </row>
    <row r="865" spans="1:34" x14ac:dyDescent="0.3">
      <c r="A865" s="177" t="s">
        <v>788</v>
      </c>
      <c r="B865" s="177" t="s">
        <v>802</v>
      </c>
      <c r="C865" s="177">
        <v>145287</v>
      </c>
      <c r="D865" s="180">
        <v>44609</v>
      </c>
      <c r="E865" s="181">
        <v>1216.0576000000001</v>
      </c>
      <c r="F865" s="181">
        <v>-28.6538</v>
      </c>
      <c r="G865" s="181">
        <v>-10.638999999999999</v>
      </c>
      <c r="H865" s="181">
        <v>-2.0320999999999998</v>
      </c>
      <c r="I865" s="181">
        <v>2.5137999999999998</v>
      </c>
      <c r="J865" s="181">
        <v>1.2922</v>
      </c>
      <c r="K865" s="181">
        <v>1.5282</v>
      </c>
      <c r="L865" s="181">
        <v>2.2728000000000002</v>
      </c>
      <c r="M865" s="181">
        <v>3.0943000000000001</v>
      </c>
      <c r="N865" s="181">
        <v>3.4331</v>
      </c>
      <c r="O865" s="181">
        <v>6.0983000000000001</v>
      </c>
      <c r="P865" s="181"/>
      <c r="Q865" s="181">
        <v>6.0991</v>
      </c>
      <c r="R865" s="181">
        <v>4.8846999999999996</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-18.570515000000007</v>
      </c>
      <c r="G866" s="183">
        <v>-9.6385799999999993</v>
      </c>
      <c r="H866" s="183">
        <v>0.32651500000000022</v>
      </c>
      <c r="I866" s="183">
        <v>7.1495999999999995</v>
      </c>
      <c r="J866" s="183">
        <v>3.4939599999999991</v>
      </c>
      <c r="K866" s="183">
        <v>2.3295400000000002</v>
      </c>
      <c r="L866" s="183">
        <v>3.0904400000000001</v>
      </c>
      <c r="M866" s="183">
        <v>4.01206</v>
      </c>
      <c r="N866" s="183">
        <v>4.3641499999999995</v>
      </c>
      <c r="O866" s="183">
        <v>6.8909250000000002</v>
      </c>
      <c r="P866" s="183">
        <v>6.9444300000000014</v>
      </c>
      <c r="Q866" s="183">
        <v>6.5847249999999988</v>
      </c>
      <c r="R866" s="183">
        <v>6.055414285714285</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408</v>
      </c>
      <c r="B867" s="177"/>
      <c r="C867" s="177"/>
      <c r="D867" s="177"/>
      <c r="E867" s="177"/>
      <c r="F867" s="183">
        <v>-16.764800000000001</v>
      </c>
      <c r="G867" s="183">
        <v>-9.8346499999999999</v>
      </c>
      <c r="H867" s="183">
        <v>0.69204999999999994</v>
      </c>
      <c r="I867" s="183">
        <v>7.2627500000000005</v>
      </c>
      <c r="J867" s="183">
        <v>3.9472500000000004</v>
      </c>
      <c r="K867" s="183">
        <v>2.9001999999999999</v>
      </c>
      <c r="L867" s="183">
        <v>3.1835</v>
      </c>
      <c r="M867" s="183">
        <v>4.0119500000000006</v>
      </c>
      <c r="N867" s="183">
        <v>4.2736499999999999</v>
      </c>
      <c r="O867" s="183">
        <v>6.9600999999999997</v>
      </c>
      <c r="P867" s="183">
        <v>7.0761500000000002</v>
      </c>
      <c r="Q867" s="183">
        <v>7.0798000000000005</v>
      </c>
      <c r="R867" s="183">
        <v>6.0504999999999995</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803</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804</v>
      </c>
      <c r="B870" s="177" t="s">
        <v>805</v>
      </c>
      <c r="C870" s="177">
        <v>103309</v>
      </c>
      <c r="D870" s="180">
        <v>44609</v>
      </c>
      <c r="E870" s="181">
        <v>89.974199999999996</v>
      </c>
      <c r="F870" s="181">
        <v>-0.25080000000000002</v>
      </c>
      <c r="G870" s="181">
        <v>2.4363999999999999</v>
      </c>
      <c r="H870" s="181">
        <v>-2.4291999999999998</v>
      </c>
      <c r="I870" s="181">
        <v>-2.5636999999999999</v>
      </c>
      <c r="J870" s="181">
        <v>-6.6261000000000001</v>
      </c>
      <c r="K870" s="181">
        <v>-5.2319000000000004</v>
      </c>
      <c r="L870" s="181">
        <v>3.3997000000000002</v>
      </c>
      <c r="M870" s="181">
        <v>16.5383</v>
      </c>
      <c r="N870" s="181">
        <v>14.4808</v>
      </c>
      <c r="O870" s="181">
        <v>18.509399999999999</v>
      </c>
      <c r="P870" s="181">
        <v>12.774100000000001</v>
      </c>
      <c r="Q870" s="181">
        <v>14.4015</v>
      </c>
      <c r="R870" s="181">
        <v>18.7393</v>
      </c>
      <c r="S870" s="124"/>
      <c r="T870" s="127"/>
      <c r="U870" s="128"/>
      <c r="V870" s="128"/>
      <c r="W870" s="128"/>
      <c r="X870" s="128"/>
      <c r="Y870" s="128"/>
      <c r="Z870" s="128"/>
      <c r="AA870" s="128"/>
      <c r="AB870" s="128"/>
      <c r="AC870" s="128"/>
      <c r="AD870" s="128"/>
      <c r="AE870" s="128"/>
      <c r="AF870" s="128"/>
      <c r="AG870" s="128"/>
      <c r="AH870" s="128"/>
    </row>
    <row r="871" spans="1:34" x14ac:dyDescent="0.3">
      <c r="A871" s="177" t="s">
        <v>804</v>
      </c>
      <c r="B871" s="177" t="s">
        <v>806</v>
      </c>
      <c r="C871" s="177">
        <v>119564</v>
      </c>
      <c r="D871" s="180">
        <v>44609</v>
      </c>
      <c r="E871" s="181">
        <v>98.090299999999999</v>
      </c>
      <c r="F871" s="181">
        <v>-0.24829999999999999</v>
      </c>
      <c r="G871" s="181">
        <v>2.4439000000000002</v>
      </c>
      <c r="H871" s="181">
        <v>-2.4127000000000001</v>
      </c>
      <c r="I871" s="181">
        <v>-2.5308999999999999</v>
      </c>
      <c r="J871" s="181">
        <v>-6.5551000000000004</v>
      </c>
      <c r="K871" s="181">
        <v>-5.0137999999999998</v>
      </c>
      <c r="L871" s="181">
        <v>3.8673000000000002</v>
      </c>
      <c r="M871" s="181">
        <v>17.323799999999999</v>
      </c>
      <c r="N871" s="181">
        <v>15.485799999999999</v>
      </c>
      <c r="O871" s="181">
        <v>19.562000000000001</v>
      </c>
      <c r="P871" s="181">
        <v>13.893599999999999</v>
      </c>
      <c r="Q871" s="181">
        <v>15.5359</v>
      </c>
      <c r="R871" s="181">
        <v>19.805499999999999</v>
      </c>
      <c r="S871" s="124"/>
      <c r="T871" s="127"/>
      <c r="U871" s="128"/>
      <c r="V871" s="128"/>
      <c r="W871" s="128"/>
      <c r="X871" s="128"/>
      <c r="Y871" s="128"/>
      <c r="Z871" s="128"/>
      <c r="AA871" s="128"/>
      <c r="AB871" s="128"/>
      <c r="AC871" s="128"/>
      <c r="AD871" s="128"/>
      <c r="AE871" s="128"/>
      <c r="AF871" s="128"/>
      <c r="AG871" s="128"/>
      <c r="AH871" s="128"/>
    </row>
    <row r="872" spans="1:34" x14ac:dyDescent="0.3">
      <c r="A872" s="177" t="s">
        <v>804</v>
      </c>
      <c r="B872" s="177" t="s">
        <v>807</v>
      </c>
      <c r="C872" s="177">
        <v>120468</v>
      </c>
      <c r="D872" s="180">
        <v>44609</v>
      </c>
      <c r="E872" s="181">
        <v>48.24</v>
      </c>
      <c r="F872" s="181">
        <v>-6.2199999999999998E-2</v>
      </c>
      <c r="G872" s="181">
        <v>2.4639000000000002</v>
      </c>
      <c r="H872" s="181">
        <v>-1.9512</v>
      </c>
      <c r="I872" s="181">
        <v>-2.5257999999999998</v>
      </c>
      <c r="J872" s="181">
        <v>-9.3402999999999992</v>
      </c>
      <c r="K872" s="181">
        <v>-10.7493</v>
      </c>
      <c r="L872" s="181">
        <v>6.2199999999999998E-2</v>
      </c>
      <c r="M872" s="181">
        <v>13.5326</v>
      </c>
      <c r="N872" s="181">
        <v>10.4902</v>
      </c>
      <c r="O872" s="181">
        <v>20.907800000000002</v>
      </c>
      <c r="P872" s="181">
        <v>17.9069</v>
      </c>
      <c r="Q872" s="181">
        <v>16.819700000000001</v>
      </c>
      <c r="R872" s="181">
        <v>17.207599999999999</v>
      </c>
      <c r="S872" s="124"/>
      <c r="T872" s="127"/>
      <c r="U872" s="128"/>
      <c r="V872" s="128"/>
      <c r="W872" s="128"/>
      <c r="X872" s="128"/>
      <c r="Y872" s="128"/>
      <c r="Z872" s="128"/>
      <c r="AA872" s="128"/>
      <c r="AB872" s="128"/>
      <c r="AC872" s="128"/>
      <c r="AD872" s="128"/>
      <c r="AE872" s="128"/>
      <c r="AF872" s="128"/>
      <c r="AG872" s="128"/>
      <c r="AH872" s="128"/>
    </row>
    <row r="873" spans="1:34" x14ac:dyDescent="0.3">
      <c r="A873" s="177" t="s">
        <v>804</v>
      </c>
      <c r="B873" s="177" t="s">
        <v>808</v>
      </c>
      <c r="C873" s="177">
        <v>117560</v>
      </c>
      <c r="D873" s="180">
        <v>44609</v>
      </c>
      <c r="E873" s="181">
        <v>43.22</v>
      </c>
      <c r="F873" s="181">
        <v>-6.9400000000000003E-2</v>
      </c>
      <c r="G873" s="181">
        <v>2.4655999999999998</v>
      </c>
      <c r="H873" s="181">
        <v>-1.9732000000000001</v>
      </c>
      <c r="I873" s="181">
        <v>-2.5699000000000001</v>
      </c>
      <c r="J873" s="181">
        <v>-9.4109999999999996</v>
      </c>
      <c r="K873" s="181">
        <v>-10.996700000000001</v>
      </c>
      <c r="L873" s="181">
        <v>-0.50639999999999996</v>
      </c>
      <c r="M873" s="181">
        <v>12.552099999999999</v>
      </c>
      <c r="N873" s="181">
        <v>9.2794000000000008</v>
      </c>
      <c r="O873" s="181">
        <v>19.468299999999999</v>
      </c>
      <c r="P873" s="181">
        <v>16.5016</v>
      </c>
      <c r="Q873" s="181">
        <v>16.3901</v>
      </c>
      <c r="R873" s="181">
        <v>15.8855</v>
      </c>
      <c r="S873" s="124"/>
      <c r="T873" s="127"/>
      <c r="U873" s="128"/>
      <c r="V873" s="128"/>
      <c r="W873" s="128"/>
      <c r="X873" s="128"/>
      <c r="Y873" s="128"/>
      <c r="Z873" s="128"/>
      <c r="AA873" s="128"/>
      <c r="AB873" s="128"/>
      <c r="AC873" s="128"/>
      <c r="AD873" s="128"/>
      <c r="AE873" s="128"/>
      <c r="AF873" s="128"/>
      <c r="AG873" s="128"/>
      <c r="AH873" s="128"/>
    </row>
    <row r="874" spans="1:34" x14ac:dyDescent="0.3">
      <c r="A874" s="177" t="s">
        <v>804</v>
      </c>
      <c r="B874" s="177" t="s">
        <v>809</v>
      </c>
      <c r="C874" s="177">
        <v>141813</v>
      </c>
      <c r="D874" s="180">
        <v>44609</v>
      </c>
      <c r="E874" s="181">
        <v>15.164999999999999</v>
      </c>
      <c r="F874" s="181">
        <v>-5.2699999999999997E-2</v>
      </c>
      <c r="G874" s="181">
        <v>2.5146999999999999</v>
      </c>
      <c r="H874" s="181">
        <v>-2.5760999999999998</v>
      </c>
      <c r="I874" s="181">
        <v>-2.5636000000000001</v>
      </c>
      <c r="J874" s="181">
        <v>-6.7629999999999999</v>
      </c>
      <c r="K874" s="181">
        <v>-5.2839</v>
      </c>
      <c r="L874" s="181">
        <v>4.5789999999999997</v>
      </c>
      <c r="M874" s="181">
        <v>16.0291</v>
      </c>
      <c r="N874" s="181">
        <v>13.4001</v>
      </c>
      <c r="O874" s="181">
        <v>19.3155</v>
      </c>
      <c r="P874" s="181"/>
      <c r="Q874" s="181">
        <v>9.9977999999999998</v>
      </c>
      <c r="R874" s="181">
        <v>18.207999999999998</v>
      </c>
      <c r="S874" s="124"/>
      <c r="T874" s="127"/>
      <c r="U874" s="128"/>
      <c r="V874" s="128"/>
      <c r="W874" s="128"/>
      <c r="X874" s="128"/>
      <c r="Y874" s="128"/>
      <c r="Z874" s="128"/>
      <c r="AA874" s="128"/>
      <c r="AB874" s="128"/>
      <c r="AC874" s="128"/>
      <c r="AD874" s="128"/>
      <c r="AE874" s="128"/>
      <c r="AF874" s="128"/>
      <c r="AG874" s="128"/>
      <c r="AH874" s="128"/>
    </row>
    <row r="875" spans="1:34" x14ac:dyDescent="0.3">
      <c r="A875" s="177" t="s">
        <v>804</v>
      </c>
      <c r="B875" s="177" t="s">
        <v>810</v>
      </c>
      <c r="C875" s="177">
        <v>141812</v>
      </c>
      <c r="D875" s="180">
        <v>44609</v>
      </c>
      <c r="E875" s="181">
        <v>14.237</v>
      </c>
      <c r="F875" s="181">
        <v>-5.62E-2</v>
      </c>
      <c r="G875" s="181">
        <v>2.5055999999999998</v>
      </c>
      <c r="H875" s="181">
        <v>-2.6063999999999998</v>
      </c>
      <c r="I875" s="181">
        <v>-2.6263999999999998</v>
      </c>
      <c r="J875" s="181">
        <v>-6.8929</v>
      </c>
      <c r="K875" s="181">
        <v>-5.6715</v>
      </c>
      <c r="L875" s="181">
        <v>3.7153</v>
      </c>
      <c r="M875" s="181">
        <v>14.601900000000001</v>
      </c>
      <c r="N875" s="181">
        <v>11.5665</v>
      </c>
      <c r="O875" s="181">
        <v>17.582799999999999</v>
      </c>
      <c r="P875" s="181"/>
      <c r="Q875" s="181">
        <v>8.4197000000000006</v>
      </c>
      <c r="R875" s="181">
        <v>16.408000000000001</v>
      </c>
      <c r="S875" s="124"/>
      <c r="T875" s="127"/>
      <c r="U875" s="128"/>
      <c r="V875" s="128"/>
      <c r="W875" s="128"/>
      <c r="X875" s="128"/>
      <c r="Y875" s="128"/>
      <c r="Z875" s="128"/>
      <c r="AA875" s="128"/>
      <c r="AB875" s="128"/>
      <c r="AC875" s="128"/>
      <c r="AD875" s="128"/>
      <c r="AE875" s="128"/>
      <c r="AF875" s="128"/>
      <c r="AG875" s="128"/>
      <c r="AH875" s="128"/>
    </row>
    <row r="876" spans="1:34" x14ac:dyDescent="0.3">
      <c r="A876" s="177" t="s">
        <v>804</v>
      </c>
      <c r="B876" s="177" t="s">
        <v>811</v>
      </c>
      <c r="C876" s="177">
        <v>119096</v>
      </c>
      <c r="D876" s="180">
        <v>44609</v>
      </c>
      <c r="E876" s="181">
        <v>35.319000000000003</v>
      </c>
      <c r="F876" s="181">
        <v>-0.49859999999999999</v>
      </c>
      <c r="G876" s="181">
        <v>0.99219999999999997</v>
      </c>
      <c r="H876" s="181">
        <v>-3.7130999999999998</v>
      </c>
      <c r="I876" s="181">
        <v>-4.0217999999999998</v>
      </c>
      <c r="J876" s="181">
        <v>-8.5119000000000007</v>
      </c>
      <c r="K876" s="181">
        <v>-6.8247999999999998</v>
      </c>
      <c r="L876" s="181">
        <v>-2.6301000000000001</v>
      </c>
      <c r="M876" s="181">
        <v>9.7613000000000003</v>
      </c>
      <c r="N876" s="181">
        <v>10.440899999999999</v>
      </c>
      <c r="O876" s="181">
        <v>17.6098</v>
      </c>
      <c r="P876" s="181">
        <v>11.982900000000001</v>
      </c>
      <c r="Q876" s="181">
        <v>13.5402</v>
      </c>
      <c r="R876" s="181">
        <v>14.248200000000001</v>
      </c>
      <c r="S876" s="124"/>
      <c r="T876" s="127"/>
      <c r="U876" s="128"/>
      <c r="V876" s="128"/>
      <c r="W876" s="128"/>
      <c r="X876" s="128"/>
      <c r="Y876" s="128"/>
      <c r="Z876" s="128"/>
      <c r="AA876" s="128"/>
      <c r="AB876" s="128"/>
      <c r="AC876" s="128"/>
      <c r="AD876" s="128"/>
      <c r="AE876" s="128"/>
      <c r="AF876" s="128"/>
      <c r="AG876" s="128"/>
      <c r="AH876" s="128"/>
    </row>
    <row r="877" spans="1:34" x14ac:dyDescent="0.3">
      <c r="A877" s="177" t="s">
        <v>804</v>
      </c>
      <c r="B877" s="177" t="s">
        <v>812</v>
      </c>
      <c r="C877" s="177">
        <v>112901</v>
      </c>
      <c r="D877" s="180">
        <v>44609</v>
      </c>
      <c r="E877" s="181">
        <v>32.792000000000002</v>
      </c>
      <c r="F877" s="181">
        <v>-0.50070000000000003</v>
      </c>
      <c r="G877" s="181">
        <v>0.98240000000000005</v>
      </c>
      <c r="H877" s="181">
        <v>-3.7341000000000002</v>
      </c>
      <c r="I877" s="181">
        <v>-4.0609000000000002</v>
      </c>
      <c r="J877" s="181">
        <v>-8.5937000000000001</v>
      </c>
      <c r="K877" s="181">
        <v>-7.0731999999999999</v>
      </c>
      <c r="L877" s="181">
        <v>-3.1513</v>
      </c>
      <c r="M877" s="181">
        <v>8.8856000000000002</v>
      </c>
      <c r="N877" s="181">
        <v>9.2774999999999999</v>
      </c>
      <c r="O877" s="181">
        <v>16.3584</v>
      </c>
      <c r="P877" s="181">
        <v>10.917899999999999</v>
      </c>
      <c r="Q877" s="181">
        <v>10.684799999999999</v>
      </c>
      <c r="R877" s="181">
        <v>13.031499999999999</v>
      </c>
      <c r="S877" s="124"/>
      <c r="T877" s="127"/>
      <c r="U877" s="128"/>
      <c r="V877" s="128"/>
      <c r="W877" s="128"/>
      <c r="X877" s="128"/>
      <c r="Y877" s="128"/>
      <c r="Z877" s="128"/>
      <c r="AA877" s="128"/>
      <c r="AB877" s="128"/>
      <c r="AC877" s="128"/>
      <c r="AD877" s="128"/>
      <c r="AE877" s="128"/>
      <c r="AF877" s="128"/>
      <c r="AG877" s="128"/>
      <c r="AH877" s="128"/>
    </row>
    <row r="878" spans="1:34" x14ac:dyDescent="0.3">
      <c r="A878" s="177" t="s">
        <v>804</v>
      </c>
      <c r="B878" s="177" t="s">
        <v>813</v>
      </c>
      <c r="C878" s="177">
        <v>105817</v>
      </c>
      <c r="D878" s="180">
        <v>44609</v>
      </c>
      <c r="E878" s="181">
        <v>65.795000000000002</v>
      </c>
      <c r="F878" s="181">
        <v>-0.63560000000000005</v>
      </c>
      <c r="G878" s="181">
        <v>1.4019999999999999</v>
      </c>
      <c r="H878" s="181">
        <v>-3.1372</v>
      </c>
      <c r="I878" s="181">
        <v>-2.9521000000000002</v>
      </c>
      <c r="J878" s="181">
        <v>-4.7686000000000002</v>
      </c>
      <c r="K878" s="181">
        <v>-3.1894999999999998</v>
      </c>
      <c r="L878" s="181">
        <v>7.6142000000000003</v>
      </c>
      <c r="M878" s="181">
        <v>20.1022</v>
      </c>
      <c r="N878" s="181">
        <v>20.009599999999999</v>
      </c>
      <c r="O878" s="181">
        <v>21.737200000000001</v>
      </c>
      <c r="P878" s="181">
        <v>14.390499999999999</v>
      </c>
      <c r="Q878" s="181">
        <v>13.7982</v>
      </c>
      <c r="R878" s="181">
        <v>25.324999999999999</v>
      </c>
      <c r="S878" s="124"/>
      <c r="T878" s="127"/>
      <c r="U878" s="128"/>
      <c r="V878" s="128"/>
      <c r="W878" s="128"/>
      <c r="X878" s="128"/>
      <c r="Y878" s="128"/>
      <c r="Z878" s="128"/>
      <c r="AA878" s="128"/>
      <c r="AB878" s="128"/>
      <c r="AC878" s="128"/>
      <c r="AD878" s="128"/>
      <c r="AE878" s="128"/>
      <c r="AF878" s="128"/>
      <c r="AG878" s="128"/>
      <c r="AH878" s="128"/>
    </row>
    <row r="879" spans="1:34" x14ac:dyDescent="0.3">
      <c r="A879" s="177" t="s">
        <v>804</v>
      </c>
      <c r="B879" s="177" t="s">
        <v>814</v>
      </c>
      <c r="C879" s="177">
        <v>118564</v>
      </c>
      <c r="D879" s="180">
        <v>44609</v>
      </c>
      <c r="E879" s="181">
        <v>72.079499999999996</v>
      </c>
      <c r="F879" s="181">
        <v>-0.63349999999999995</v>
      </c>
      <c r="G879" s="181">
        <v>1.4086000000000001</v>
      </c>
      <c r="H879" s="181">
        <v>-3.1231</v>
      </c>
      <c r="I879" s="181">
        <v>-2.9239000000000002</v>
      </c>
      <c r="J879" s="181">
        <v>-4.7069999999999999</v>
      </c>
      <c r="K879" s="181">
        <v>-3.0032000000000001</v>
      </c>
      <c r="L879" s="181">
        <v>8.0290999999999997</v>
      </c>
      <c r="M879" s="181">
        <v>20.805599999999998</v>
      </c>
      <c r="N879" s="181">
        <v>20.956399999999999</v>
      </c>
      <c r="O879" s="181">
        <v>22.7758</v>
      </c>
      <c r="P879" s="181">
        <v>15.486800000000001</v>
      </c>
      <c r="Q879" s="181">
        <v>19.085799999999999</v>
      </c>
      <c r="R879" s="181">
        <v>26.344000000000001</v>
      </c>
      <c r="S879" s="124"/>
      <c r="T879" s="127"/>
      <c r="U879" s="128"/>
      <c r="V879" s="128"/>
      <c r="W879" s="128"/>
      <c r="X879" s="128"/>
      <c r="Y879" s="128"/>
      <c r="Z879" s="128"/>
      <c r="AA879" s="128"/>
      <c r="AB879" s="128"/>
      <c r="AC879" s="128"/>
      <c r="AD879" s="128"/>
      <c r="AE879" s="128"/>
      <c r="AF879" s="128"/>
      <c r="AG879" s="128"/>
      <c r="AH879" s="128"/>
    </row>
    <row r="880" spans="1:34" x14ac:dyDescent="0.3">
      <c r="A880" s="177" t="s">
        <v>804</v>
      </c>
      <c r="B880" s="177" t="s">
        <v>815</v>
      </c>
      <c r="C880" s="177">
        <v>102760</v>
      </c>
      <c r="D880" s="180">
        <v>44609</v>
      </c>
      <c r="E880" s="181">
        <v>113.581</v>
      </c>
      <c r="F880" s="181">
        <v>-0.34129999999999999</v>
      </c>
      <c r="G880" s="181">
        <v>1.8691</v>
      </c>
      <c r="H880" s="181">
        <v>-2.4579</v>
      </c>
      <c r="I880" s="181">
        <v>-3.0878999999999999</v>
      </c>
      <c r="J880" s="181">
        <v>-4.5594000000000001</v>
      </c>
      <c r="K880" s="181">
        <v>-1.601</v>
      </c>
      <c r="L880" s="181">
        <v>11.5289</v>
      </c>
      <c r="M880" s="181">
        <v>24.098299999999998</v>
      </c>
      <c r="N880" s="181">
        <v>24.475100000000001</v>
      </c>
      <c r="O880" s="181">
        <v>18.0289</v>
      </c>
      <c r="P880" s="181">
        <v>10.7273</v>
      </c>
      <c r="Q880" s="181">
        <v>14.9595</v>
      </c>
      <c r="R880" s="181">
        <v>23.143899999999999</v>
      </c>
      <c r="S880" s="124"/>
      <c r="T880" s="127"/>
      <c r="U880" s="128"/>
      <c r="V880" s="128"/>
      <c r="W880" s="128"/>
      <c r="X880" s="128"/>
      <c r="Y880" s="128"/>
      <c r="Z880" s="128"/>
      <c r="AA880" s="128"/>
      <c r="AB880" s="128"/>
      <c r="AC880" s="128"/>
      <c r="AD880" s="128"/>
      <c r="AE880" s="128"/>
      <c r="AF880" s="128"/>
      <c r="AG880" s="128"/>
      <c r="AH880" s="128"/>
    </row>
    <row r="881" spans="1:34" x14ac:dyDescent="0.3">
      <c r="A881" s="177" t="s">
        <v>804</v>
      </c>
      <c r="B881" s="177" t="s">
        <v>816</v>
      </c>
      <c r="C881" s="177">
        <v>118950</v>
      </c>
      <c r="D881" s="180">
        <v>44609</v>
      </c>
      <c r="E881" s="181">
        <v>123.443</v>
      </c>
      <c r="F881" s="181">
        <v>-0.33750000000000002</v>
      </c>
      <c r="G881" s="181">
        <v>1.8809</v>
      </c>
      <c r="H881" s="181">
        <v>-2.4304999999999999</v>
      </c>
      <c r="I881" s="181">
        <v>-3.0314000000000001</v>
      </c>
      <c r="J881" s="181">
        <v>-4.4367000000000001</v>
      </c>
      <c r="K881" s="181">
        <v>-1.2393000000000001</v>
      </c>
      <c r="L881" s="181">
        <v>12.2668</v>
      </c>
      <c r="M881" s="181">
        <v>25.263100000000001</v>
      </c>
      <c r="N881" s="181">
        <v>26.020099999999999</v>
      </c>
      <c r="O881" s="181">
        <v>19.2424</v>
      </c>
      <c r="P881" s="181">
        <v>11.8789</v>
      </c>
      <c r="Q881" s="181">
        <v>13.1945</v>
      </c>
      <c r="R881" s="181">
        <v>24.528600000000001</v>
      </c>
      <c r="S881" s="124"/>
      <c r="T881" s="127"/>
      <c r="U881" s="128"/>
      <c r="V881" s="128"/>
      <c r="W881" s="128"/>
      <c r="X881" s="128"/>
      <c r="Y881" s="128"/>
      <c r="Z881" s="128"/>
      <c r="AA881" s="128"/>
      <c r="AB881" s="128"/>
      <c r="AC881" s="128"/>
      <c r="AD881" s="128"/>
      <c r="AE881" s="128"/>
      <c r="AF881" s="128"/>
      <c r="AG881" s="128"/>
      <c r="AH881" s="128"/>
    </row>
    <row r="882" spans="1:34" x14ac:dyDescent="0.3">
      <c r="A882" s="177" t="s">
        <v>804</v>
      </c>
      <c r="B882" s="177" t="s">
        <v>1834</v>
      </c>
      <c r="C882" s="177">
        <v>148411</v>
      </c>
      <c r="D882" s="180">
        <v>44609</v>
      </c>
      <c r="E882" s="181">
        <v>16.291399999999999</v>
      </c>
      <c r="F882" s="181">
        <v>-0.49230000000000002</v>
      </c>
      <c r="G882" s="181">
        <v>2.1187</v>
      </c>
      <c r="H882" s="181">
        <v>-3.1185</v>
      </c>
      <c r="I882" s="181">
        <v>-3.2376</v>
      </c>
      <c r="J882" s="181">
        <v>-7.6277999999999997</v>
      </c>
      <c r="K882" s="181">
        <v>-4.4694000000000003</v>
      </c>
      <c r="L882" s="181">
        <v>5.9824000000000002</v>
      </c>
      <c r="M882" s="181">
        <v>20.973600000000001</v>
      </c>
      <c r="N882" s="181">
        <v>18.074200000000001</v>
      </c>
      <c r="O882" s="181"/>
      <c r="P882" s="181"/>
      <c r="Q882" s="181">
        <v>36.316200000000002</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804</v>
      </c>
      <c r="B883" s="177" t="s">
        <v>817</v>
      </c>
      <c r="C883" s="177">
        <v>148409</v>
      </c>
      <c r="D883" s="180">
        <v>44609</v>
      </c>
      <c r="E883" s="181">
        <v>15.876200000000001</v>
      </c>
      <c r="F883" s="181">
        <v>-0.497</v>
      </c>
      <c r="G883" s="181">
        <v>2.105</v>
      </c>
      <c r="H883" s="181">
        <v>-3.1496</v>
      </c>
      <c r="I883" s="181">
        <v>-3.2989000000000002</v>
      </c>
      <c r="J883" s="181">
        <v>-7.7576000000000001</v>
      </c>
      <c r="K883" s="181">
        <v>-4.8662999999999998</v>
      </c>
      <c r="L883" s="181">
        <v>5.1125999999999996</v>
      </c>
      <c r="M883" s="181">
        <v>19.492999999999999</v>
      </c>
      <c r="N883" s="181">
        <v>16.157699999999998</v>
      </c>
      <c r="O883" s="181"/>
      <c r="P883" s="181"/>
      <c r="Q883" s="181">
        <v>34.100499999999997</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804</v>
      </c>
      <c r="B884" s="177" t="s">
        <v>818</v>
      </c>
      <c r="C884" s="177">
        <v>111957</v>
      </c>
      <c r="D884" s="180">
        <v>44609</v>
      </c>
      <c r="E884" s="181">
        <v>48.72</v>
      </c>
      <c r="F884" s="181">
        <v>-0.30690000000000001</v>
      </c>
      <c r="G884" s="181">
        <v>2.0314000000000001</v>
      </c>
      <c r="H884" s="181">
        <v>-2.5015000000000001</v>
      </c>
      <c r="I884" s="181">
        <v>-2.5990000000000002</v>
      </c>
      <c r="J884" s="181">
        <v>-5.3613</v>
      </c>
      <c r="K884" s="181">
        <v>-4.1699000000000002</v>
      </c>
      <c r="L884" s="181">
        <v>4.3925000000000001</v>
      </c>
      <c r="M884" s="181">
        <v>18.3386</v>
      </c>
      <c r="N884" s="181">
        <v>19.852399999999999</v>
      </c>
      <c r="O884" s="181">
        <v>20.982600000000001</v>
      </c>
      <c r="P884" s="181">
        <v>13.567600000000001</v>
      </c>
      <c r="Q884" s="181">
        <v>13.241199999999999</v>
      </c>
      <c r="R884" s="181">
        <v>30.039899999999999</v>
      </c>
      <c r="S884" s="124"/>
      <c r="T884" s="127"/>
      <c r="U884" s="128"/>
      <c r="V884" s="128"/>
      <c r="W884" s="128"/>
      <c r="X884" s="128"/>
      <c r="Y884" s="128"/>
      <c r="Z884" s="128"/>
      <c r="AA884" s="128"/>
      <c r="AB884" s="128"/>
      <c r="AC884" s="128"/>
      <c r="AD884" s="128"/>
      <c r="AE884" s="128"/>
      <c r="AF884" s="128"/>
      <c r="AG884" s="128"/>
      <c r="AH884" s="128"/>
    </row>
    <row r="885" spans="1:34" x14ac:dyDescent="0.3">
      <c r="A885" s="177" t="s">
        <v>804</v>
      </c>
      <c r="B885" s="177" t="s">
        <v>819</v>
      </c>
      <c r="C885" s="177">
        <v>120722</v>
      </c>
      <c r="D885" s="180">
        <v>44609</v>
      </c>
      <c r="E885" s="181">
        <v>53.55</v>
      </c>
      <c r="F885" s="181">
        <v>-0.2979</v>
      </c>
      <c r="G885" s="181">
        <v>2.0388999999999999</v>
      </c>
      <c r="H885" s="181">
        <v>-2.4767999999999999</v>
      </c>
      <c r="I885" s="181">
        <v>-2.5478000000000001</v>
      </c>
      <c r="J885" s="181">
        <v>-5.2548000000000004</v>
      </c>
      <c r="K885" s="181">
        <v>-3.8426999999999998</v>
      </c>
      <c r="L885" s="181">
        <v>5.0617999999999999</v>
      </c>
      <c r="M885" s="181">
        <v>19.477900000000002</v>
      </c>
      <c r="N885" s="181">
        <v>21.346</v>
      </c>
      <c r="O885" s="181">
        <v>22.349399999999999</v>
      </c>
      <c r="P885" s="181">
        <v>14.831099999999999</v>
      </c>
      <c r="Q885" s="181">
        <v>14.6968</v>
      </c>
      <c r="R885" s="181">
        <v>31.615600000000001</v>
      </c>
      <c r="S885" s="124"/>
      <c r="T885" s="127"/>
      <c r="U885" s="128"/>
      <c r="V885" s="128"/>
      <c r="W885" s="128"/>
      <c r="X885" s="128"/>
      <c r="Y885" s="128"/>
      <c r="Z885" s="128"/>
      <c r="AA885" s="128"/>
      <c r="AB885" s="128"/>
      <c r="AC885" s="128"/>
      <c r="AD885" s="128"/>
      <c r="AE885" s="128"/>
      <c r="AF885" s="128"/>
      <c r="AG885" s="128"/>
      <c r="AH885" s="128"/>
    </row>
    <row r="886" spans="1:34" x14ac:dyDescent="0.3">
      <c r="A886" s="177" t="s">
        <v>804</v>
      </c>
      <c r="B886" s="177" t="s">
        <v>820</v>
      </c>
      <c r="C886" s="177">
        <v>141920</v>
      </c>
      <c r="D886" s="180">
        <v>44609</v>
      </c>
      <c r="E886" s="181">
        <v>16.11</v>
      </c>
      <c r="F886" s="181">
        <v>-0.124</v>
      </c>
      <c r="G886" s="181">
        <v>2.6114999999999999</v>
      </c>
      <c r="H886" s="181">
        <v>-2.0669</v>
      </c>
      <c r="I886" s="181">
        <v>-2.0072999999999999</v>
      </c>
      <c r="J886" s="181">
        <v>-6.1736000000000004</v>
      </c>
      <c r="K886" s="181">
        <v>-5.2910000000000004</v>
      </c>
      <c r="L886" s="181">
        <v>6.3365999999999998</v>
      </c>
      <c r="M886" s="181">
        <v>21.953099999999999</v>
      </c>
      <c r="N886" s="181">
        <v>18.7178</v>
      </c>
      <c r="O886" s="181">
        <v>19.192399999999999</v>
      </c>
      <c r="P886" s="181"/>
      <c r="Q886" s="181">
        <v>11.8596</v>
      </c>
      <c r="R886" s="181">
        <v>21.8752</v>
      </c>
      <c r="S886" s="124"/>
      <c r="T886" s="127"/>
      <c r="U886" s="128"/>
      <c r="V886" s="128"/>
      <c r="W886" s="128"/>
      <c r="X886" s="128"/>
      <c r="Y886" s="128"/>
      <c r="Z886" s="128"/>
      <c r="AA886" s="128"/>
      <c r="AB886" s="128"/>
      <c r="AC886" s="128"/>
      <c r="AD886" s="128"/>
      <c r="AE886" s="128"/>
      <c r="AF886" s="128"/>
      <c r="AG886" s="128"/>
      <c r="AH886" s="128"/>
    </row>
    <row r="887" spans="1:34" x14ac:dyDescent="0.3">
      <c r="A887" s="177" t="s">
        <v>804</v>
      </c>
      <c r="B887" s="177" t="s">
        <v>821</v>
      </c>
      <c r="C887" s="177">
        <v>141919</v>
      </c>
      <c r="D887" s="180">
        <v>44609</v>
      </c>
      <c r="E887" s="181">
        <v>15.12</v>
      </c>
      <c r="F887" s="181">
        <v>-0.1321</v>
      </c>
      <c r="G887" s="181">
        <v>2.5779999999999998</v>
      </c>
      <c r="H887" s="181">
        <v>-2.0724999999999998</v>
      </c>
      <c r="I887" s="181">
        <v>-2.0724999999999998</v>
      </c>
      <c r="J887" s="181">
        <v>-6.2615999999999996</v>
      </c>
      <c r="K887" s="181">
        <v>-5.5</v>
      </c>
      <c r="L887" s="181">
        <v>5.8083</v>
      </c>
      <c r="M887" s="181">
        <v>21.056799999999999</v>
      </c>
      <c r="N887" s="181">
        <v>17.573899999999998</v>
      </c>
      <c r="O887" s="181">
        <v>18</v>
      </c>
      <c r="P887" s="181"/>
      <c r="Q887" s="181">
        <v>10.204599999999999</v>
      </c>
      <c r="R887" s="181">
        <v>20.776900000000001</v>
      </c>
      <c r="S887" s="124"/>
      <c r="T887" s="127"/>
      <c r="U887" s="128"/>
      <c r="V887" s="128"/>
      <c r="W887" s="128"/>
      <c r="X887" s="128"/>
      <c r="Y887" s="128"/>
      <c r="Z887" s="128"/>
      <c r="AA887" s="128"/>
      <c r="AB887" s="128"/>
      <c r="AC887" s="128"/>
      <c r="AD887" s="128"/>
      <c r="AE887" s="128"/>
      <c r="AF887" s="128"/>
      <c r="AG887" s="128"/>
      <c r="AH887" s="128"/>
    </row>
    <row r="888" spans="1:34" x14ac:dyDescent="0.3">
      <c r="A888" s="177" t="s">
        <v>804</v>
      </c>
      <c r="B888" s="177" t="s">
        <v>822</v>
      </c>
      <c r="C888" s="177">
        <v>118421</v>
      </c>
      <c r="D888" s="180">
        <v>44609</v>
      </c>
      <c r="E888" s="181">
        <v>60.44</v>
      </c>
      <c r="F888" s="181">
        <v>-0.49390000000000001</v>
      </c>
      <c r="G888" s="181">
        <v>1.9396</v>
      </c>
      <c r="H888" s="181">
        <v>-2.9388000000000001</v>
      </c>
      <c r="I888" s="181">
        <v>-2.8607999999999998</v>
      </c>
      <c r="J888" s="181">
        <v>-6.9581</v>
      </c>
      <c r="K888" s="181">
        <v>-3.11</v>
      </c>
      <c r="L888" s="181">
        <v>5.4431000000000003</v>
      </c>
      <c r="M888" s="181">
        <v>17.109100000000002</v>
      </c>
      <c r="N888" s="181">
        <v>11.9259</v>
      </c>
      <c r="O888" s="181">
        <v>18.4147</v>
      </c>
      <c r="P888" s="181">
        <v>14.7334</v>
      </c>
      <c r="Q888" s="181">
        <v>12.8827</v>
      </c>
      <c r="R888" s="181">
        <v>16.977799999999998</v>
      </c>
      <c r="S888" s="124"/>
      <c r="T888" s="127"/>
      <c r="U888" s="128"/>
      <c r="V888" s="128"/>
      <c r="W888" s="128"/>
      <c r="X888" s="128"/>
      <c r="Y888" s="128"/>
      <c r="Z888" s="128"/>
      <c r="AA888" s="128"/>
      <c r="AB888" s="128"/>
      <c r="AC888" s="128"/>
      <c r="AD888" s="128"/>
      <c r="AE888" s="128"/>
      <c r="AF888" s="128"/>
      <c r="AG888" s="128"/>
      <c r="AH888" s="128"/>
    </row>
    <row r="889" spans="1:34" x14ac:dyDescent="0.3">
      <c r="A889" s="177" t="s">
        <v>804</v>
      </c>
      <c r="B889" s="177" t="s">
        <v>823</v>
      </c>
      <c r="C889" s="177">
        <v>108592</v>
      </c>
      <c r="D889" s="180">
        <v>44609</v>
      </c>
      <c r="E889" s="181">
        <v>53.66</v>
      </c>
      <c r="F889" s="181">
        <v>-0.50060000000000004</v>
      </c>
      <c r="G889" s="181">
        <v>1.9182999999999999</v>
      </c>
      <c r="H889" s="181">
        <v>-2.9832000000000001</v>
      </c>
      <c r="I889" s="181">
        <v>-2.9304999999999999</v>
      </c>
      <c r="J889" s="181">
        <v>-7.0823</v>
      </c>
      <c r="K889" s="181">
        <v>-3.4544999999999999</v>
      </c>
      <c r="L889" s="181">
        <v>4.7023999999999999</v>
      </c>
      <c r="M889" s="181">
        <v>15.9214</v>
      </c>
      <c r="N889" s="181">
        <v>10.4115</v>
      </c>
      <c r="O889" s="181">
        <v>16.815200000000001</v>
      </c>
      <c r="P889" s="181">
        <v>13.077400000000001</v>
      </c>
      <c r="Q889" s="181">
        <v>11.117800000000001</v>
      </c>
      <c r="R889" s="181">
        <v>15.4115</v>
      </c>
      <c r="S889" s="124"/>
      <c r="T889" s="127"/>
      <c r="U889" s="128"/>
      <c r="V889" s="128"/>
      <c r="W889" s="128"/>
      <c r="X889" s="128"/>
      <c r="Y889" s="128"/>
      <c r="Z889" s="128"/>
      <c r="AA889" s="128"/>
      <c r="AB889" s="128"/>
      <c r="AC889" s="128"/>
      <c r="AD889" s="128"/>
      <c r="AE889" s="128"/>
      <c r="AF889" s="128"/>
      <c r="AG889" s="128"/>
      <c r="AH889" s="128"/>
    </row>
    <row r="890" spans="1:34" x14ac:dyDescent="0.3">
      <c r="A890" s="177" t="s">
        <v>804</v>
      </c>
      <c r="B890" s="177" t="s">
        <v>824</v>
      </c>
      <c r="C890" s="177">
        <v>131580</v>
      </c>
      <c r="D890" s="180">
        <v>44609</v>
      </c>
      <c r="E890" s="181">
        <v>32.5336</v>
      </c>
      <c r="F890" s="181">
        <v>-0.63829999999999998</v>
      </c>
      <c r="G890" s="181">
        <v>2.1539999999999999</v>
      </c>
      <c r="H890" s="181">
        <v>-2.8755000000000002</v>
      </c>
      <c r="I890" s="181">
        <v>-3.2425999999999999</v>
      </c>
      <c r="J890" s="181">
        <v>-7.2194000000000003</v>
      </c>
      <c r="K890" s="181">
        <v>-5.1558999999999999</v>
      </c>
      <c r="L890" s="181">
        <v>5.2152000000000003</v>
      </c>
      <c r="M890" s="181">
        <v>23.9451</v>
      </c>
      <c r="N890" s="181">
        <v>21.787600000000001</v>
      </c>
      <c r="O890" s="181">
        <v>29.916399999999999</v>
      </c>
      <c r="P890" s="181">
        <v>19.430499999999999</v>
      </c>
      <c r="Q890" s="181">
        <v>17.5213</v>
      </c>
      <c r="R890" s="181">
        <v>25.4693</v>
      </c>
      <c r="S890" s="124"/>
      <c r="T890" s="127"/>
      <c r="U890" s="128"/>
      <c r="V890" s="128"/>
      <c r="W890" s="128"/>
      <c r="X890" s="128"/>
      <c r="Y890" s="128"/>
      <c r="Z890" s="128"/>
      <c r="AA890" s="128"/>
      <c r="AB890" s="128"/>
      <c r="AC890" s="128"/>
      <c r="AD890" s="128"/>
      <c r="AE890" s="128"/>
      <c r="AF890" s="128"/>
      <c r="AG890" s="128"/>
      <c r="AH890" s="128"/>
    </row>
    <row r="891" spans="1:34" x14ac:dyDescent="0.3">
      <c r="A891" s="177" t="s">
        <v>804</v>
      </c>
      <c r="B891" s="177" t="s">
        <v>825</v>
      </c>
      <c r="C891" s="177">
        <v>131578</v>
      </c>
      <c r="D891" s="180">
        <v>44609</v>
      </c>
      <c r="E891" s="181">
        <v>29.6951</v>
      </c>
      <c r="F891" s="181">
        <v>-0.64139999999999997</v>
      </c>
      <c r="G891" s="181">
        <v>2.1450999999999998</v>
      </c>
      <c r="H891" s="181">
        <v>-2.8956</v>
      </c>
      <c r="I891" s="181">
        <v>-3.2824</v>
      </c>
      <c r="J891" s="181">
        <v>-7.3038999999999996</v>
      </c>
      <c r="K891" s="181">
        <v>-5.4142999999999999</v>
      </c>
      <c r="L891" s="181">
        <v>4.6379999999999999</v>
      </c>
      <c r="M891" s="181">
        <v>22.909199999999998</v>
      </c>
      <c r="N891" s="181">
        <v>20.476700000000001</v>
      </c>
      <c r="O891" s="181">
        <v>28.254000000000001</v>
      </c>
      <c r="P891" s="181">
        <v>17.810199999999998</v>
      </c>
      <c r="Q891" s="181">
        <v>16.062200000000001</v>
      </c>
      <c r="R891" s="181">
        <v>23.987300000000001</v>
      </c>
      <c r="S891" s="124"/>
      <c r="T891" s="127"/>
      <c r="U891" s="128"/>
      <c r="V891" s="128"/>
      <c r="W891" s="128"/>
      <c r="X891" s="128"/>
      <c r="Y891" s="128"/>
      <c r="Z891" s="128"/>
      <c r="AA891" s="128"/>
      <c r="AB891" s="128"/>
      <c r="AC891" s="128"/>
      <c r="AD891" s="128"/>
      <c r="AE891" s="128"/>
      <c r="AF891" s="128"/>
      <c r="AG891" s="128"/>
      <c r="AH891" s="128"/>
    </row>
    <row r="892" spans="1:34" x14ac:dyDescent="0.3">
      <c r="A892" s="177" t="s">
        <v>804</v>
      </c>
      <c r="B892" s="177" t="s">
        <v>1835</v>
      </c>
      <c r="C892" s="177">
        <v>148481</v>
      </c>
      <c r="D892" s="180">
        <v>44609</v>
      </c>
      <c r="E892" s="181">
        <v>15.69</v>
      </c>
      <c r="F892" s="181">
        <v>-0.57030000000000003</v>
      </c>
      <c r="G892" s="181">
        <v>1.5533999999999999</v>
      </c>
      <c r="H892" s="181">
        <v>-3.4462000000000002</v>
      </c>
      <c r="I892" s="181">
        <v>-4.6200999999999999</v>
      </c>
      <c r="J892" s="181">
        <v>-9.4110999999999994</v>
      </c>
      <c r="K892" s="181">
        <v>-6.7736000000000001</v>
      </c>
      <c r="L892" s="181">
        <v>4.8796999999999997</v>
      </c>
      <c r="M892" s="181">
        <v>22.196300000000001</v>
      </c>
      <c r="N892" s="181">
        <v>22.291499999999999</v>
      </c>
      <c r="O892" s="181"/>
      <c r="P892" s="181"/>
      <c r="Q892" s="181">
        <v>38.392099999999999</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804</v>
      </c>
      <c r="B893" s="177" t="s">
        <v>1836</v>
      </c>
      <c r="C893" s="177">
        <v>148483</v>
      </c>
      <c r="D893" s="180">
        <v>44609</v>
      </c>
      <c r="E893" s="181">
        <v>15.31</v>
      </c>
      <c r="F893" s="181">
        <v>-0.58440000000000003</v>
      </c>
      <c r="G893" s="181">
        <v>1.5926</v>
      </c>
      <c r="H893" s="181">
        <v>-3.4678</v>
      </c>
      <c r="I893" s="181">
        <v>-4.67</v>
      </c>
      <c r="J893" s="181">
        <v>-9.5153999999999996</v>
      </c>
      <c r="K893" s="181">
        <v>-7.1558999999999999</v>
      </c>
      <c r="L893" s="181">
        <v>4.0082000000000004</v>
      </c>
      <c r="M893" s="181">
        <v>20.6462</v>
      </c>
      <c r="N893" s="181">
        <v>20.172699999999999</v>
      </c>
      <c r="O893" s="181"/>
      <c r="P893" s="181"/>
      <c r="Q893" s="181">
        <v>35.966099999999997</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804</v>
      </c>
      <c r="B894" s="177" t="s">
        <v>826</v>
      </c>
      <c r="C894" s="177">
        <v>107410</v>
      </c>
      <c r="D894" s="180">
        <v>44609</v>
      </c>
      <c r="E894" s="181">
        <v>11.5871</v>
      </c>
      <c r="F894" s="181">
        <v>-0.48870000000000002</v>
      </c>
      <c r="G894" s="181">
        <v>2.7608000000000001</v>
      </c>
      <c r="H894" s="181">
        <v>-2.1575000000000002</v>
      </c>
      <c r="I894" s="181">
        <v>-1.9679</v>
      </c>
      <c r="J894" s="181">
        <v>-6.7842000000000002</v>
      </c>
      <c r="K894" s="181">
        <v>-5.4184000000000001</v>
      </c>
      <c r="L894" s="181">
        <v>6.6638000000000002</v>
      </c>
      <c r="M894" s="181">
        <v>15.8386</v>
      </c>
      <c r="N894" s="181">
        <v>9.7970000000000006</v>
      </c>
      <c r="O894" s="181">
        <v>11.1334</v>
      </c>
      <c r="P894" s="181">
        <v>10.753500000000001</v>
      </c>
      <c r="Q894" s="181">
        <v>1.0605</v>
      </c>
      <c r="R894" s="181">
        <v>9.5038</v>
      </c>
      <c r="S894" s="124"/>
      <c r="T894" s="127"/>
      <c r="U894" s="128"/>
      <c r="V894" s="128"/>
      <c r="W894" s="128"/>
      <c r="X894" s="128"/>
      <c r="Y894" s="128"/>
      <c r="Z894" s="128"/>
      <c r="AA894" s="128"/>
      <c r="AB894" s="128"/>
      <c r="AC894" s="128"/>
      <c r="AD894" s="128"/>
      <c r="AE894" s="128"/>
      <c r="AF894" s="128"/>
      <c r="AG894" s="128"/>
      <c r="AH894" s="128"/>
    </row>
    <row r="895" spans="1:34" x14ac:dyDescent="0.3">
      <c r="A895" s="177" t="s">
        <v>804</v>
      </c>
      <c r="B895" s="177" t="s">
        <v>827</v>
      </c>
      <c r="C895" s="177">
        <v>120488</v>
      </c>
      <c r="D895" s="180">
        <v>44609</v>
      </c>
      <c r="E895" s="181">
        <v>13.002000000000001</v>
      </c>
      <c r="F895" s="181">
        <v>-0.48599999999999999</v>
      </c>
      <c r="G895" s="181">
        <v>2.7679999999999998</v>
      </c>
      <c r="H895" s="181">
        <v>-2.1419999999999999</v>
      </c>
      <c r="I895" s="181">
        <v>-1.9346000000000001</v>
      </c>
      <c r="J895" s="181">
        <v>-6.7046999999999999</v>
      </c>
      <c r="K895" s="181">
        <v>-5.1689999999999996</v>
      </c>
      <c r="L895" s="181">
        <v>7.2417999999999996</v>
      </c>
      <c r="M895" s="181">
        <v>16.79</v>
      </c>
      <c r="N895" s="181">
        <v>10.9954</v>
      </c>
      <c r="O895" s="181">
        <v>12.7441</v>
      </c>
      <c r="P895" s="181">
        <v>12.1836</v>
      </c>
      <c r="Q895" s="181">
        <v>14.1371</v>
      </c>
      <c r="R895" s="181">
        <v>10.846399999999999</v>
      </c>
      <c r="S895" s="124"/>
      <c r="T895" s="127"/>
      <c r="U895" s="128"/>
      <c r="V895" s="128"/>
      <c r="W895" s="128"/>
      <c r="X895" s="128"/>
      <c r="Y895" s="128"/>
      <c r="Z895" s="128"/>
      <c r="AA895" s="128"/>
      <c r="AB895" s="128"/>
      <c r="AC895" s="128"/>
      <c r="AD895" s="128"/>
      <c r="AE895" s="128"/>
      <c r="AF895" s="128"/>
      <c r="AG895" s="128"/>
      <c r="AH895" s="128"/>
    </row>
    <row r="896" spans="1:34" x14ac:dyDescent="0.3">
      <c r="A896" s="177" t="s">
        <v>804</v>
      </c>
      <c r="B896" s="177" t="s">
        <v>828</v>
      </c>
      <c r="C896" s="177">
        <v>147473</v>
      </c>
      <c r="D896" s="180">
        <v>44609</v>
      </c>
      <c r="E896" s="181">
        <v>17.13</v>
      </c>
      <c r="F896" s="181">
        <v>-0.33739999999999998</v>
      </c>
      <c r="G896" s="181">
        <v>2.6301999999999999</v>
      </c>
      <c r="H896" s="181">
        <v>-2.3875999999999999</v>
      </c>
      <c r="I896" s="181">
        <v>-2.2204000000000002</v>
      </c>
      <c r="J896" s="181">
        <v>-6.2755999999999998</v>
      </c>
      <c r="K896" s="181">
        <v>-3.0998999999999999</v>
      </c>
      <c r="L896" s="181">
        <v>6.9287999999999998</v>
      </c>
      <c r="M896" s="181">
        <v>22.121600000000001</v>
      </c>
      <c r="N896" s="181">
        <v>19.9664</v>
      </c>
      <c r="O896" s="181"/>
      <c r="P896" s="181"/>
      <c r="Q896" s="181">
        <v>23.054200000000002</v>
      </c>
      <c r="R896" s="181">
        <v>23.4541</v>
      </c>
      <c r="S896" s="124"/>
      <c r="T896" s="127"/>
      <c r="U896" s="128"/>
      <c r="V896" s="128"/>
      <c r="W896" s="128"/>
      <c r="X896" s="128"/>
      <c r="Y896" s="128"/>
      <c r="Z896" s="128"/>
      <c r="AA896" s="128"/>
      <c r="AB896" s="128"/>
      <c r="AC896" s="128"/>
      <c r="AD896" s="128"/>
      <c r="AE896" s="128"/>
      <c r="AF896" s="128"/>
      <c r="AG896" s="128"/>
      <c r="AH896" s="128"/>
    </row>
    <row r="897" spans="1:34" x14ac:dyDescent="0.3">
      <c r="A897" s="177" t="s">
        <v>804</v>
      </c>
      <c r="B897" s="177" t="s">
        <v>829</v>
      </c>
      <c r="C897" s="177">
        <v>147477</v>
      </c>
      <c r="D897" s="180">
        <v>44609</v>
      </c>
      <c r="E897" s="181">
        <v>16.38</v>
      </c>
      <c r="F897" s="181">
        <v>-0.3407</v>
      </c>
      <c r="G897" s="181">
        <v>2.6187</v>
      </c>
      <c r="H897" s="181">
        <v>-2.4245000000000001</v>
      </c>
      <c r="I897" s="181">
        <v>-2.2848000000000002</v>
      </c>
      <c r="J897" s="181">
        <v>-6.4053000000000004</v>
      </c>
      <c r="K897" s="181">
        <v>-3.5051999999999999</v>
      </c>
      <c r="L897" s="181">
        <v>6.0537000000000001</v>
      </c>
      <c r="M897" s="181">
        <v>20.6097</v>
      </c>
      <c r="N897" s="181">
        <v>17.977499999999999</v>
      </c>
      <c r="O897" s="181"/>
      <c r="P897" s="181"/>
      <c r="Q897" s="181">
        <v>20.949100000000001</v>
      </c>
      <c r="R897" s="181">
        <v>21.363199999999999</v>
      </c>
      <c r="S897" s="124"/>
      <c r="T897" s="127"/>
      <c r="U897" s="128"/>
      <c r="V897" s="128"/>
      <c r="W897" s="128"/>
      <c r="X897" s="128"/>
      <c r="Y897" s="128"/>
      <c r="Z897" s="128"/>
      <c r="AA897" s="128"/>
      <c r="AB897" s="128"/>
      <c r="AC897" s="128"/>
      <c r="AD897" s="128"/>
      <c r="AE897" s="128"/>
      <c r="AF897" s="128"/>
      <c r="AG897" s="128"/>
      <c r="AH897" s="128"/>
    </row>
    <row r="898" spans="1:34" x14ac:dyDescent="0.3">
      <c r="A898" s="177" t="s">
        <v>804</v>
      </c>
      <c r="B898" s="177" t="s">
        <v>830</v>
      </c>
      <c r="C898" s="177">
        <v>145376</v>
      </c>
      <c r="D898" s="180">
        <v>44609</v>
      </c>
      <c r="E898" s="181">
        <v>16.148</v>
      </c>
      <c r="F898" s="181">
        <v>-0.31480000000000002</v>
      </c>
      <c r="G898" s="181">
        <v>1.7388999999999999</v>
      </c>
      <c r="H898" s="181">
        <v>-2.4643999999999999</v>
      </c>
      <c r="I898" s="181">
        <v>-3.6286</v>
      </c>
      <c r="J898" s="181">
        <v>-9.6363000000000003</v>
      </c>
      <c r="K898" s="181">
        <v>-6.0015000000000001</v>
      </c>
      <c r="L898" s="181">
        <v>-0.88390000000000002</v>
      </c>
      <c r="M898" s="181">
        <v>11.357799999999999</v>
      </c>
      <c r="N898" s="181">
        <v>13.886699999999999</v>
      </c>
      <c r="O898" s="181">
        <v>17.6023</v>
      </c>
      <c r="P898" s="181"/>
      <c r="Q898" s="181">
        <v>15.6919</v>
      </c>
      <c r="R898" s="181">
        <v>16.1389</v>
      </c>
      <c r="S898" s="124"/>
      <c r="T898" s="127"/>
      <c r="U898" s="128"/>
      <c r="V898" s="128"/>
      <c r="W898" s="128"/>
      <c r="X898" s="128"/>
      <c r="Y898" s="128"/>
      <c r="Z898" s="128"/>
      <c r="AA898" s="128"/>
      <c r="AB898" s="128"/>
      <c r="AC898" s="128"/>
      <c r="AD898" s="128"/>
      <c r="AE898" s="128"/>
      <c r="AF898" s="128"/>
      <c r="AG898" s="128"/>
      <c r="AH898" s="128"/>
    </row>
    <row r="899" spans="1:34" x14ac:dyDescent="0.3">
      <c r="A899" s="177" t="s">
        <v>804</v>
      </c>
      <c r="B899" s="177" t="s">
        <v>831</v>
      </c>
      <c r="C899" s="177">
        <v>145378</v>
      </c>
      <c r="D899" s="180">
        <v>44609</v>
      </c>
      <c r="E899" s="181">
        <v>15.55</v>
      </c>
      <c r="F899" s="181">
        <v>-0.32050000000000001</v>
      </c>
      <c r="G899" s="181">
        <v>1.7271000000000001</v>
      </c>
      <c r="H899" s="181">
        <v>-2.4895</v>
      </c>
      <c r="I899" s="181">
        <v>-3.6734</v>
      </c>
      <c r="J899" s="181">
        <v>-9.7294999999999998</v>
      </c>
      <c r="K899" s="181">
        <v>-6.2971000000000004</v>
      </c>
      <c r="L899" s="181">
        <v>-1.5012000000000001</v>
      </c>
      <c r="M899" s="181">
        <v>10.315</v>
      </c>
      <c r="N899" s="181">
        <v>12.4937</v>
      </c>
      <c r="O899" s="181">
        <v>16.253299999999999</v>
      </c>
      <c r="P899" s="181"/>
      <c r="Q899" s="181">
        <v>14.371499999999999</v>
      </c>
      <c r="R899" s="181">
        <v>14.7639</v>
      </c>
      <c r="S899" s="124"/>
      <c r="T899" s="127"/>
      <c r="U899" s="128"/>
      <c r="V899" s="128"/>
      <c r="W899" s="128"/>
      <c r="X899" s="128"/>
      <c r="Y899" s="128"/>
      <c r="Z899" s="128"/>
      <c r="AA899" s="128"/>
      <c r="AB899" s="128"/>
      <c r="AC899" s="128"/>
      <c r="AD899" s="128"/>
      <c r="AE899" s="128"/>
      <c r="AF899" s="128"/>
      <c r="AG899" s="128"/>
      <c r="AH899" s="128"/>
    </row>
    <row r="900" spans="1:34" x14ac:dyDescent="0.3">
      <c r="A900" s="177" t="s">
        <v>804</v>
      </c>
      <c r="B900" s="177" t="s">
        <v>1837</v>
      </c>
      <c r="C900" s="177">
        <v>148567</v>
      </c>
      <c r="D900" s="180">
        <v>44609</v>
      </c>
      <c r="E900" s="181">
        <v>15.4605</v>
      </c>
      <c r="F900" s="181">
        <v>-0.40329999999999999</v>
      </c>
      <c r="G900" s="181">
        <v>2.4287999999999998</v>
      </c>
      <c r="H900" s="181">
        <v>-2.8075999999999999</v>
      </c>
      <c r="I900" s="181">
        <v>-2.7342</v>
      </c>
      <c r="J900" s="181">
        <v>-5.8045</v>
      </c>
      <c r="K900" s="181">
        <v>-2.7726999999999999</v>
      </c>
      <c r="L900" s="181">
        <v>5.5907999999999998</v>
      </c>
      <c r="M900" s="181">
        <v>22.0871</v>
      </c>
      <c r="N900" s="181">
        <v>26.592600000000001</v>
      </c>
      <c r="O900" s="181"/>
      <c r="P900" s="181"/>
      <c r="Q900" s="181">
        <v>41.621899999999997</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804</v>
      </c>
      <c r="B901" s="177" t="s">
        <v>1838</v>
      </c>
      <c r="C901" s="177">
        <v>148571</v>
      </c>
      <c r="D901" s="180">
        <v>44609</v>
      </c>
      <c r="E901" s="181">
        <v>15.0372</v>
      </c>
      <c r="F901" s="181">
        <v>-0.41</v>
      </c>
      <c r="G901" s="181">
        <v>2.4081000000000001</v>
      </c>
      <c r="H901" s="181">
        <v>-2.8523000000000001</v>
      </c>
      <c r="I901" s="181">
        <v>-2.8241000000000001</v>
      </c>
      <c r="J901" s="181">
        <v>-5.9958</v>
      </c>
      <c r="K901" s="181">
        <v>-3.3704999999999998</v>
      </c>
      <c r="L901" s="181">
        <v>4.3430999999999997</v>
      </c>
      <c r="M901" s="181">
        <v>20.0153</v>
      </c>
      <c r="N901" s="181">
        <v>23.811900000000001</v>
      </c>
      <c r="O901" s="181"/>
      <c r="P901" s="181"/>
      <c r="Q901" s="181">
        <v>38.516300000000001</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804</v>
      </c>
      <c r="B902" s="177" t="s">
        <v>832</v>
      </c>
      <c r="C902" s="177">
        <v>147206</v>
      </c>
      <c r="D902" s="180">
        <v>44609</v>
      </c>
      <c r="E902" s="181">
        <v>20.029</v>
      </c>
      <c r="F902" s="181">
        <v>-0.47210000000000002</v>
      </c>
      <c r="G902" s="181">
        <v>2.0482</v>
      </c>
      <c r="H902" s="181">
        <v>-3.0072999999999999</v>
      </c>
      <c r="I902" s="181">
        <v>-3.3675999999999999</v>
      </c>
      <c r="J902" s="181">
        <v>-7.9507000000000003</v>
      </c>
      <c r="K902" s="181">
        <v>-6.7203999999999997</v>
      </c>
      <c r="L902" s="181">
        <v>4.9132999999999996</v>
      </c>
      <c r="M902" s="181">
        <v>22.083400000000001</v>
      </c>
      <c r="N902" s="181">
        <v>21.3217</v>
      </c>
      <c r="O902" s="181"/>
      <c r="P902" s="181"/>
      <c r="Q902" s="181">
        <v>28.533200000000001</v>
      </c>
      <c r="R902" s="181">
        <v>29.444299999999998</v>
      </c>
      <c r="S902" s="124"/>
      <c r="T902" s="127"/>
      <c r="U902" s="128"/>
      <c r="V902" s="128"/>
      <c r="W902" s="128"/>
      <c r="X902" s="128"/>
      <c r="Y902" s="128"/>
      <c r="Z902" s="128"/>
      <c r="AA902" s="128"/>
      <c r="AB902" s="128"/>
      <c r="AC902" s="128"/>
      <c r="AD902" s="128"/>
      <c r="AE902" s="128"/>
      <c r="AF902" s="128"/>
      <c r="AG902" s="128"/>
      <c r="AH902" s="128"/>
    </row>
    <row r="903" spans="1:34" x14ac:dyDescent="0.3">
      <c r="A903" s="177" t="s">
        <v>804</v>
      </c>
      <c r="B903" s="177" t="s">
        <v>833</v>
      </c>
      <c r="C903" s="177">
        <v>147203</v>
      </c>
      <c r="D903" s="180">
        <v>44609</v>
      </c>
      <c r="E903" s="181">
        <v>19.177</v>
      </c>
      <c r="F903" s="181">
        <v>-0.47749999999999998</v>
      </c>
      <c r="G903" s="181">
        <v>2.0379</v>
      </c>
      <c r="H903" s="181">
        <v>-3.0337999999999998</v>
      </c>
      <c r="I903" s="181">
        <v>-3.4148000000000001</v>
      </c>
      <c r="J903" s="181">
        <v>-8.0548000000000002</v>
      </c>
      <c r="K903" s="181">
        <v>-7.0476000000000001</v>
      </c>
      <c r="L903" s="181">
        <v>4.1718999999999999</v>
      </c>
      <c r="M903" s="181">
        <v>20.784800000000001</v>
      </c>
      <c r="N903" s="181">
        <v>19.587199999999999</v>
      </c>
      <c r="O903" s="181"/>
      <c r="P903" s="181"/>
      <c r="Q903" s="181">
        <v>26.529900000000001</v>
      </c>
      <c r="R903" s="181">
        <v>27.5046</v>
      </c>
      <c r="S903" s="124"/>
      <c r="T903" s="127"/>
      <c r="U903" s="128"/>
      <c r="V903" s="128"/>
      <c r="W903" s="128"/>
      <c r="X903" s="128"/>
      <c r="Y903" s="128"/>
      <c r="Z903" s="128"/>
      <c r="AA903" s="128"/>
      <c r="AB903" s="128"/>
      <c r="AC903" s="128"/>
      <c r="AD903" s="128"/>
      <c r="AE903" s="128"/>
      <c r="AF903" s="128"/>
      <c r="AG903" s="128"/>
      <c r="AH903" s="128"/>
    </row>
    <row r="904" spans="1:34" x14ac:dyDescent="0.3">
      <c r="A904" s="177" t="s">
        <v>804</v>
      </c>
      <c r="B904" s="177" t="s">
        <v>834</v>
      </c>
      <c r="C904" s="177">
        <v>122389</v>
      </c>
      <c r="D904" s="180">
        <v>44609</v>
      </c>
      <c r="E904" s="181">
        <v>35.1175</v>
      </c>
      <c r="F904" s="181">
        <v>-0.1552</v>
      </c>
      <c r="G904" s="181">
        <v>2.0505</v>
      </c>
      <c r="H904" s="181">
        <v>-2.9335</v>
      </c>
      <c r="I904" s="181">
        <v>-4.1092000000000004</v>
      </c>
      <c r="J904" s="181">
        <v>-7.9036999999999997</v>
      </c>
      <c r="K904" s="181">
        <v>-8.6945999999999994</v>
      </c>
      <c r="L904" s="181">
        <v>-3.9329999999999998</v>
      </c>
      <c r="M904" s="181">
        <v>6.4919000000000002</v>
      </c>
      <c r="N904" s="181">
        <v>2.8424</v>
      </c>
      <c r="O904" s="181">
        <v>17.767399999999999</v>
      </c>
      <c r="P904" s="181">
        <v>13.055</v>
      </c>
      <c r="Q904" s="181">
        <v>15.394399999999999</v>
      </c>
      <c r="R904" s="181">
        <v>14.3848</v>
      </c>
      <c r="S904" s="124"/>
      <c r="T904" s="127"/>
      <c r="U904" s="128"/>
      <c r="V904" s="128"/>
      <c r="W904" s="128"/>
      <c r="X904" s="128"/>
      <c r="Y904" s="128"/>
      <c r="Z904" s="128"/>
      <c r="AA904" s="128"/>
      <c r="AB904" s="128"/>
      <c r="AC904" s="128"/>
      <c r="AD904" s="128"/>
      <c r="AE904" s="128"/>
      <c r="AF904" s="128"/>
      <c r="AG904" s="128"/>
      <c r="AH904" s="128"/>
    </row>
    <row r="905" spans="1:34" x14ac:dyDescent="0.3">
      <c r="A905" s="177" t="s">
        <v>804</v>
      </c>
      <c r="B905" s="177" t="s">
        <v>835</v>
      </c>
      <c r="C905" s="177">
        <v>122387</v>
      </c>
      <c r="D905" s="180">
        <v>44609</v>
      </c>
      <c r="E905" s="181">
        <v>31.247399999999999</v>
      </c>
      <c r="F905" s="181">
        <v>-0.1585</v>
      </c>
      <c r="G905" s="181">
        <v>2.0409999999999999</v>
      </c>
      <c r="H905" s="181">
        <v>-2.9548000000000001</v>
      </c>
      <c r="I905" s="181">
        <v>-4.1513999999999998</v>
      </c>
      <c r="J905" s="181">
        <v>-7.9935999999999998</v>
      </c>
      <c r="K905" s="181">
        <v>-8.9610000000000003</v>
      </c>
      <c r="L905" s="181">
        <v>-4.5171999999999999</v>
      </c>
      <c r="M905" s="181">
        <v>5.5114000000000001</v>
      </c>
      <c r="N905" s="181">
        <v>1.6083000000000001</v>
      </c>
      <c r="O905" s="181">
        <v>16.357399999999998</v>
      </c>
      <c r="P905" s="181">
        <v>11.629200000000001</v>
      </c>
      <c r="Q905" s="181">
        <v>13.8687</v>
      </c>
      <c r="R905" s="181">
        <v>12.965199999999999</v>
      </c>
      <c r="S905" s="124"/>
      <c r="T905" s="127"/>
      <c r="U905" s="128"/>
      <c r="V905" s="128"/>
      <c r="W905" s="128"/>
      <c r="X905" s="128"/>
      <c r="Y905" s="128"/>
      <c r="Z905" s="128"/>
      <c r="AA905" s="128"/>
      <c r="AB905" s="128"/>
      <c r="AC905" s="128"/>
      <c r="AD905" s="128"/>
      <c r="AE905" s="128"/>
      <c r="AF905" s="128"/>
      <c r="AG905" s="128"/>
      <c r="AH905" s="128"/>
    </row>
    <row r="906" spans="1:34" x14ac:dyDescent="0.3">
      <c r="A906" s="177" t="s">
        <v>804</v>
      </c>
      <c r="B906" s="177" t="s">
        <v>836</v>
      </c>
      <c r="C906" s="177">
        <v>104637</v>
      </c>
      <c r="D906" s="180">
        <v>44609</v>
      </c>
      <c r="E906" s="181">
        <v>76.9679</v>
      </c>
      <c r="F906" s="181">
        <v>-0.51700000000000002</v>
      </c>
      <c r="G906" s="181">
        <v>2.0606</v>
      </c>
      <c r="H906" s="181">
        <v>-3.1922000000000001</v>
      </c>
      <c r="I906" s="181">
        <v>-3.9114</v>
      </c>
      <c r="J906" s="181">
        <v>-5.0521000000000003</v>
      </c>
      <c r="K906" s="181">
        <v>-4.1528</v>
      </c>
      <c r="L906" s="181">
        <v>6.4192999999999998</v>
      </c>
      <c r="M906" s="181">
        <v>19.082999999999998</v>
      </c>
      <c r="N906" s="181">
        <v>16.003599999999999</v>
      </c>
      <c r="O906" s="181">
        <v>22.3962</v>
      </c>
      <c r="P906" s="181">
        <v>14.355399999999999</v>
      </c>
      <c r="Q906" s="181">
        <v>14.4138</v>
      </c>
      <c r="R906" s="181">
        <v>26.8933</v>
      </c>
      <c r="S906" s="124"/>
      <c r="T906" s="127"/>
      <c r="U906" s="128"/>
      <c r="V906" s="128"/>
      <c r="W906" s="128"/>
      <c r="X906" s="128"/>
      <c r="Y906" s="128"/>
      <c r="Z906" s="128"/>
      <c r="AA906" s="128"/>
      <c r="AB906" s="128"/>
      <c r="AC906" s="128"/>
      <c r="AD906" s="128"/>
      <c r="AE906" s="128"/>
      <c r="AF906" s="128"/>
      <c r="AG906" s="128"/>
      <c r="AH906" s="128"/>
    </row>
    <row r="907" spans="1:34" x14ac:dyDescent="0.3">
      <c r="A907" s="177" t="s">
        <v>804</v>
      </c>
      <c r="B907" s="177" t="s">
        <v>837</v>
      </c>
      <c r="C907" s="177">
        <v>118692</v>
      </c>
      <c r="D907" s="180">
        <v>44609</v>
      </c>
      <c r="E907" s="181">
        <v>82.694599999999994</v>
      </c>
      <c r="F907" s="181">
        <v>-0.5151</v>
      </c>
      <c r="G907" s="181">
        <v>2.0663999999999998</v>
      </c>
      <c r="H907" s="181">
        <v>-3.1789999999999998</v>
      </c>
      <c r="I907" s="181">
        <v>-3.8851</v>
      </c>
      <c r="J907" s="181">
        <v>-4.9962999999999997</v>
      </c>
      <c r="K907" s="181">
        <v>-3.9889999999999999</v>
      </c>
      <c r="L907" s="181">
        <v>6.7817999999999996</v>
      </c>
      <c r="M907" s="181">
        <v>19.694600000000001</v>
      </c>
      <c r="N907" s="181">
        <v>16.7851</v>
      </c>
      <c r="O907" s="181">
        <v>23.2179</v>
      </c>
      <c r="P907" s="181">
        <v>15.260899999999999</v>
      </c>
      <c r="Q907" s="181">
        <v>18.6905</v>
      </c>
      <c r="R907" s="181">
        <v>27.7469</v>
      </c>
      <c r="S907" s="124"/>
      <c r="T907" s="127"/>
      <c r="U907" s="128"/>
      <c r="V907" s="128"/>
      <c r="W907" s="128"/>
      <c r="X907" s="128"/>
      <c r="Y907" s="128"/>
      <c r="Z907" s="128"/>
      <c r="AA907" s="128"/>
      <c r="AB907" s="128"/>
      <c r="AC907" s="128"/>
      <c r="AD907" s="128"/>
      <c r="AE907" s="128"/>
      <c r="AF907" s="128"/>
      <c r="AG907" s="128"/>
      <c r="AH907" s="128"/>
    </row>
    <row r="908" spans="1:34" x14ac:dyDescent="0.3">
      <c r="A908" s="177" t="s">
        <v>804</v>
      </c>
      <c r="B908" s="177" t="s">
        <v>838</v>
      </c>
      <c r="C908" s="177">
        <v>109275</v>
      </c>
      <c r="D908" s="180">
        <v>44609</v>
      </c>
      <c r="E908" s="181">
        <v>52.957799999999999</v>
      </c>
      <c r="F908" s="181">
        <v>-0.62060000000000004</v>
      </c>
      <c r="G908" s="181">
        <v>2.1804999999999999</v>
      </c>
      <c r="H908" s="181">
        <v>-3.4788000000000001</v>
      </c>
      <c r="I908" s="181">
        <v>-3.0869</v>
      </c>
      <c r="J908" s="181">
        <v>-5.7248999999999999</v>
      </c>
      <c r="K908" s="181">
        <v>-4.2117000000000004</v>
      </c>
      <c r="L908" s="181">
        <v>2.2532999999999999</v>
      </c>
      <c r="M908" s="181">
        <v>7.9359000000000002</v>
      </c>
      <c r="N908" s="181">
        <v>24.6004</v>
      </c>
      <c r="O908" s="181">
        <v>22.7456</v>
      </c>
      <c r="P908" s="181">
        <v>14.6487</v>
      </c>
      <c r="Q908" s="181">
        <v>13.084300000000001</v>
      </c>
      <c r="R908" s="181">
        <v>30.357700000000001</v>
      </c>
      <c r="S908" s="124"/>
      <c r="T908" s="127"/>
      <c r="U908" s="128"/>
      <c r="V908" s="128"/>
      <c r="W908" s="128"/>
      <c r="X908" s="128"/>
      <c r="Y908" s="128"/>
      <c r="Z908" s="128"/>
      <c r="AA908" s="128"/>
      <c r="AB908" s="128"/>
      <c r="AC908" s="128"/>
      <c r="AD908" s="128"/>
      <c r="AE908" s="128"/>
      <c r="AF908" s="128"/>
      <c r="AG908" s="128"/>
      <c r="AH908" s="128"/>
    </row>
    <row r="909" spans="1:34" x14ac:dyDescent="0.3">
      <c r="A909" s="177" t="s">
        <v>804</v>
      </c>
      <c r="B909" s="177" t="s">
        <v>839</v>
      </c>
      <c r="C909" s="177">
        <v>120834</v>
      </c>
      <c r="D909" s="180">
        <v>44609</v>
      </c>
      <c r="E909" s="181">
        <v>55.533299999999997</v>
      </c>
      <c r="F909" s="181">
        <v>-0.61509999999999998</v>
      </c>
      <c r="G909" s="181">
        <v>2.2040999999999999</v>
      </c>
      <c r="H909" s="181">
        <v>-3.4350000000000001</v>
      </c>
      <c r="I909" s="181">
        <v>-3.0036999999999998</v>
      </c>
      <c r="J909" s="181">
        <v>-5.5541999999999998</v>
      </c>
      <c r="K909" s="181">
        <v>-3.7054</v>
      </c>
      <c r="L909" s="181">
        <v>3.3988</v>
      </c>
      <c r="M909" s="181">
        <v>9.6783000000000001</v>
      </c>
      <c r="N909" s="181">
        <v>27.380199999999999</v>
      </c>
      <c r="O909" s="181">
        <v>24.857900000000001</v>
      </c>
      <c r="P909" s="181">
        <v>15.991899999999999</v>
      </c>
      <c r="Q909" s="181">
        <v>17.6571</v>
      </c>
      <c r="R909" s="181">
        <v>32.859499999999997</v>
      </c>
      <c r="S909" s="124"/>
      <c r="T909" s="127"/>
      <c r="U909" s="128"/>
      <c r="V909" s="128"/>
      <c r="W909" s="128"/>
      <c r="X909" s="128"/>
      <c r="Y909" s="128"/>
      <c r="Z909" s="128"/>
      <c r="AA909" s="128"/>
      <c r="AB909" s="128"/>
      <c r="AC909" s="128"/>
      <c r="AD909" s="128"/>
      <c r="AE909" s="128"/>
      <c r="AF909" s="128"/>
      <c r="AG909" s="128"/>
      <c r="AH909" s="128"/>
    </row>
    <row r="910" spans="1:34" x14ac:dyDescent="0.3">
      <c r="A910" s="177" t="s">
        <v>804</v>
      </c>
      <c r="B910" s="177" t="s">
        <v>840</v>
      </c>
      <c r="C910" s="177">
        <v>119727</v>
      </c>
      <c r="D910" s="180">
        <v>44609</v>
      </c>
      <c r="E910" s="181">
        <v>256.0009</v>
      </c>
      <c r="F910" s="181">
        <v>-0.6048</v>
      </c>
      <c r="G910" s="181">
        <v>1.8701000000000001</v>
      </c>
      <c r="H910" s="181">
        <v>-2.6114000000000002</v>
      </c>
      <c r="I910" s="181">
        <v>-2.6513</v>
      </c>
      <c r="J910" s="181">
        <v>-6.8693</v>
      </c>
      <c r="K910" s="181">
        <v>-8.9506999999999994</v>
      </c>
      <c r="L910" s="181">
        <v>7.0255999999999998</v>
      </c>
      <c r="M910" s="181">
        <v>23.269600000000001</v>
      </c>
      <c r="N910" s="181">
        <v>24.709900000000001</v>
      </c>
      <c r="O910" s="181">
        <v>24.080100000000002</v>
      </c>
      <c r="P910" s="181">
        <v>19.147400000000001</v>
      </c>
      <c r="Q910" s="181">
        <v>16.906300000000002</v>
      </c>
      <c r="R910" s="181">
        <v>21.890499999999999</v>
      </c>
      <c r="S910" s="124"/>
      <c r="T910" s="127"/>
      <c r="U910" s="128"/>
      <c r="V910" s="128"/>
      <c r="W910" s="128"/>
      <c r="X910" s="128"/>
      <c r="Y910" s="128"/>
      <c r="Z910" s="128"/>
      <c r="AA910" s="128"/>
      <c r="AB910" s="128"/>
      <c r="AC910" s="128"/>
      <c r="AD910" s="128"/>
      <c r="AE910" s="128"/>
      <c r="AF910" s="128"/>
      <c r="AG910" s="128"/>
      <c r="AH910" s="128"/>
    </row>
    <row r="911" spans="1:34" x14ac:dyDescent="0.3">
      <c r="A911" s="177" t="s">
        <v>804</v>
      </c>
      <c r="B911" s="177" t="s">
        <v>841</v>
      </c>
      <c r="C911" s="177">
        <v>102756</v>
      </c>
      <c r="D911" s="180">
        <v>44609</v>
      </c>
      <c r="E911" s="181">
        <v>235.0795</v>
      </c>
      <c r="F911" s="181">
        <v>-0.60770000000000002</v>
      </c>
      <c r="G911" s="181">
        <v>1.861</v>
      </c>
      <c r="H911" s="181">
        <v>-2.6316000000000002</v>
      </c>
      <c r="I911" s="181">
        <v>-2.6913999999999998</v>
      </c>
      <c r="J911" s="181">
        <v>-6.9500999999999999</v>
      </c>
      <c r="K911" s="181">
        <v>-9.1974</v>
      </c>
      <c r="L911" s="181">
        <v>6.4531000000000001</v>
      </c>
      <c r="M911" s="181">
        <v>22.288499999999999</v>
      </c>
      <c r="N911" s="181">
        <v>23.381599999999999</v>
      </c>
      <c r="O911" s="181">
        <v>22.8079</v>
      </c>
      <c r="P911" s="181">
        <v>17.950299999999999</v>
      </c>
      <c r="Q911" s="181">
        <v>19.940799999999999</v>
      </c>
      <c r="R911" s="181">
        <v>20.599</v>
      </c>
      <c r="S911" s="124"/>
      <c r="T911" s="127"/>
      <c r="U911" s="128"/>
      <c r="V911" s="128"/>
      <c r="W911" s="128"/>
      <c r="X911" s="128"/>
      <c r="Y911" s="128"/>
      <c r="Z911" s="128"/>
      <c r="AA911" s="128"/>
      <c r="AB911" s="128"/>
      <c r="AC911" s="128"/>
      <c r="AD911" s="128"/>
      <c r="AE911" s="128"/>
      <c r="AF911" s="128"/>
      <c r="AG911" s="128"/>
      <c r="AH911" s="128"/>
    </row>
    <row r="912" spans="1:34" x14ac:dyDescent="0.3">
      <c r="A912" s="177" t="s">
        <v>804</v>
      </c>
      <c r="B912" s="177" t="s">
        <v>2006</v>
      </c>
      <c r="C912" s="177">
        <v>149532</v>
      </c>
      <c r="D912" s="180">
        <v>44609</v>
      </c>
      <c r="E912" s="181">
        <v>108.42789999999999</v>
      </c>
      <c r="F912" s="181">
        <v>-0.19980000000000001</v>
      </c>
      <c r="G912" s="181">
        <v>2.5564</v>
      </c>
      <c r="H912" s="181">
        <v>-2.8915000000000002</v>
      </c>
      <c r="I912" s="181">
        <v>-3.1248</v>
      </c>
      <c r="J912" s="181">
        <v>-6.4619999999999997</v>
      </c>
      <c r="K912" s="181">
        <v>-5.2451999999999996</v>
      </c>
      <c r="L912" s="181">
        <v>3.9876</v>
      </c>
      <c r="M912" s="181">
        <v>17.282699999999998</v>
      </c>
      <c r="N912" s="181">
        <v>17.3462</v>
      </c>
      <c r="O912" s="181">
        <v>22.441600000000001</v>
      </c>
      <c r="P912" s="181">
        <v>16.032800000000002</v>
      </c>
      <c r="Q912" s="181">
        <v>15.767300000000001</v>
      </c>
      <c r="R912" s="181">
        <v>23.498899999999999</v>
      </c>
      <c r="S912" s="124"/>
      <c r="T912" s="127"/>
      <c r="U912" s="128"/>
      <c r="V912" s="128"/>
      <c r="W912" s="128"/>
      <c r="X912" s="128"/>
      <c r="Y912" s="128"/>
      <c r="Z912" s="128"/>
      <c r="AA912" s="128"/>
      <c r="AB912" s="128"/>
      <c r="AC912" s="128"/>
      <c r="AD912" s="128"/>
      <c r="AE912" s="128"/>
      <c r="AF912" s="128"/>
      <c r="AG912" s="128"/>
      <c r="AH912" s="128"/>
    </row>
    <row r="913" spans="1:34" x14ac:dyDescent="0.3">
      <c r="A913" s="177" t="s">
        <v>804</v>
      </c>
      <c r="B913" s="177" t="s">
        <v>2007</v>
      </c>
      <c r="C913" s="177">
        <v>149533</v>
      </c>
      <c r="D913" s="180">
        <v>44609</v>
      </c>
      <c r="E913" s="181">
        <v>115.8874</v>
      </c>
      <c r="F913" s="181">
        <v>-0.19700000000000001</v>
      </c>
      <c r="G913" s="181">
        <v>2.5649000000000002</v>
      </c>
      <c r="H913" s="181">
        <v>-2.8729</v>
      </c>
      <c r="I913" s="181">
        <v>-3.0868000000000002</v>
      </c>
      <c r="J913" s="181">
        <v>-6.3811999999999998</v>
      </c>
      <c r="K913" s="181">
        <v>-5.0103</v>
      </c>
      <c r="L913" s="181">
        <v>4.5065999999999997</v>
      </c>
      <c r="M913" s="181">
        <v>18.155999999999999</v>
      </c>
      <c r="N913" s="181">
        <v>18.494299999999999</v>
      </c>
      <c r="O913" s="181">
        <v>23.4239</v>
      </c>
      <c r="P913" s="181">
        <v>16.966699999999999</v>
      </c>
      <c r="Q913" s="181">
        <v>15.5261</v>
      </c>
      <c r="R913" s="181">
        <v>24.616599999999998</v>
      </c>
      <c r="S913" s="124"/>
      <c r="T913" s="127"/>
      <c r="U913" s="128"/>
      <c r="V913" s="128"/>
      <c r="W913" s="128"/>
      <c r="X913" s="128"/>
      <c r="Y913" s="128"/>
      <c r="Z913" s="128"/>
      <c r="AA913" s="128"/>
      <c r="AB913" s="128"/>
      <c r="AC913" s="128"/>
      <c r="AD913" s="128"/>
      <c r="AE913" s="128"/>
      <c r="AF913" s="128"/>
      <c r="AG913" s="128"/>
      <c r="AH913" s="128"/>
    </row>
    <row r="914" spans="1:34" x14ac:dyDescent="0.3">
      <c r="A914" s="177" t="s">
        <v>804</v>
      </c>
      <c r="B914" s="177" t="s">
        <v>842</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804</v>
      </c>
      <c r="B915" s="177" t="s">
        <v>843</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804</v>
      </c>
      <c r="B916" s="177" t="s">
        <v>844</v>
      </c>
      <c r="C916" s="177">
        <v>147757</v>
      </c>
      <c r="D916" s="180">
        <v>44609</v>
      </c>
      <c r="E916" s="181">
        <v>15.478300000000001</v>
      </c>
      <c r="F916" s="181">
        <v>-0.3201</v>
      </c>
      <c r="G916" s="181">
        <v>1.9631000000000001</v>
      </c>
      <c r="H916" s="181">
        <v>-2.7928000000000002</v>
      </c>
      <c r="I916" s="181">
        <v>-2.6038000000000001</v>
      </c>
      <c r="J916" s="181">
        <v>-6.4252000000000002</v>
      </c>
      <c r="K916" s="181">
        <v>-3.7256999999999998</v>
      </c>
      <c r="L916" s="181">
        <v>3.21</v>
      </c>
      <c r="M916" s="181">
        <v>20.0306</v>
      </c>
      <c r="N916" s="181">
        <v>18.6477</v>
      </c>
      <c r="O916" s="181"/>
      <c r="P916" s="181"/>
      <c r="Q916" s="181">
        <v>21.9056</v>
      </c>
      <c r="R916" s="181">
        <v>23.5641</v>
      </c>
      <c r="S916" s="124"/>
      <c r="T916" s="127"/>
      <c r="U916" s="128"/>
      <c r="V916" s="128"/>
      <c r="W916" s="128"/>
      <c r="X916" s="128"/>
      <c r="Y916" s="128"/>
      <c r="Z916" s="128"/>
      <c r="AA916" s="128"/>
      <c r="AB916" s="128"/>
      <c r="AC916" s="128"/>
      <c r="AD916" s="128"/>
      <c r="AE916" s="128"/>
      <c r="AF916" s="128"/>
      <c r="AG916" s="128"/>
      <c r="AH916" s="128"/>
    </row>
    <row r="917" spans="1:34" x14ac:dyDescent="0.3">
      <c r="A917" s="177" t="s">
        <v>804</v>
      </c>
      <c r="B917" s="177" t="s">
        <v>845</v>
      </c>
      <c r="C917" s="177">
        <v>147760</v>
      </c>
      <c r="D917" s="180">
        <v>44609</v>
      </c>
      <c r="E917" s="181">
        <v>14.854100000000001</v>
      </c>
      <c r="F917" s="181">
        <v>-0.32479999999999998</v>
      </c>
      <c r="G917" s="181">
        <v>1.9484999999999999</v>
      </c>
      <c r="H917" s="181">
        <v>-2.8254999999999999</v>
      </c>
      <c r="I917" s="181">
        <v>-2.6682000000000001</v>
      </c>
      <c r="J917" s="181">
        <v>-6.5639000000000003</v>
      </c>
      <c r="K917" s="181">
        <v>-4.1441999999999997</v>
      </c>
      <c r="L917" s="181">
        <v>2.3193000000000001</v>
      </c>
      <c r="M917" s="181">
        <v>18.560600000000001</v>
      </c>
      <c r="N917" s="181">
        <v>16.6858</v>
      </c>
      <c r="O917" s="181"/>
      <c r="P917" s="181"/>
      <c r="Q917" s="181">
        <v>19.651399999999999</v>
      </c>
      <c r="R917" s="181">
        <v>21.3035</v>
      </c>
      <c r="S917" s="124"/>
      <c r="T917" s="127"/>
      <c r="U917" s="128"/>
      <c r="V917" s="128"/>
      <c r="W917" s="128"/>
      <c r="X917" s="128"/>
      <c r="Y917" s="128"/>
      <c r="Z917" s="128"/>
      <c r="AA917" s="128"/>
      <c r="AB917" s="128"/>
      <c r="AC917" s="128"/>
      <c r="AD917" s="128"/>
      <c r="AE917" s="128"/>
      <c r="AF917" s="128"/>
      <c r="AG917" s="128"/>
      <c r="AH917" s="128"/>
    </row>
    <row r="918" spans="1:34" x14ac:dyDescent="0.3">
      <c r="A918" s="177" t="s">
        <v>804</v>
      </c>
      <c r="B918" s="177" t="s">
        <v>846</v>
      </c>
      <c r="C918" s="177">
        <v>147492</v>
      </c>
      <c r="D918" s="180">
        <v>44609</v>
      </c>
      <c r="E918" s="181">
        <v>18.12</v>
      </c>
      <c r="F918" s="181">
        <v>-0.60340000000000005</v>
      </c>
      <c r="G918" s="181">
        <v>1.5694999999999999</v>
      </c>
      <c r="H918" s="181">
        <v>-2.9459</v>
      </c>
      <c r="I918" s="181">
        <v>-2.633</v>
      </c>
      <c r="J918" s="181">
        <v>-6.5498000000000003</v>
      </c>
      <c r="K918" s="181">
        <v>-5.0313999999999997</v>
      </c>
      <c r="L918" s="181">
        <v>4.1379000000000001</v>
      </c>
      <c r="M918" s="181">
        <v>22.349799999999998</v>
      </c>
      <c r="N918" s="181">
        <v>18.508800000000001</v>
      </c>
      <c r="O918" s="181"/>
      <c r="P918" s="181"/>
      <c r="Q918" s="181">
        <v>26.371200000000002</v>
      </c>
      <c r="R918" s="181">
        <v>24.944600000000001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77" t="s">
        <v>804</v>
      </c>
      <c r="B919" s="177" t="s">
        <v>847</v>
      </c>
      <c r="C919" s="177">
        <v>147490</v>
      </c>
      <c r="D919" s="180">
        <v>44609</v>
      </c>
      <c r="E919" s="181">
        <v>17.72</v>
      </c>
      <c r="F919" s="181">
        <v>-0.67259999999999998</v>
      </c>
      <c r="G919" s="181">
        <v>1.5472999999999999</v>
      </c>
      <c r="H919" s="181">
        <v>-3.0104000000000002</v>
      </c>
      <c r="I919" s="181">
        <v>-2.6907999999999999</v>
      </c>
      <c r="J919" s="181">
        <v>-6.6386000000000003</v>
      </c>
      <c r="K919" s="181">
        <v>-5.2912999999999997</v>
      </c>
      <c r="L919" s="181">
        <v>3.6863999999999999</v>
      </c>
      <c r="M919" s="181">
        <v>21.5364</v>
      </c>
      <c r="N919" s="181">
        <v>17.662700000000001</v>
      </c>
      <c r="O919" s="181"/>
      <c r="P919" s="181"/>
      <c r="Q919" s="181">
        <v>25.2653</v>
      </c>
      <c r="R919" s="181">
        <v>23.880099999999999</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-0.39851249999999999</v>
      </c>
      <c r="G920" s="183">
        <v>2.079216666666666</v>
      </c>
      <c r="H920" s="183">
        <v>-2.7929041666666667</v>
      </c>
      <c r="I920" s="183">
        <v>-3.0245000000000011</v>
      </c>
      <c r="J920" s="183">
        <v>-6.8853937499999995</v>
      </c>
      <c r="K920" s="183">
        <v>-5.3082208333333334</v>
      </c>
      <c r="L920" s="183">
        <v>4.1584812499999986</v>
      </c>
      <c r="M920" s="183">
        <v>17.862224999999999</v>
      </c>
      <c r="N920" s="183">
        <v>17.203279166666665</v>
      </c>
      <c r="O920" s="183">
        <v>20.083882352941174</v>
      </c>
      <c r="P920" s="183">
        <v>14.567360714285716</v>
      </c>
      <c r="Q920" s="183">
        <v>18.710358333333332</v>
      </c>
      <c r="R920" s="183">
        <v>21.465535714285718</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408</v>
      </c>
      <c r="B921" s="177"/>
      <c r="C921" s="177"/>
      <c r="D921" s="177"/>
      <c r="E921" s="177"/>
      <c r="F921" s="183">
        <v>-0.44105</v>
      </c>
      <c r="G921" s="183">
        <v>2.0555500000000002</v>
      </c>
      <c r="H921" s="183">
        <v>-2.8626</v>
      </c>
      <c r="I921" s="183">
        <v>-2.9272</v>
      </c>
      <c r="J921" s="183">
        <v>-6.6716499999999996</v>
      </c>
      <c r="K921" s="183">
        <v>-5.1624499999999998</v>
      </c>
      <c r="L921" s="183">
        <v>4.6084999999999994</v>
      </c>
      <c r="M921" s="183">
        <v>19.48545</v>
      </c>
      <c r="N921" s="183">
        <v>18.025849999999998</v>
      </c>
      <c r="O921" s="183">
        <v>19.3919</v>
      </c>
      <c r="P921" s="183">
        <v>14.519600000000001</v>
      </c>
      <c r="Q921" s="183">
        <v>15.729600000000001</v>
      </c>
      <c r="R921" s="183">
        <v>21.882849999999998</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848</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849</v>
      </c>
      <c r="B924" s="177" t="s">
        <v>850</v>
      </c>
      <c r="C924" s="177">
        <v>131301</v>
      </c>
      <c r="D924" s="180">
        <v>44609</v>
      </c>
      <c r="E924" s="181">
        <v>17.831399999999999</v>
      </c>
      <c r="F924" s="181">
        <v>21.710599999999999</v>
      </c>
      <c r="G924" s="181">
        <v>-26.7561</v>
      </c>
      <c r="H924" s="181">
        <v>17.9284</v>
      </c>
      <c r="I924" s="181">
        <v>41.018799999999999</v>
      </c>
      <c r="J924" s="181">
        <v>1.9800000000000002E-2</v>
      </c>
      <c r="K924" s="181">
        <v>-3.5304000000000002</v>
      </c>
      <c r="L924" s="181">
        <v>-0.63649999999999995</v>
      </c>
      <c r="M924" s="181">
        <v>-1.8053999999999999</v>
      </c>
      <c r="N924" s="181">
        <v>0.35</v>
      </c>
      <c r="O924" s="181">
        <v>7.649</v>
      </c>
      <c r="P924" s="181">
        <v>6.5670999999999999</v>
      </c>
      <c r="Q924" s="181">
        <v>8.1294000000000004</v>
      </c>
      <c r="R924" s="181">
        <v>4.3780999999999999</v>
      </c>
      <c r="S924" s="124"/>
      <c r="T924" s="127"/>
      <c r="U924" s="128"/>
      <c r="V924" s="128"/>
      <c r="W924" s="128"/>
      <c r="X924" s="128"/>
      <c r="Y924" s="128"/>
      <c r="Z924" s="128"/>
      <c r="AA924" s="128"/>
      <c r="AB924" s="128"/>
      <c r="AC924" s="128"/>
      <c r="AD924" s="128"/>
      <c r="AE924" s="128"/>
      <c r="AF924" s="128"/>
      <c r="AG924" s="128"/>
      <c r="AH924" s="128"/>
    </row>
    <row r="925" spans="1:34" x14ac:dyDescent="0.3">
      <c r="A925" s="177" t="s">
        <v>849</v>
      </c>
      <c r="B925" s="177" t="s">
        <v>851</v>
      </c>
      <c r="C925" s="177">
        <v>131297</v>
      </c>
      <c r="D925" s="180">
        <v>44609</v>
      </c>
      <c r="E925" s="181">
        <v>17.526499999999999</v>
      </c>
      <c r="F925" s="181">
        <v>21.463000000000001</v>
      </c>
      <c r="G925" s="181">
        <v>-26.944099999999999</v>
      </c>
      <c r="H925" s="181">
        <v>17.732099999999999</v>
      </c>
      <c r="I925" s="181">
        <v>40.807400000000001</v>
      </c>
      <c r="J925" s="181">
        <v>-0.18140000000000001</v>
      </c>
      <c r="K925" s="181">
        <v>-3.7357</v>
      </c>
      <c r="L925" s="181">
        <v>-0.84530000000000005</v>
      </c>
      <c r="M925" s="181">
        <v>-2.0114999999999998</v>
      </c>
      <c r="N925" s="181">
        <v>0.13830000000000001</v>
      </c>
      <c r="O925" s="181">
        <v>7.4194000000000004</v>
      </c>
      <c r="P925" s="181">
        <v>6.3274999999999997</v>
      </c>
      <c r="Q925" s="181">
        <v>7.8776999999999999</v>
      </c>
      <c r="R925" s="181">
        <v>4.1703000000000001</v>
      </c>
      <c r="S925" s="124"/>
      <c r="T925" s="127"/>
      <c r="U925" s="128"/>
      <c r="V925" s="128"/>
      <c r="W925" s="128"/>
      <c r="X925" s="128"/>
      <c r="Y925" s="128"/>
      <c r="Z925" s="128"/>
      <c r="AA925" s="128"/>
      <c r="AB925" s="128"/>
      <c r="AC925" s="128"/>
      <c r="AD925" s="128"/>
      <c r="AE925" s="128"/>
      <c r="AF925" s="128"/>
      <c r="AG925" s="128"/>
      <c r="AH925" s="128"/>
    </row>
    <row r="926" spans="1:34" x14ac:dyDescent="0.3">
      <c r="A926" s="177" t="s">
        <v>849</v>
      </c>
      <c r="B926" s="177" t="s">
        <v>852</v>
      </c>
      <c r="C926" s="177">
        <v>131051</v>
      </c>
      <c r="D926" s="180">
        <v>44609</v>
      </c>
      <c r="E926" s="181">
        <v>19.655999999999999</v>
      </c>
      <c r="F926" s="181">
        <v>27.503399999999999</v>
      </c>
      <c r="G926" s="181">
        <v>-25.510300000000001</v>
      </c>
      <c r="H926" s="181">
        <v>32.082500000000003</v>
      </c>
      <c r="I926" s="181">
        <v>53.701500000000003</v>
      </c>
      <c r="J926" s="181">
        <v>7.6932999999999998</v>
      </c>
      <c r="K926" s="181">
        <v>-1.1432</v>
      </c>
      <c r="L926" s="181">
        <v>2.7991000000000001</v>
      </c>
      <c r="M926" s="181">
        <v>3.0049000000000001</v>
      </c>
      <c r="N926" s="181">
        <v>4.1498999999999997</v>
      </c>
      <c r="O926" s="181">
        <v>9.6095000000000006</v>
      </c>
      <c r="P926" s="181">
        <v>8.5077999999999996</v>
      </c>
      <c r="Q926" s="181">
        <v>9.5107999999999997</v>
      </c>
      <c r="R926" s="181">
        <v>6.4745999999999997</v>
      </c>
      <c r="S926" s="124"/>
      <c r="T926" s="127"/>
      <c r="U926" s="128"/>
      <c r="V926" s="128"/>
      <c r="W926" s="128"/>
      <c r="X926" s="128"/>
      <c r="Y926" s="128"/>
      <c r="Z926" s="128"/>
      <c r="AA926" s="128"/>
      <c r="AB926" s="128"/>
      <c r="AC926" s="128"/>
      <c r="AD926" s="128"/>
      <c r="AE926" s="128"/>
      <c r="AF926" s="128"/>
      <c r="AG926" s="128"/>
      <c r="AH926" s="128"/>
    </row>
    <row r="927" spans="1:34" x14ac:dyDescent="0.3">
      <c r="A927" s="177" t="s">
        <v>849</v>
      </c>
      <c r="B927" s="177" t="s">
        <v>853</v>
      </c>
      <c r="C927" s="177">
        <v>131061</v>
      </c>
      <c r="D927" s="180">
        <v>44609</v>
      </c>
      <c r="E927" s="181">
        <v>19.988199999999999</v>
      </c>
      <c r="F927" s="181">
        <v>27.7775</v>
      </c>
      <c r="G927" s="181">
        <v>-25.329599999999999</v>
      </c>
      <c r="H927" s="181">
        <v>32.259099999999997</v>
      </c>
      <c r="I927" s="181">
        <v>53.863900000000001</v>
      </c>
      <c r="J927" s="181">
        <v>7.8571</v>
      </c>
      <c r="K927" s="181">
        <v>-0.98399999999999999</v>
      </c>
      <c r="L927" s="181">
        <v>2.9622999999999999</v>
      </c>
      <c r="M927" s="181">
        <v>3.1684999999999999</v>
      </c>
      <c r="N927" s="181">
        <v>4.3166000000000002</v>
      </c>
      <c r="O927" s="181">
        <v>9.8018000000000001</v>
      </c>
      <c r="P927" s="181">
        <v>8.7102000000000004</v>
      </c>
      <c r="Q927" s="181">
        <v>9.7577999999999996</v>
      </c>
      <c r="R927" s="181">
        <v>6.6449999999999996</v>
      </c>
      <c r="S927" s="124"/>
      <c r="T927" s="127"/>
      <c r="U927" s="128"/>
      <c r="V927" s="128"/>
      <c r="W927" s="128"/>
      <c r="X927" s="128"/>
      <c r="Y927" s="128"/>
      <c r="Z927" s="128"/>
      <c r="AA927" s="128"/>
      <c r="AB927" s="128"/>
      <c r="AC927" s="128"/>
      <c r="AD927" s="128"/>
      <c r="AE927" s="128"/>
      <c r="AF927" s="128"/>
      <c r="AG927" s="128"/>
      <c r="AH927" s="128"/>
    </row>
    <row r="928" spans="1:34" x14ac:dyDescent="0.3">
      <c r="A928" s="177" t="s">
        <v>849</v>
      </c>
      <c r="B928" s="177" t="s">
        <v>854</v>
      </c>
      <c r="C928" s="177">
        <v>118387</v>
      </c>
      <c r="D928" s="180">
        <v>44609</v>
      </c>
      <c r="E928" s="181">
        <v>36.813899999999997</v>
      </c>
      <c r="F928" s="181">
        <v>24.6051</v>
      </c>
      <c r="G928" s="181">
        <v>-27.434899999999999</v>
      </c>
      <c r="H928" s="181">
        <v>19.420000000000002</v>
      </c>
      <c r="I928" s="181">
        <v>51.2928</v>
      </c>
      <c r="J928" s="181">
        <v>4.6688000000000001</v>
      </c>
      <c r="K928" s="181">
        <v>-1.8503000000000001</v>
      </c>
      <c r="L928" s="181">
        <v>1.4952000000000001</v>
      </c>
      <c r="M928" s="181">
        <v>2.1221000000000001</v>
      </c>
      <c r="N928" s="181">
        <v>3.3471000000000002</v>
      </c>
      <c r="O928" s="181">
        <v>9.6326000000000001</v>
      </c>
      <c r="P928" s="181">
        <v>9.2414000000000005</v>
      </c>
      <c r="Q928" s="181">
        <v>9.7592999999999996</v>
      </c>
      <c r="R928" s="181">
        <v>5.5854999999999997</v>
      </c>
      <c r="S928" s="124"/>
      <c r="T928" s="127"/>
      <c r="U928" s="128"/>
      <c r="V928" s="128"/>
      <c r="W928" s="128"/>
      <c r="X928" s="128"/>
      <c r="Y928" s="128"/>
      <c r="Z928" s="128"/>
      <c r="AA928" s="128"/>
      <c r="AB928" s="128"/>
      <c r="AC928" s="128"/>
      <c r="AD928" s="128"/>
      <c r="AE928" s="128"/>
      <c r="AF928" s="128"/>
      <c r="AG928" s="128"/>
      <c r="AH928" s="128"/>
    </row>
    <row r="929" spans="1:34" x14ac:dyDescent="0.3">
      <c r="A929" s="177" t="s">
        <v>849</v>
      </c>
      <c r="B929" s="177" t="s">
        <v>855</v>
      </c>
      <c r="C929" s="177">
        <v>108753</v>
      </c>
      <c r="D929" s="180">
        <v>44609</v>
      </c>
      <c r="E929" s="181">
        <v>36.440899999999999</v>
      </c>
      <c r="F929" s="181">
        <v>24.4559</v>
      </c>
      <c r="G929" s="181">
        <v>-27.582100000000001</v>
      </c>
      <c r="H929" s="181">
        <v>19.273499999999999</v>
      </c>
      <c r="I929" s="181">
        <v>51.143799999999999</v>
      </c>
      <c r="J929" s="181">
        <v>4.5180999999999996</v>
      </c>
      <c r="K929" s="181">
        <v>-1.9899</v>
      </c>
      <c r="L929" s="181">
        <v>1.3593</v>
      </c>
      <c r="M929" s="181">
        <v>1.9869000000000001</v>
      </c>
      <c r="N929" s="181">
        <v>3.2103999999999999</v>
      </c>
      <c r="O929" s="181">
        <v>9.4872999999999994</v>
      </c>
      <c r="P929" s="181">
        <v>9.1107999999999993</v>
      </c>
      <c r="Q929" s="181">
        <v>6.6932999999999998</v>
      </c>
      <c r="R929" s="181">
        <v>5.4451999999999998</v>
      </c>
      <c r="S929" s="124"/>
      <c r="T929" s="127"/>
      <c r="U929" s="128"/>
      <c r="V929" s="128"/>
      <c r="W929" s="128"/>
      <c r="X929" s="128"/>
      <c r="Y929" s="128"/>
      <c r="Z929" s="128"/>
      <c r="AA929" s="128"/>
      <c r="AB929" s="128"/>
      <c r="AC929" s="128"/>
      <c r="AD929" s="128"/>
      <c r="AE929" s="128"/>
      <c r="AF929" s="128"/>
      <c r="AG929" s="128"/>
      <c r="AH929" s="128"/>
    </row>
    <row r="930" spans="1:34" x14ac:dyDescent="0.3">
      <c r="A930" s="177" t="s">
        <v>849</v>
      </c>
      <c r="B930" s="177" t="s">
        <v>856</v>
      </c>
      <c r="C930" s="177">
        <v>120137</v>
      </c>
      <c r="D930" s="180">
        <v>44609</v>
      </c>
      <c r="E930" s="181">
        <v>52.354500000000002</v>
      </c>
      <c r="F930" s="181">
        <v>23.579599999999999</v>
      </c>
      <c r="G930" s="181">
        <v>-15.643000000000001</v>
      </c>
      <c r="H930" s="181">
        <v>23.229199999999999</v>
      </c>
      <c r="I930" s="181">
        <v>44.0717</v>
      </c>
      <c r="J930" s="181">
        <v>4.6193999999999997</v>
      </c>
      <c r="K930" s="181">
        <v>-1.5038</v>
      </c>
      <c r="L930" s="181">
        <v>2.8439999999999999</v>
      </c>
      <c r="M930" s="181">
        <v>3.1311</v>
      </c>
      <c r="N930" s="181">
        <v>4.0681000000000003</v>
      </c>
      <c r="O930" s="181">
        <v>8.8491</v>
      </c>
      <c r="P930" s="181">
        <v>8.4379000000000008</v>
      </c>
      <c r="Q930" s="181">
        <v>9.5611999999999995</v>
      </c>
      <c r="R930" s="181">
        <v>5.5773999999999999</v>
      </c>
      <c r="S930" s="124"/>
      <c r="T930" s="127"/>
      <c r="U930" s="128"/>
      <c r="V930" s="128"/>
      <c r="W930" s="128"/>
      <c r="X930" s="128"/>
      <c r="Y930" s="128"/>
      <c r="Z930" s="128"/>
      <c r="AA930" s="128"/>
      <c r="AB930" s="128"/>
      <c r="AC930" s="128"/>
      <c r="AD930" s="128"/>
      <c r="AE930" s="128"/>
      <c r="AF930" s="128"/>
      <c r="AG930" s="128"/>
      <c r="AH930" s="128"/>
    </row>
    <row r="931" spans="1:34" x14ac:dyDescent="0.3">
      <c r="A931" s="177" t="s">
        <v>849</v>
      </c>
      <c r="B931" s="177" t="s">
        <v>2041</v>
      </c>
      <c r="C931" s="177">
        <v>101002</v>
      </c>
      <c r="D931" s="180">
        <v>44609</v>
      </c>
      <c r="E931" s="181">
        <v>50.897300000000001</v>
      </c>
      <c r="F931" s="181">
        <v>23.2498</v>
      </c>
      <c r="G931" s="181">
        <v>-15.971</v>
      </c>
      <c r="H931" s="181">
        <v>22.915299999999998</v>
      </c>
      <c r="I931" s="181">
        <v>43.755200000000002</v>
      </c>
      <c r="J931" s="181">
        <v>4.3068999999999997</v>
      </c>
      <c r="K931" s="181">
        <v>-1.8132999999999999</v>
      </c>
      <c r="L931" s="181">
        <v>2.5297000000000001</v>
      </c>
      <c r="M931" s="181">
        <v>2.8138999999999998</v>
      </c>
      <c r="N931" s="181">
        <v>3.7463000000000002</v>
      </c>
      <c r="O931" s="181">
        <v>8.5177999999999994</v>
      </c>
      <c r="P931" s="181">
        <v>8.0940999999999992</v>
      </c>
      <c r="Q931" s="181">
        <v>7.9928999999999997</v>
      </c>
      <c r="R931" s="181">
        <v>5.2535999999999996</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24.293112499999996</v>
      </c>
      <c r="G932" s="183">
        <v>-23.896387499999999</v>
      </c>
      <c r="H932" s="183">
        <v>23.105012499999997</v>
      </c>
      <c r="I932" s="183">
        <v>47.456887500000008</v>
      </c>
      <c r="J932" s="183">
        <v>4.1877500000000003</v>
      </c>
      <c r="K932" s="183">
        <v>-2.0688250000000004</v>
      </c>
      <c r="L932" s="183">
        <v>1.5634750000000002</v>
      </c>
      <c r="M932" s="183">
        <v>1.5513125000000001</v>
      </c>
      <c r="N932" s="183">
        <v>2.9158375000000003</v>
      </c>
      <c r="O932" s="183">
        <v>8.8708124999999995</v>
      </c>
      <c r="P932" s="183">
        <v>8.1245999999999992</v>
      </c>
      <c r="Q932" s="183">
        <v>8.6602999999999994</v>
      </c>
      <c r="R932" s="183">
        <v>5.4412124999999998</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408</v>
      </c>
      <c r="B933" s="177"/>
      <c r="C933" s="177"/>
      <c r="D933" s="177"/>
      <c r="E933" s="177"/>
      <c r="F933" s="183">
        <v>24.017749999999999</v>
      </c>
      <c r="G933" s="183">
        <v>-26.133200000000002</v>
      </c>
      <c r="H933" s="183">
        <v>21.167650000000002</v>
      </c>
      <c r="I933" s="183">
        <v>47.607749999999996</v>
      </c>
      <c r="J933" s="183">
        <v>4.5687499999999996</v>
      </c>
      <c r="K933" s="183">
        <v>-1.8317999999999999</v>
      </c>
      <c r="L933" s="183">
        <v>2.0124500000000003</v>
      </c>
      <c r="M933" s="183">
        <v>2.468</v>
      </c>
      <c r="N933" s="183">
        <v>3.5467000000000004</v>
      </c>
      <c r="O933" s="183">
        <v>9.1681999999999988</v>
      </c>
      <c r="P933" s="183">
        <v>8.4728500000000011</v>
      </c>
      <c r="Q933" s="183">
        <v>8.8201000000000001</v>
      </c>
      <c r="R933" s="183">
        <v>5.5113000000000003</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857</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858</v>
      </c>
      <c r="B936" s="177" t="s">
        <v>859</v>
      </c>
      <c r="C936" s="177">
        <v>115127</v>
      </c>
      <c r="D936" s="180">
        <v>44609</v>
      </c>
      <c r="E936" s="181">
        <v>45.901699999999998</v>
      </c>
      <c r="F936" s="181">
        <v>560.89880000000005</v>
      </c>
      <c r="G936" s="181">
        <v>159.69980000000001</v>
      </c>
      <c r="H936" s="181">
        <v>167.08600000000001</v>
      </c>
      <c r="I936" s="181">
        <v>124.99509999999999</v>
      </c>
      <c r="J936" s="181">
        <v>52.067799999999998</v>
      </c>
      <c r="K936" s="181">
        <v>8.3202999999999996</v>
      </c>
      <c r="L936" s="181">
        <v>11.857900000000001</v>
      </c>
      <c r="M936" s="181">
        <v>5.2557999999999998</v>
      </c>
      <c r="N936" s="181">
        <v>7.6451000000000002</v>
      </c>
      <c r="O936" s="181">
        <v>14.0634</v>
      </c>
      <c r="P936" s="181">
        <v>10.1374</v>
      </c>
      <c r="Q936" s="181">
        <v>6.9347000000000003</v>
      </c>
      <c r="R936" s="181">
        <v>10.298500000000001</v>
      </c>
      <c r="S936" s="124" t="s">
        <v>1950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858</v>
      </c>
      <c r="B937" s="177" t="s">
        <v>860</v>
      </c>
      <c r="C937" s="177">
        <v>116796</v>
      </c>
      <c r="D937" s="180">
        <v>44609</v>
      </c>
      <c r="E937" s="181">
        <v>15.318899999999999</v>
      </c>
      <c r="F937" s="181">
        <v>650.42160000000001</v>
      </c>
      <c r="G937" s="181">
        <v>120.798</v>
      </c>
      <c r="H937" s="181">
        <v>152.3578</v>
      </c>
      <c r="I937" s="181">
        <v>100.99679999999999</v>
      </c>
      <c r="J937" s="181">
        <v>44.534300000000002</v>
      </c>
      <c r="K937" s="181">
        <v>6.2157</v>
      </c>
      <c r="L937" s="181">
        <v>9.3778000000000006</v>
      </c>
      <c r="M937" s="181">
        <v>4.2603</v>
      </c>
      <c r="N937" s="181">
        <v>6.1836000000000002</v>
      </c>
      <c r="O937" s="181">
        <v>13.093299999999999</v>
      </c>
      <c r="P937" s="181">
        <v>9.2370000000000001</v>
      </c>
      <c r="Q937" s="181">
        <v>4.3929</v>
      </c>
      <c r="R937" s="181">
        <v>9.2982999999999993</v>
      </c>
      <c r="S937" s="124" t="s">
        <v>1950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858</v>
      </c>
      <c r="B938" s="177" t="s">
        <v>1839</v>
      </c>
      <c r="C938" s="177">
        <v>120546</v>
      </c>
      <c r="D938" s="180">
        <v>44609</v>
      </c>
      <c r="E938" s="181">
        <v>15.7349</v>
      </c>
      <c r="F938" s="181">
        <v>650.9425</v>
      </c>
      <c r="G938" s="181">
        <v>121.1216</v>
      </c>
      <c r="H938" s="181">
        <v>152.67009999999999</v>
      </c>
      <c r="I938" s="181">
        <v>101.31610000000001</v>
      </c>
      <c r="J938" s="181">
        <v>44.851900000000001</v>
      </c>
      <c r="K938" s="181">
        <v>6.5277000000000003</v>
      </c>
      <c r="L938" s="181">
        <v>9.7784999999999993</v>
      </c>
      <c r="M938" s="181">
        <v>4.6836000000000002</v>
      </c>
      <c r="N938" s="181">
        <v>6.6245000000000003</v>
      </c>
      <c r="O938" s="181">
        <v>13.514699999999999</v>
      </c>
      <c r="P938" s="181">
        <v>9.5990000000000002</v>
      </c>
      <c r="Q938" s="181">
        <v>4.3868</v>
      </c>
      <c r="R938" s="181">
        <v>9.7454999999999998</v>
      </c>
      <c r="S938" s="124" t="s">
        <v>1950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858</v>
      </c>
      <c r="B939" s="177" t="s">
        <v>861</v>
      </c>
      <c r="C939" s="177">
        <v>113434</v>
      </c>
      <c r="D939" s="180">
        <v>44609</v>
      </c>
      <c r="E939" s="181">
        <v>43.521599999999999</v>
      </c>
      <c r="F939" s="181">
        <v>558.41020000000003</v>
      </c>
      <c r="G939" s="181">
        <v>158.93549999999999</v>
      </c>
      <c r="H939" s="181">
        <v>166.42240000000001</v>
      </c>
      <c r="I939" s="181">
        <v>124.5406</v>
      </c>
      <c r="J939" s="181">
        <v>51.914299999999997</v>
      </c>
      <c r="K939" s="181">
        <v>8.3262</v>
      </c>
      <c r="L939" s="181">
        <v>11.867900000000001</v>
      </c>
      <c r="M939" s="181">
        <v>5.2419000000000002</v>
      </c>
      <c r="N939" s="181">
        <v>7.6265999999999998</v>
      </c>
      <c r="O939" s="181">
        <v>14.065099999999999</v>
      </c>
      <c r="P939" s="181">
        <v>9.9342000000000006</v>
      </c>
      <c r="Q939" s="181">
        <v>7.0099</v>
      </c>
      <c r="R939" s="181">
        <v>10.0806</v>
      </c>
      <c r="S939" s="124" t="s">
        <v>1950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858</v>
      </c>
      <c r="B940" s="177" t="s">
        <v>1840</v>
      </c>
      <c r="C940" s="177">
        <v>120473</v>
      </c>
      <c r="D940" s="180">
        <v>44609</v>
      </c>
      <c r="E940" s="181">
        <v>16.541799999999999</v>
      </c>
      <c r="F940" s="181">
        <v>609.06989999999996</v>
      </c>
      <c r="G940" s="181">
        <v>108.04130000000001</v>
      </c>
      <c r="H940" s="181">
        <v>142.2867</v>
      </c>
      <c r="I940" s="181">
        <v>107.8151</v>
      </c>
      <c r="J940" s="181">
        <v>48.096600000000002</v>
      </c>
      <c r="K940" s="181">
        <v>8.2157</v>
      </c>
      <c r="L940" s="181">
        <v>10.3795</v>
      </c>
      <c r="M940" s="181">
        <v>4.7857000000000003</v>
      </c>
      <c r="N940" s="181">
        <v>6.3952</v>
      </c>
      <c r="O940" s="181">
        <v>14.1319</v>
      </c>
      <c r="P940" s="181">
        <v>10.571</v>
      </c>
      <c r="Q940" s="181">
        <v>4.1186999999999996</v>
      </c>
      <c r="R940" s="181">
        <v>9.9796999999999993</v>
      </c>
      <c r="S940" s="124" t="s">
        <v>1950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858</v>
      </c>
      <c r="B941" s="177" t="s">
        <v>862</v>
      </c>
      <c r="C941" s="177">
        <v>115897</v>
      </c>
      <c r="D941" s="180">
        <v>44609</v>
      </c>
      <c r="E941" s="181">
        <v>15.319599999999999</v>
      </c>
      <c r="F941" s="181">
        <v>608.4787</v>
      </c>
      <c r="G941" s="181">
        <v>107.52209999999999</v>
      </c>
      <c r="H941" s="181">
        <v>141.8073</v>
      </c>
      <c r="I941" s="181">
        <v>107.3419</v>
      </c>
      <c r="J941" s="181">
        <v>47.669400000000003</v>
      </c>
      <c r="K941" s="181">
        <v>7.7925000000000004</v>
      </c>
      <c r="L941" s="181">
        <v>9.9413</v>
      </c>
      <c r="M941" s="181">
        <v>4.3467000000000002</v>
      </c>
      <c r="N941" s="181">
        <v>6.1509999999999998</v>
      </c>
      <c r="O941" s="181">
        <v>13.8681</v>
      </c>
      <c r="P941" s="181">
        <v>10.0962</v>
      </c>
      <c r="Q941" s="181">
        <v>4.2126999999999999</v>
      </c>
      <c r="R941" s="181">
        <v>9.6606000000000005</v>
      </c>
      <c r="S941" s="124" t="s">
        <v>1950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858</v>
      </c>
      <c r="B942" s="177" t="s">
        <v>1841</v>
      </c>
      <c r="C942" s="177">
        <v>119277</v>
      </c>
      <c r="D942" s="180">
        <v>44609</v>
      </c>
      <c r="E942" s="181">
        <v>19.263999999999999</v>
      </c>
      <c r="F942" s="181">
        <v>667.76170000000002</v>
      </c>
      <c r="G942" s="181">
        <v>298.69240000000002</v>
      </c>
      <c r="H942" s="181">
        <v>331.74250000000001</v>
      </c>
      <c r="I942" s="181">
        <v>300.65120000000002</v>
      </c>
      <c r="J942" s="181">
        <v>108.9516</v>
      </c>
      <c r="K942" s="181">
        <v>-13.090299999999999</v>
      </c>
      <c r="L942" s="181">
        <v>11.021699999999999</v>
      </c>
      <c r="M942" s="181">
        <v>-8.2584</v>
      </c>
      <c r="N942" s="181">
        <v>5.9188999999999998</v>
      </c>
      <c r="O942" s="181">
        <v>17.014800000000001</v>
      </c>
      <c r="P942" s="181">
        <v>5.8898999999999999</v>
      </c>
      <c r="Q942" s="181">
        <v>0.87139999999999995</v>
      </c>
      <c r="R942" s="181">
        <v>13.633800000000001</v>
      </c>
      <c r="S942" s="124"/>
      <c r="T942" s="127"/>
      <c r="U942" s="128"/>
      <c r="V942" s="128"/>
      <c r="W942" s="128"/>
      <c r="X942" s="128"/>
      <c r="Y942" s="128"/>
      <c r="Z942" s="128"/>
      <c r="AA942" s="128"/>
      <c r="AB942" s="128"/>
      <c r="AC942" s="128"/>
      <c r="AD942" s="128"/>
      <c r="AE942" s="128"/>
      <c r="AF942" s="128"/>
      <c r="AG942" s="128"/>
      <c r="AH942" s="128"/>
    </row>
    <row r="943" spans="1:34" x14ac:dyDescent="0.3">
      <c r="A943" s="177" t="s">
        <v>858</v>
      </c>
      <c r="B943" s="177" t="s">
        <v>863</v>
      </c>
      <c r="C943" s="177">
        <v>106597</v>
      </c>
      <c r="D943" s="180">
        <v>44609</v>
      </c>
      <c r="E943" s="181">
        <v>18.4207</v>
      </c>
      <c r="F943" s="181">
        <v>667.0444</v>
      </c>
      <c r="G943" s="181">
        <v>297.86529999999999</v>
      </c>
      <c r="H943" s="181">
        <v>330.89179999999999</v>
      </c>
      <c r="I943" s="181">
        <v>299.76990000000001</v>
      </c>
      <c r="J943" s="181">
        <v>108.0538</v>
      </c>
      <c r="K943" s="181">
        <v>-13.893700000000001</v>
      </c>
      <c r="L943" s="181">
        <v>10.2303</v>
      </c>
      <c r="M943" s="181">
        <v>-8.9029000000000007</v>
      </c>
      <c r="N943" s="181">
        <v>5.2039999999999997</v>
      </c>
      <c r="O943" s="181">
        <v>16.337199999999999</v>
      </c>
      <c r="P943" s="181">
        <v>5.3209999999999997</v>
      </c>
      <c r="Q943" s="181">
        <v>4.3217999999999996</v>
      </c>
      <c r="R943" s="181">
        <v>12.9366</v>
      </c>
      <c r="S943" s="124"/>
      <c r="T943" s="127"/>
      <c r="U943" s="128"/>
      <c r="V943" s="128"/>
      <c r="W943" s="128"/>
      <c r="X943" s="128"/>
      <c r="Y943" s="128"/>
      <c r="Z943" s="128"/>
      <c r="AA943" s="128"/>
      <c r="AB943" s="128"/>
      <c r="AC943" s="128"/>
      <c r="AD943" s="128"/>
      <c r="AE943" s="128"/>
      <c r="AF943" s="128"/>
      <c r="AG943" s="128"/>
      <c r="AH943" s="128"/>
    </row>
    <row r="944" spans="1:34" x14ac:dyDescent="0.3">
      <c r="A944" s="177" t="s">
        <v>858</v>
      </c>
      <c r="B944" s="177" t="s">
        <v>864</v>
      </c>
      <c r="C944" s="177">
        <v>113049</v>
      </c>
      <c r="D944" s="180">
        <v>44609</v>
      </c>
      <c r="E944" s="181">
        <v>44.706400000000002</v>
      </c>
      <c r="F944" s="181">
        <v>559.12300000000005</v>
      </c>
      <c r="G944" s="181">
        <v>159.05350000000001</v>
      </c>
      <c r="H944" s="181">
        <v>166.541</v>
      </c>
      <c r="I944" s="181">
        <v>124.5972</v>
      </c>
      <c r="J944" s="181">
        <v>51.881700000000002</v>
      </c>
      <c r="K944" s="181">
        <v>8.3026</v>
      </c>
      <c r="L944" s="181">
        <v>11.8157</v>
      </c>
      <c r="M944" s="181">
        <v>5.1835000000000004</v>
      </c>
      <c r="N944" s="181">
        <v>7.5530999999999997</v>
      </c>
      <c r="O944" s="181">
        <v>13.7254</v>
      </c>
      <c r="P944" s="181">
        <v>10.1571</v>
      </c>
      <c r="Q944" s="181">
        <v>8.2131000000000007</v>
      </c>
      <c r="R944" s="181">
        <v>10.1746</v>
      </c>
      <c r="S944" s="124" t="s">
        <v>1950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858</v>
      </c>
      <c r="B945" s="177" t="s">
        <v>865</v>
      </c>
      <c r="C945" s="177">
        <v>115934</v>
      </c>
      <c r="D945" s="180">
        <v>44609</v>
      </c>
      <c r="E945" s="181">
        <v>15.7888</v>
      </c>
      <c r="F945" s="181">
        <v>582.94399999999996</v>
      </c>
      <c r="G945" s="181">
        <v>112.614</v>
      </c>
      <c r="H945" s="181">
        <v>147.86949999999999</v>
      </c>
      <c r="I945" s="181">
        <v>113.95350000000001</v>
      </c>
      <c r="J945" s="181">
        <v>50.391500000000001</v>
      </c>
      <c r="K945" s="181">
        <v>7.8411</v>
      </c>
      <c r="L945" s="181">
        <v>10.122999999999999</v>
      </c>
      <c r="M945" s="181">
        <v>4.4813999999999998</v>
      </c>
      <c r="N945" s="181">
        <v>5.9401999999999999</v>
      </c>
      <c r="O945" s="181">
        <v>13.385899999999999</v>
      </c>
      <c r="P945" s="181">
        <v>9.8210999999999995</v>
      </c>
      <c r="Q945" s="181">
        <v>4.5320999999999998</v>
      </c>
      <c r="R945" s="181">
        <v>9.6492000000000004</v>
      </c>
      <c r="S945" s="124" t="s">
        <v>1950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858</v>
      </c>
      <c r="B946" s="177" t="s">
        <v>1842</v>
      </c>
      <c r="C946" s="177">
        <v>119132</v>
      </c>
      <c r="D946" s="180">
        <v>44609</v>
      </c>
      <c r="E946" s="181">
        <v>16.353400000000001</v>
      </c>
      <c r="F946" s="181">
        <v>583.00040000000001</v>
      </c>
      <c r="G946" s="181">
        <v>113.00960000000001</v>
      </c>
      <c r="H946" s="181">
        <v>148.14949999999999</v>
      </c>
      <c r="I946" s="181">
        <v>114.2932</v>
      </c>
      <c r="J946" s="181">
        <v>50.746099999999998</v>
      </c>
      <c r="K946" s="181">
        <v>8.1986000000000008</v>
      </c>
      <c r="L946" s="181">
        <v>10.548500000000001</v>
      </c>
      <c r="M946" s="181">
        <v>4.8967000000000001</v>
      </c>
      <c r="N946" s="181">
        <v>6.3552999999999997</v>
      </c>
      <c r="O946" s="181">
        <v>13.832800000000001</v>
      </c>
      <c r="P946" s="181">
        <v>10.2783</v>
      </c>
      <c r="Q946" s="181">
        <v>4.4250999999999996</v>
      </c>
      <c r="R946" s="181">
        <v>10.091100000000001</v>
      </c>
      <c r="S946" s="124" t="s">
        <v>1950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858</v>
      </c>
      <c r="B947" s="177" t="s">
        <v>866</v>
      </c>
      <c r="C947" s="177">
        <v>113076</v>
      </c>
      <c r="D947" s="180">
        <v>44609</v>
      </c>
      <c r="E947" s="181">
        <v>44.637700000000002</v>
      </c>
      <c r="F947" s="181">
        <v>559.91250000000002</v>
      </c>
      <c r="G947" s="181">
        <v>159.4134</v>
      </c>
      <c r="H947" s="181">
        <v>167.11660000000001</v>
      </c>
      <c r="I947" s="181">
        <v>124.9777</v>
      </c>
      <c r="J947" s="181">
        <v>52.146299999999997</v>
      </c>
      <c r="K947" s="181">
        <v>8.4259000000000004</v>
      </c>
      <c r="L947" s="181">
        <v>11.9598</v>
      </c>
      <c r="M947" s="181">
        <v>5.2853000000000003</v>
      </c>
      <c r="N947" s="181">
        <v>7.6205999999999996</v>
      </c>
      <c r="O947" s="181">
        <v>13.7525</v>
      </c>
      <c r="P947" s="181">
        <v>9.8030000000000008</v>
      </c>
      <c r="Q947" s="181">
        <v>7.7521000000000004</v>
      </c>
      <c r="R947" s="181">
        <v>9.8902999999999999</v>
      </c>
      <c r="S947" s="124" t="s">
        <v>1950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858</v>
      </c>
      <c r="B948" s="177" t="s">
        <v>867</v>
      </c>
      <c r="C948" s="177">
        <v>115833</v>
      </c>
      <c r="D948" s="180">
        <v>44609</v>
      </c>
      <c r="E948" s="181">
        <v>16.341899999999999</v>
      </c>
      <c r="F948" s="181">
        <v>716.69100000000003</v>
      </c>
      <c r="G948" s="181">
        <v>128.65700000000001</v>
      </c>
      <c r="H948" s="181">
        <v>144.31120000000001</v>
      </c>
      <c r="I948" s="181">
        <v>109.986</v>
      </c>
      <c r="J948" s="181">
        <v>51.936900000000001</v>
      </c>
      <c r="K948" s="181">
        <v>7.6614000000000004</v>
      </c>
      <c r="L948" s="181">
        <v>10.407</v>
      </c>
      <c r="M948" s="181">
        <v>4.9132999999999996</v>
      </c>
      <c r="N948" s="181">
        <v>6.2161999999999997</v>
      </c>
      <c r="O948" s="181">
        <v>13.3766</v>
      </c>
      <c r="P948" s="181">
        <v>9.1987000000000005</v>
      </c>
      <c r="Q948" s="181">
        <v>4.8541999999999996</v>
      </c>
      <c r="R948" s="181">
        <v>9.6195000000000004</v>
      </c>
      <c r="S948" s="124" t="s">
        <v>1950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858</v>
      </c>
      <c r="B949" s="177" t="s">
        <v>1843</v>
      </c>
      <c r="C949" s="177">
        <v>120685</v>
      </c>
      <c r="D949" s="180">
        <v>44609</v>
      </c>
      <c r="E949" s="181">
        <v>16.775500000000001</v>
      </c>
      <c r="F949" s="181">
        <v>717.03039999999999</v>
      </c>
      <c r="G949" s="181">
        <v>129.07390000000001</v>
      </c>
      <c r="H949" s="181">
        <v>144.7783</v>
      </c>
      <c r="I949" s="181">
        <v>110.45010000000001</v>
      </c>
      <c r="J949" s="181">
        <v>52.4024</v>
      </c>
      <c r="K949" s="181">
        <v>8.1088000000000005</v>
      </c>
      <c r="L949" s="181">
        <v>10.870200000000001</v>
      </c>
      <c r="M949" s="181">
        <v>5.37</v>
      </c>
      <c r="N949" s="181">
        <v>6.6810999999999998</v>
      </c>
      <c r="O949" s="181">
        <v>13.761799999999999</v>
      </c>
      <c r="P949" s="181">
        <v>9.5856999999999992</v>
      </c>
      <c r="Q949" s="181">
        <v>4.415</v>
      </c>
      <c r="R949" s="181">
        <v>9.9997000000000007</v>
      </c>
      <c r="S949" s="124" t="s">
        <v>1950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858</v>
      </c>
      <c r="B950" s="177" t="s">
        <v>868</v>
      </c>
      <c r="C950" s="177">
        <v>115939</v>
      </c>
      <c r="D950" s="180">
        <v>44609</v>
      </c>
      <c r="E950" s="181">
        <v>4642.7605999999996</v>
      </c>
      <c r="F950" s="181">
        <v>567.15350000000001</v>
      </c>
      <c r="G950" s="181">
        <v>161.53460000000001</v>
      </c>
      <c r="H950" s="181">
        <v>169.1927</v>
      </c>
      <c r="I950" s="181">
        <v>126.693</v>
      </c>
      <c r="J950" s="181">
        <v>52.939799999999998</v>
      </c>
      <c r="K950" s="181">
        <v>8.7005999999999997</v>
      </c>
      <c r="L950" s="181">
        <v>12.283099999999999</v>
      </c>
      <c r="M950" s="181">
        <v>5.5487000000000002</v>
      </c>
      <c r="N950" s="181">
        <v>7.9828000000000001</v>
      </c>
      <c r="O950" s="181">
        <v>13.9375</v>
      </c>
      <c r="P950" s="181">
        <v>10.341799999999999</v>
      </c>
      <c r="Q950" s="181">
        <v>4.6776999999999997</v>
      </c>
      <c r="R950" s="181">
        <v>10.1426</v>
      </c>
      <c r="S950" s="124" t="s">
        <v>1950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858</v>
      </c>
      <c r="B951" s="177" t="s">
        <v>869</v>
      </c>
      <c r="C951" s="177">
        <v>117714</v>
      </c>
      <c r="D951" s="180">
        <v>44609</v>
      </c>
      <c r="E951" s="181">
        <v>13.627800000000001</v>
      </c>
      <c r="F951" s="181">
        <v>667.37530000000004</v>
      </c>
      <c r="G951" s="181">
        <v>132.8526</v>
      </c>
      <c r="H951" s="181">
        <v>138.9795</v>
      </c>
      <c r="I951" s="181">
        <v>89.786799999999999</v>
      </c>
      <c r="J951" s="181">
        <v>48.448999999999998</v>
      </c>
      <c r="K951" s="181">
        <v>8.532</v>
      </c>
      <c r="L951" s="181">
        <v>9.3672000000000004</v>
      </c>
      <c r="M951" s="181">
        <v>5.0305999999999997</v>
      </c>
      <c r="N951" s="181">
        <v>4.2789999999999999</v>
      </c>
      <c r="O951" s="181">
        <v>12.768700000000001</v>
      </c>
      <c r="P951" s="181">
        <v>8.8619000000000003</v>
      </c>
      <c r="Q951" s="181">
        <v>3.3054999999999999</v>
      </c>
      <c r="R951" s="181">
        <v>9.0653000000000006</v>
      </c>
      <c r="S951" s="124" t="s">
        <v>1950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858</v>
      </c>
      <c r="B952" s="177" t="s">
        <v>1844</v>
      </c>
      <c r="C952" s="177">
        <v>118343</v>
      </c>
      <c r="D952" s="180">
        <v>44609</v>
      </c>
      <c r="E952" s="181">
        <v>14.1639</v>
      </c>
      <c r="F952" s="181">
        <v>667.83969999999999</v>
      </c>
      <c r="G952" s="181">
        <v>133.21199999999999</v>
      </c>
      <c r="H952" s="181">
        <v>139.39940000000001</v>
      </c>
      <c r="I952" s="181">
        <v>90.210800000000006</v>
      </c>
      <c r="J952" s="181">
        <v>48.873699999999999</v>
      </c>
      <c r="K952" s="181">
        <v>8.9479000000000006</v>
      </c>
      <c r="L952" s="181">
        <v>9.7955000000000005</v>
      </c>
      <c r="M952" s="181">
        <v>5.4539999999999997</v>
      </c>
      <c r="N952" s="181">
        <v>4.6990999999999996</v>
      </c>
      <c r="O952" s="181">
        <v>13.239800000000001</v>
      </c>
      <c r="P952" s="181">
        <v>9.3779000000000003</v>
      </c>
      <c r="Q952" s="181">
        <v>3.8875999999999999</v>
      </c>
      <c r="R952" s="181">
        <v>9.4902999999999995</v>
      </c>
      <c r="S952" s="124" t="s">
        <v>1950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858</v>
      </c>
      <c r="B953" s="177" t="s">
        <v>870</v>
      </c>
      <c r="C953" s="177">
        <v>112368</v>
      </c>
      <c r="D953" s="180">
        <v>44609</v>
      </c>
      <c r="E953" s="181">
        <v>4530.9588000000003</v>
      </c>
      <c r="F953" s="181">
        <v>562.00450000000001</v>
      </c>
      <c r="G953" s="181">
        <v>159.9777</v>
      </c>
      <c r="H953" s="181">
        <v>167.47290000000001</v>
      </c>
      <c r="I953" s="181">
        <v>125.33329999999999</v>
      </c>
      <c r="J953" s="181">
        <v>52.2301</v>
      </c>
      <c r="K953" s="181">
        <v>8.4146000000000001</v>
      </c>
      <c r="L953" s="181">
        <v>11.948499999999999</v>
      </c>
      <c r="M953" s="181">
        <v>5.2843999999999998</v>
      </c>
      <c r="N953" s="181">
        <v>7.7165999999999997</v>
      </c>
      <c r="O953" s="181">
        <v>14.1053</v>
      </c>
      <c r="P953" s="181">
        <v>10.177300000000001</v>
      </c>
      <c r="Q953" s="181">
        <v>8.6433</v>
      </c>
      <c r="R953" s="181">
        <v>10.270799999999999</v>
      </c>
      <c r="S953" s="124" t="s">
        <v>1950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858</v>
      </c>
      <c r="B954" s="177" t="s">
        <v>871</v>
      </c>
      <c r="C954" s="177">
        <v>116077</v>
      </c>
      <c r="D954" s="180">
        <v>44609</v>
      </c>
      <c r="E954" s="181">
        <v>14.948</v>
      </c>
      <c r="F954" s="181">
        <v>566.1087</v>
      </c>
      <c r="G954" s="181">
        <v>285.22390000000001</v>
      </c>
      <c r="H954" s="181">
        <v>207.0917</v>
      </c>
      <c r="I954" s="181">
        <v>101.0594</v>
      </c>
      <c r="J954" s="181">
        <v>48.792499999999997</v>
      </c>
      <c r="K954" s="181">
        <v>10.150499999999999</v>
      </c>
      <c r="L954" s="181">
        <v>9.9227000000000007</v>
      </c>
      <c r="M954" s="181">
        <v>4.3696000000000002</v>
      </c>
      <c r="N954" s="181">
        <v>6.2115</v>
      </c>
      <c r="O954" s="181">
        <v>13.1317</v>
      </c>
      <c r="P954" s="181">
        <v>9.6531000000000002</v>
      </c>
      <c r="Q954" s="181">
        <v>4.0153999999999996</v>
      </c>
      <c r="R954" s="181">
        <v>9.3607999999999993</v>
      </c>
      <c r="S954" s="124" t="s">
        <v>1950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858</v>
      </c>
      <c r="B955" s="177" t="s">
        <v>1845</v>
      </c>
      <c r="C955" s="177">
        <v>120531</v>
      </c>
      <c r="D955" s="180">
        <v>44609</v>
      </c>
      <c r="E955" s="181">
        <v>15.3695</v>
      </c>
      <c r="F955" s="181">
        <v>566.75149999999996</v>
      </c>
      <c r="G955" s="181">
        <v>285.59300000000002</v>
      </c>
      <c r="H955" s="181">
        <v>207.38480000000001</v>
      </c>
      <c r="I955" s="181">
        <v>101.4019</v>
      </c>
      <c r="J955" s="181">
        <v>49.143900000000002</v>
      </c>
      <c r="K955" s="181">
        <v>10.571300000000001</v>
      </c>
      <c r="L955" s="181">
        <v>10.370799999999999</v>
      </c>
      <c r="M955" s="181">
        <v>4.7694000000000001</v>
      </c>
      <c r="N955" s="181">
        <v>6.6208</v>
      </c>
      <c r="O955" s="181">
        <v>13.5779</v>
      </c>
      <c r="P955" s="181">
        <v>10.033099999999999</v>
      </c>
      <c r="Q955" s="181">
        <v>4.2496</v>
      </c>
      <c r="R955" s="181">
        <v>9.7927999999999997</v>
      </c>
      <c r="S955" s="124" t="s">
        <v>1950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858</v>
      </c>
      <c r="B956" s="177" t="s">
        <v>872</v>
      </c>
      <c r="C956" s="177">
        <v>106193</v>
      </c>
      <c r="D956" s="180">
        <v>44609</v>
      </c>
      <c r="E956" s="181">
        <v>43.625599999999999</v>
      </c>
      <c r="F956" s="181">
        <v>558.52480000000003</v>
      </c>
      <c r="G956" s="181">
        <v>158.9238</v>
      </c>
      <c r="H956" s="181">
        <v>166.47120000000001</v>
      </c>
      <c r="I956" s="181">
        <v>124.55759999999999</v>
      </c>
      <c r="J956" s="181">
        <v>51.899799999999999</v>
      </c>
      <c r="K956" s="181">
        <v>8.3107000000000006</v>
      </c>
      <c r="L956" s="181">
        <v>11.8482</v>
      </c>
      <c r="M956" s="181">
        <v>5.218</v>
      </c>
      <c r="N956" s="181">
        <v>7.5964</v>
      </c>
      <c r="O956" s="181">
        <v>13.9594</v>
      </c>
      <c r="P956" s="181">
        <v>10.079000000000001</v>
      </c>
      <c r="Q956" s="181">
        <v>11.611800000000001</v>
      </c>
      <c r="R956" s="181">
        <v>10.1608</v>
      </c>
      <c r="S956" s="124"/>
      <c r="T956" s="127"/>
      <c r="U956" s="128"/>
      <c r="V956" s="128"/>
      <c r="W956" s="128"/>
      <c r="X956" s="128"/>
      <c r="Y956" s="128"/>
      <c r="Z956" s="128"/>
      <c r="AA956" s="128"/>
      <c r="AB956" s="128"/>
      <c r="AC956" s="128"/>
      <c r="AD956" s="128"/>
      <c r="AE956" s="128"/>
      <c r="AF956" s="128"/>
      <c r="AG956" s="128"/>
      <c r="AH956" s="128"/>
    </row>
    <row r="957" spans="1:34" x14ac:dyDescent="0.3">
      <c r="A957" s="177" t="s">
        <v>858</v>
      </c>
      <c r="B957" s="177" t="s">
        <v>873</v>
      </c>
      <c r="C957" s="177">
        <v>114758</v>
      </c>
      <c r="D957" s="180">
        <v>44609</v>
      </c>
      <c r="E957" s="181">
        <v>20.4498</v>
      </c>
      <c r="F957" s="181">
        <v>747.87919999999997</v>
      </c>
      <c r="G957" s="181">
        <v>115.9806</v>
      </c>
      <c r="H957" s="181">
        <v>127.41849999999999</v>
      </c>
      <c r="I957" s="181">
        <v>110.00230000000001</v>
      </c>
      <c r="J957" s="181">
        <v>48.61</v>
      </c>
      <c r="K957" s="181">
        <v>5.9988000000000001</v>
      </c>
      <c r="L957" s="181">
        <v>9.8832000000000004</v>
      </c>
      <c r="M957" s="181">
        <v>3.8883999999999999</v>
      </c>
      <c r="N957" s="181">
        <v>6.3299000000000003</v>
      </c>
      <c r="O957" s="181">
        <v>13.9747</v>
      </c>
      <c r="P957" s="181">
        <v>10.2425</v>
      </c>
      <c r="Q957" s="181">
        <v>6.7771999999999997</v>
      </c>
      <c r="R957" s="181">
        <v>9.8097999999999992</v>
      </c>
      <c r="S957" s="124"/>
      <c r="T957" s="127"/>
      <c r="U957" s="128"/>
      <c r="V957" s="128"/>
      <c r="W957" s="128"/>
      <c r="X957" s="128"/>
      <c r="Y957" s="128"/>
      <c r="Z957" s="128"/>
      <c r="AA957" s="128"/>
      <c r="AB957" s="128"/>
      <c r="AC957" s="128"/>
      <c r="AD957" s="128"/>
      <c r="AE957" s="128"/>
      <c r="AF957" s="128"/>
      <c r="AG957" s="128"/>
      <c r="AH957" s="128"/>
    </row>
    <row r="958" spans="1:34" x14ac:dyDescent="0.3">
      <c r="A958" s="177" t="s">
        <v>858</v>
      </c>
      <c r="B958" s="177" t="s">
        <v>1846</v>
      </c>
      <c r="C958" s="177">
        <v>119781</v>
      </c>
      <c r="D958" s="180">
        <v>44609</v>
      </c>
      <c r="E958" s="181">
        <v>21.290099999999999</v>
      </c>
      <c r="F958" s="181">
        <v>748.46489999999994</v>
      </c>
      <c r="G958" s="181">
        <v>116.3681</v>
      </c>
      <c r="H958" s="181">
        <v>127.7928</v>
      </c>
      <c r="I958" s="181">
        <v>110.37220000000001</v>
      </c>
      <c r="J958" s="181">
        <v>48.968899999999998</v>
      </c>
      <c r="K958" s="181">
        <v>6.3733000000000004</v>
      </c>
      <c r="L958" s="181">
        <v>10.294</v>
      </c>
      <c r="M958" s="181">
        <v>4.2930999999999999</v>
      </c>
      <c r="N958" s="181">
        <v>6.7548000000000004</v>
      </c>
      <c r="O958" s="181">
        <v>14.4503</v>
      </c>
      <c r="P958" s="181">
        <v>10.713800000000001</v>
      </c>
      <c r="Q958" s="181">
        <v>4.4645000000000001</v>
      </c>
      <c r="R958" s="181">
        <v>10.232200000000001</v>
      </c>
      <c r="S958" s="124"/>
      <c r="T958" s="127"/>
      <c r="U958" s="128"/>
      <c r="V958" s="128"/>
      <c r="W958" s="128"/>
      <c r="X958" s="128"/>
      <c r="Y958" s="128"/>
      <c r="Z958" s="128"/>
      <c r="AA958" s="128"/>
      <c r="AB958" s="128"/>
      <c r="AC958" s="128"/>
      <c r="AD958" s="128"/>
      <c r="AE958" s="128"/>
      <c r="AF958" s="128"/>
      <c r="AG958" s="128"/>
      <c r="AH958" s="128"/>
    </row>
    <row r="959" spans="1:34" x14ac:dyDescent="0.3">
      <c r="A959" s="177" t="s">
        <v>858</v>
      </c>
      <c r="B959" s="177" t="s">
        <v>874</v>
      </c>
      <c r="C959" s="177">
        <v>140088</v>
      </c>
      <c r="D959" s="180">
        <v>44609</v>
      </c>
      <c r="E959" s="181">
        <v>43.513500000000001</v>
      </c>
      <c r="F959" s="181">
        <v>563.79110000000003</v>
      </c>
      <c r="G959" s="181">
        <v>148.81540000000001</v>
      </c>
      <c r="H959" s="181">
        <v>160.69290000000001</v>
      </c>
      <c r="I959" s="181">
        <v>120.15179999999999</v>
      </c>
      <c r="J959" s="181">
        <v>52.154499999999999</v>
      </c>
      <c r="K959" s="181">
        <v>8.173</v>
      </c>
      <c r="L959" s="181">
        <v>10.772500000000001</v>
      </c>
      <c r="M959" s="181">
        <v>4.4855999999999998</v>
      </c>
      <c r="N959" s="181">
        <v>7.0118999999999998</v>
      </c>
      <c r="O959" s="181">
        <v>13.7094</v>
      </c>
      <c r="P959" s="181">
        <v>9.9519000000000002</v>
      </c>
      <c r="Q959" s="181">
        <v>10.7416</v>
      </c>
      <c r="R959" s="181">
        <v>9.8716000000000008</v>
      </c>
      <c r="S959" s="124" t="s">
        <v>1950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858</v>
      </c>
      <c r="B960" s="177" t="s">
        <v>875</v>
      </c>
      <c r="C960" s="177">
        <v>114616</v>
      </c>
      <c r="D960" s="180">
        <v>44609</v>
      </c>
      <c r="E960" s="181">
        <v>20.287700000000001</v>
      </c>
      <c r="F960" s="181">
        <v>641.3048</v>
      </c>
      <c r="G960" s="181">
        <v>121.3802</v>
      </c>
      <c r="H960" s="181">
        <v>150.54429999999999</v>
      </c>
      <c r="I960" s="181">
        <v>114.41500000000001</v>
      </c>
      <c r="J960" s="181">
        <v>52.399000000000001</v>
      </c>
      <c r="K960" s="181">
        <v>7.5709999999999997</v>
      </c>
      <c r="L960" s="181">
        <v>10.245799999999999</v>
      </c>
      <c r="M960" s="181">
        <v>4.5423999999999998</v>
      </c>
      <c r="N960" s="181">
        <v>6.6712999999999996</v>
      </c>
      <c r="O960" s="181">
        <v>13.349500000000001</v>
      </c>
      <c r="P960" s="181">
        <v>9.5516000000000005</v>
      </c>
      <c r="Q960" s="181">
        <v>6.6681999999999997</v>
      </c>
      <c r="R960" s="181">
        <v>9.5183</v>
      </c>
      <c r="S960" s="124" t="s">
        <v>1950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858</v>
      </c>
      <c r="B961" s="177" t="s">
        <v>1847</v>
      </c>
      <c r="C961" s="177">
        <v>118663</v>
      </c>
      <c r="D961" s="180">
        <v>44609</v>
      </c>
      <c r="E961" s="181">
        <v>21.0488</v>
      </c>
      <c r="F961" s="181">
        <v>641.76869999999997</v>
      </c>
      <c r="G961" s="181">
        <v>121.6643</v>
      </c>
      <c r="H961" s="181">
        <v>150.87020000000001</v>
      </c>
      <c r="I961" s="181">
        <v>114.7394</v>
      </c>
      <c r="J961" s="181">
        <v>52.696399999999997</v>
      </c>
      <c r="K961" s="181">
        <v>7.8578999999999999</v>
      </c>
      <c r="L961" s="181">
        <v>10.5571</v>
      </c>
      <c r="M961" s="181">
        <v>4.8476999999999997</v>
      </c>
      <c r="N961" s="181">
        <v>6.9932999999999996</v>
      </c>
      <c r="O961" s="181">
        <v>13.706300000000001</v>
      </c>
      <c r="P961" s="181">
        <v>9.9926999999999992</v>
      </c>
      <c r="Q961" s="181">
        <v>4.2495000000000003</v>
      </c>
      <c r="R961" s="181">
        <v>9.8605</v>
      </c>
      <c r="S961" s="124" t="s">
        <v>1950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858</v>
      </c>
      <c r="B962" s="177" t="s">
        <v>876</v>
      </c>
      <c r="C962" s="177">
        <v>107693</v>
      </c>
      <c r="D962" s="180">
        <v>44609</v>
      </c>
      <c r="E962" s="181">
        <v>43.2973</v>
      </c>
      <c r="F962" s="181">
        <v>564.56359999999995</v>
      </c>
      <c r="G962" s="181">
        <v>160.46199999999999</v>
      </c>
      <c r="H962" s="181">
        <v>168.0821</v>
      </c>
      <c r="I962" s="181">
        <v>125.7195</v>
      </c>
      <c r="J962" s="181">
        <v>51.948999999999998</v>
      </c>
      <c r="K962" s="181">
        <v>8.1948000000000008</v>
      </c>
      <c r="L962" s="181">
        <v>11.7661</v>
      </c>
      <c r="M962" s="181">
        <v>5.0384000000000002</v>
      </c>
      <c r="N962" s="181">
        <v>7.4387999999999996</v>
      </c>
      <c r="O962" s="181">
        <v>13.699299999999999</v>
      </c>
      <c r="P962" s="181">
        <v>9.9367999999999999</v>
      </c>
      <c r="Q962" s="181">
        <v>9.6943000000000001</v>
      </c>
      <c r="R962" s="181">
        <v>9.9353999999999996</v>
      </c>
      <c r="S962" s="124"/>
      <c r="T962" s="127"/>
      <c r="U962" s="128"/>
      <c r="V962" s="128"/>
      <c r="W962" s="128"/>
      <c r="X962" s="128"/>
      <c r="Y962" s="128"/>
      <c r="Z962" s="128"/>
      <c r="AA962" s="128"/>
      <c r="AB962" s="128"/>
      <c r="AC962" s="128"/>
      <c r="AD962" s="128"/>
      <c r="AE962" s="128"/>
      <c r="AF962" s="128"/>
      <c r="AG962" s="128"/>
      <c r="AH962" s="128"/>
    </row>
    <row r="963" spans="1:34" x14ac:dyDescent="0.3">
      <c r="A963" s="177" t="s">
        <v>858</v>
      </c>
      <c r="B963" s="177" t="s">
        <v>877</v>
      </c>
      <c r="C963" s="177">
        <v>115132</v>
      </c>
      <c r="D963" s="180">
        <v>44609</v>
      </c>
      <c r="E963" s="181">
        <v>19.952300000000001</v>
      </c>
      <c r="F963" s="181">
        <v>656.63760000000002</v>
      </c>
      <c r="G963" s="181">
        <v>128.67019999999999</v>
      </c>
      <c r="H963" s="181">
        <v>139.36670000000001</v>
      </c>
      <c r="I963" s="181">
        <v>107.25749999999999</v>
      </c>
      <c r="J963" s="181">
        <v>49.008400000000002</v>
      </c>
      <c r="K963" s="181">
        <v>6.8716999999999997</v>
      </c>
      <c r="L963" s="181">
        <v>10.0983</v>
      </c>
      <c r="M963" s="181">
        <v>4.5617999999999999</v>
      </c>
      <c r="N963" s="181">
        <v>6.5265000000000004</v>
      </c>
      <c r="O963" s="181">
        <v>13.491400000000001</v>
      </c>
      <c r="P963" s="181">
        <v>9.7523999999999997</v>
      </c>
      <c r="Q963" s="181">
        <v>6.6308999999999996</v>
      </c>
      <c r="R963" s="181">
        <v>9.5091999999999999</v>
      </c>
      <c r="S963" s="124"/>
      <c r="T963" s="127"/>
      <c r="U963" s="128"/>
      <c r="V963" s="128"/>
      <c r="W963" s="128"/>
      <c r="X963" s="128"/>
      <c r="Y963" s="128"/>
      <c r="Z963" s="128"/>
      <c r="AA963" s="128"/>
      <c r="AB963" s="128"/>
      <c r="AC963" s="128"/>
      <c r="AD963" s="128"/>
      <c r="AE963" s="128"/>
      <c r="AF963" s="128"/>
      <c r="AG963" s="128"/>
      <c r="AH963" s="128"/>
    </row>
    <row r="964" spans="1:34" x14ac:dyDescent="0.3">
      <c r="A964" s="177" t="s">
        <v>858</v>
      </c>
      <c r="B964" s="177" t="s">
        <v>1848</v>
      </c>
      <c r="C964" s="177">
        <v>141064</v>
      </c>
      <c r="D964" s="180">
        <v>44609</v>
      </c>
      <c r="E964" s="181">
        <v>19.836500000000001</v>
      </c>
      <c r="F964" s="181">
        <v>656.53549999999996</v>
      </c>
      <c r="G964" s="181">
        <v>128.4897</v>
      </c>
      <c r="H964" s="181">
        <v>139.2045</v>
      </c>
      <c r="I964" s="181">
        <v>107.0973</v>
      </c>
      <c r="J964" s="181">
        <v>48.849200000000003</v>
      </c>
      <c r="K964" s="181">
        <v>6.718</v>
      </c>
      <c r="L964" s="181">
        <v>9.9395000000000007</v>
      </c>
      <c r="M964" s="181">
        <v>4.4069000000000003</v>
      </c>
      <c r="N964" s="181">
        <v>6.3676000000000004</v>
      </c>
      <c r="O964" s="181">
        <v>13.3575</v>
      </c>
      <c r="P964" s="181">
        <v>9.6222999999999992</v>
      </c>
      <c r="Q964" s="181">
        <v>6.5151000000000003</v>
      </c>
      <c r="R964" s="181">
        <v>9.3833000000000002</v>
      </c>
      <c r="S964" s="124"/>
      <c r="T964" s="127"/>
      <c r="U964" s="128"/>
      <c r="V964" s="128"/>
      <c r="W964" s="128"/>
      <c r="X964" s="128"/>
      <c r="Y964" s="128"/>
      <c r="Z964" s="128"/>
      <c r="AA964" s="128"/>
      <c r="AB964" s="128"/>
      <c r="AC964" s="128"/>
      <c r="AD964" s="128"/>
      <c r="AE964" s="128"/>
      <c r="AF964" s="128"/>
      <c r="AG964" s="128"/>
      <c r="AH964" s="128"/>
    </row>
    <row r="965" spans="1:34" x14ac:dyDescent="0.3">
      <c r="A965" s="177" t="s">
        <v>858</v>
      </c>
      <c r="B965" s="177" t="s">
        <v>1849</v>
      </c>
      <c r="C965" s="177">
        <v>119788</v>
      </c>
      <c r="D965" s="180">
        <v>44609</v>
      </c>
      <c r="E965" s="181">
        <v>15.9132</v>
      </c>
      <c r="F965" s="181">
        <v>627.37549999999999</v>
      </c>
      <c r="G965" s="181">
        <v>113.4389</v>
      </c>
      <c r="H965" s="181">
        <v>147.30459999999999</v>
      </c>
      <c r="I965" s="181">
        <v>107.5598</v>
      </c>
      <c r="J965" s="181">
        <v>50.8337</v>
      </c>
      <c r="K965" s="181">
        <v>6.8244999999999996</v>
      </c>
      <c r="L965" s="181">
        <v>10.0922</v>
      </c>
      <c r="M965" s="181">
        <v>4.7549000000000001</v>
      </c>
      <c r="N965" s="181">
        <v>6.4485000000000001</v>
      </c>
      <c r="O965" s="181">
        <v>13.986599999999999</v>
      </c>
      <c r="P965" s="181">
        <v>10.296099999999999</v>
      </c>
      <c r="Q965" s="181">
        <v>4.3788999999999998</v>
      </c>
      <c r="R965" s="181">
        <v>9.6853999999999996</v>
      </c>
      <c r="S965" s="124"/>
      <c r="T965" s="127"/>
      <c r="U965" s="128"/>
      <c r="V965" s="128"/>
      <c r="W965" s="128"/>
      <c r="X965" s="128"/>
      <c r="Y965" s="128"/>
      <c r="Z965" s="128"/>
      <c r="AA965" s="128"/>
      <c r="AB965" s="128"/>
      <c r="AC965" s="128"/>
      <c r="AD965" s="128"/>
      <c r="AE965" s="128"/>
      <c r="AF965" s="128"/>
      <c r="AG965" s="128"/>
      <c r="AH965" s="128"/>
    </row>
    <row r="966" spans="1:34" x14ac:dyDescent="0.3">
      <c r="A966" s="177" t="s">
        <v>858</v>
      </c>
      <c r="B966" s="177" t="s">
        <v>878</v>
      </c>
      <c r="C966" s="177">
        <v>115676</v>
      </c>
      <c r="D966" s="180">
        <v>44609</v>
      </c>
      <c r="E966" s="181">
        <v>15.331799999999999</v>
      </c>
      <c r="F966" s="181">
        <v>626.94309999999996</v>
      </c>
      <c r="G966" s="181">
        <v>113.0919</v>
      </c>
      <c r="H966" s="181">
        <v>146.93549999999999</v>
      </c>
      <c r="I966" s="181">
        <v>107.17919999999999</v>
      </c>
      <c r="J966" s="181">
        <v>50.421199999999999</v>
      </c>
      <c r="K966" s="181">
        <v>6.4054000000000002</v>
      </c>
      <c r="L966" s="181">
        <v>9.6550999999999991</v>
      </c>
      <c r="M966" s="181">
        <v>4.3228</v>
      </c>
      <c r="N966" s="181">
        <v>6.0289999999999999</v>
      </c>
      <c r="O966" s="181">
        <v>13.543900000000001</v>
      </c>
      <c r="P966" s="181">
        <v>9.8503000000000007</v>
      </c>
      <c r="Q966" s="181">
        <v>4.1778000000000004</v>
      </c>
      <c r="R966" s="181">
        <v>9.2553999999999998</v>
      </c>
      <c r="S966" s="124"/>
      <c r="T966" s="127"/>
      <c r="U966" s="128"/>
      <c r="V966" s="128"/>
      <c r="W966" s="128"/>
      <c r="X966" s="128"/>
      <c r="Y966" s="128"/>
      <c r="Z966" s="128"/>
      <c r="AA966" s="128"/>
      <c r="AB966" s="128"/>
      <c r="AC966" s="128"/>
      <c r="AD966" s="128"/>
      <c r="AE966" s="128"/>
      <c r="AF966" s="128"/>
      <c r="AG966" s="128"/>
      <c r="AH966" s="128"/>
    </row>
    <row r="967" spans="1:34" x14ac:dyDescent="0.3">
      <c r="A967" s="177" t="s">
        <v>858</v>
      </c>
      <c r="B967" s="177" t="s">
        <v>879</v>
      </c>
      <c r="C967" s="177">
        <v>111954</v>
      </c>
      <c r="D967" s="180">
        <v>44609</v>
      </c>
      <c r="E967" s="181">
        <v>44.788800000000002</v>
      </c>
      <c r="F967" s="181">
        <v>560.1789</v>
      </c>
      <c r="G967" s="181">
        <v>159.17519999999999</v>
      </c>
      <c r="H967" s="181">
        <v>166.86949999999999</v>
      </c>
      <c r="I967" s="181">
        <v>124.9002</v>
      </c>
      <c r="J967" s="181">
        <v>52.088700000000003</v>
      </c>
      <c r="K967" s="181">
        <v>8.4086999999999996</v>
      </c>
      <c r="L967" s="181">
        <v>11.9138</v>
      </c>
      <c r="M967" s="181">
        <v>5.2708000000000004</v>
      </c>
      <c r="N967" s="181">
        <v>7.6486000000000001</v>
      </c>
      <c r="O967" s="181">
        <v>14.005100000000001</v>
      </c>
      <c r="P967" s="181">
        <v>10.043200000000001</v>
      </c>
      <c r="Q967" s="181">
        <v>9.1629000000000005</v>
      </c>
      <c r="R967" s="181">
        <v>10.2013</v>
      </c>
      <c r="S967" s="124" t="s">
        <v>1950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858</v>
      </c>
      <c r="B968" s="177" t="s">
        <v>880</v>
      </c>
      <c r="C968" s="177">
        <v>105463</v>
      </c>
      <c r="D968" s="180">
        <v>44609</v>
      </c>
      <c r="E968" s="181">
        <v>43.622599999999998</v>
      </c>
      <c r="F968" s="181">
        <v>570.98839999999996</v>
      </c>
      <c r="G968" s="181">
        <v>162.1129</v>
      </c>
      <c r="H968" s="181">
        <v>169.7818</v>
      </c>
      <c r="I968" s="181">
        <v>126.9307</v>
      </c>
      <c r="J968" s="181">
        <v>52.533499999999997</v>
      </c>
      <c r="K968" s="181">
        <v>7.9589999999999996</v>
      </c>
      <c r="L968" s="181">
        <v>11.541499999999999</v>
      </c>
      <c r="M968" s="181">
        <v>4.7637</v>
      </c>
      <c r="N968" s="181">
        <v>7.1764999999999999</v>
      </c>
      <c r="O968" s="181">
        <v>13.5153</v>
      </c>
      <c r="P968" s="181">
        <v>9.94</v>
      </c>
      <c r="Q968" s="181">
        <v>10.8354</v>
      </c>
      <c r="R968" s="181">
        <v>9.6424000000000003</v>
      </c>
      <c r="S968" s="124" t="s">
        <v>1950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619.81570909090908</v>
      </c>
      <c r="G969" s="183">
        <v>153.98376969696969</v>
      </c>
      <c r="H969" s="183">
        <v>166.511706060606</v>
      </c>
      <c r="I969" s="183">
        <v>124.27430606060605</v>
      </c>
      <c r="J969" s="183">
        <v>53.893512121212119</v>
      </c>
      <c r="K969" s="183">
        <v>6.604127272727272</v>
      </c>
      <c r="L969" s="183">
        <v>10.681036363636363</v>
      </c>
      <c r="M969" s="183">
        <v>4.0119424242424246</v>
      </c>
      <c r="N969" s="183">
        <v>6.6247969696969689</v>
      </c>
      <c r="O969" s="183">
        <v>13.861609090909093</v>
      </c>
      <c r="P969" s="183">
        <v>9.6377969696969714</v>
      </c>
      <c r="Q969" s="183">
        <v>5.9129606060606061</v>
      </c>
      <c r="R969" s="183">
        <v>10.00746060606061</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408</v>
      </c>
      <c r="B970" s="177"/>
      <c r="C970" s="177"/>
      <c r="D970" s="177"/>
      <c r="E970" s="177"/>
      <c r="F970" s="183">
        <v>609.06989999999996</v>
      </c>
      <c r="G970" s="183">
        <v>132.8526</v>
      </c>
      <c r="H970" s="183">
        <v>152.3578</v>
      </c>
      <c r="I970" s="183">
        <v>113.95350000000001</v>
      </c>
      <c r="J970" s="183">
        <v>51.881700000000002</v>
      </c>
      <c r="K970" s="183">
        <v>8.1088000000000005</v>
      </c>
      <c r="L970" s="183">
        <v>10.3795</v>
      </c>
      <c r="M970" s="183">
        <v>4.7694000000000001</v>
      </c>
      <c r="N970" s="183">
        <v>6.6208</v>
      </c>
      <c r="O970" s="183">
        <v>13.7254</v>
      </c>
      <c r="P970" s="183">
        <v>9.9367999999999999</v>
      </c>
      <c r="Q970" s="183">
        <v>4.5320999999999998</v>
      </c>
      <c r="R970" s="183">
        <v>9.8605</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881</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882</v>
      </c>
      <c r="B973" s="177" t="s">
        <v>1850</v>
      </c>
      <c r="C973" s="177">
        <v>100033</v>
      </c>
      <c r="D973" s="180">
        <v>44609</v>
      </c>
      <c r="E973" s="181">
        <v>786.84859606790496</v>
      </c>
      <c r="F973" s="181">
        <v>-0.49880000000000002</v>
      </c>
      <c r="G973" s="181">
        <v>2.0143</v>
      </c>
      <c r="H973" s="181">
        <v>-3.7863000000000002</v>
      </c>
      <c r="I973" s="181">
        <v>-3.5329999999999999</v>
      </c>
      <c r="J973" s="181">
        <v>-10.254099999999999</v>
      </c>
      <c r="K973" s="181">
        <v>-8.3989999999999991</v>
      </c>
      <c r="L973" s="181">
        <v>3.3658000000000001</v>
      </c>
      <c r="M973" s="181">
        <v>18.406199999999998</v>
      </c>
      <c r="N973" s="181">
        <v>17.856400000000001</v>
      </c>
      <c r="O973" s="181">
        <v>21.081099999999999</v>
      </c>
      <c r="P973" s="181">
        <v>12.757999999999999</v>
      </c>
      <c r="Q973" s="181">
        <v>17.8185</v>
      </c>
      <c r="R973" s="181">
        <v>21.104199999999999</v>
      </c>
      <c r="S973" s="124"/>
      <c r="T973" s="127"/>
      <c r="U973" s="128"/>
      <c r="V973" s="128"/>
      <c r="W973" s="128"/>
      <c r="X973" s="128"/>
      <c r="Y973" s="128"/>
      <c r="Z973" s="128"/>
      <c r="AA973" s="128"/>
      <c r="AB973" s="128"/>
      <c r="AC973" s="128"/>
      <c r="AD973" s="128"/>
      <c r="AE973" s="128"/>
      <c r="AF973" s="128"/>
      <c r="AG973" s="128"/>
      <c r="AH973" s="128"/>
    </row>
    <row r="974" spans="1:34" x14ac:dyDescent="0.3">
      <c r="A974" s="177" t="s">
        <v>882</v>
      </c>
      <c r="B974" s="177" t="s">
        <v>1851</v>
      </c>
      <c r="C974" s="177">
        <v>119436</v>
      </c>
      <c r="D974" s="180">
        <v>44609</v>
      </c>
      <c r="E974" s="181">
        <v>705.47</v>
      </c>
      <c r="F974" s="181">
        <v>-0.49509999999999998</v>
      </c>
      <c r="G974" s="181">
        <v>2.0232000000000001</v>
      </c>
      <c r="H974" s="181">
        <v>-3.7688999999999999</v>
      </c>
      <c r="I974" s="181">
        <v>-3.4990999999999999</v>
      </c>
      <c r="J974" s="181">
        <v>-10.185</v>
      </c>
      <c r="K974" s="181">
        <v>-8.1933000000000007</v>
      </c>
      <c r="L974" s="181">
        <v>3.8311000000000002</v>
      </c>
      <c r="M974" s="181">
        <v>19.1813</v>
      </c>
      <c r="N974" s="181">
        <v>18.874099999999999</v>
      </c>
      <c r="O974" s="181">
        <v>22.163799999999998</v>
      </c>
      <c r="P974" s="181">
        <v>13.900600000000001</v>
      </c>
      <c r="Q974" s="181">
        <v>17.335699999999999</v>
      </c>
      <c r="R974" s="181">
        <v>22.1999</v>
      </c>
      <c r="S974" s="124"/>
      <c r="T974" s="127"/>
      <c r="U974" s="128"/>
      <c r="V974" s="128"/>
      <c r="W974" s="128"/>
      <c r="X974" s="128"/>
      <c r="Y974" s="128"/>
      <c r="Z974" s="128"/>
      <c r="AA974" s="128"/>
      <c r="AB974" s="128"/>
      <c r="AC974" s="128"/>
      <c r="AD974" s="128"/>
      <c r="AE974" s="128"/>
      <c r="AF974" s="128"/>
      <c r="AG974" s="128"/>
      <c r="AH974" s="128"/>
    </row>
    <row r="975" spans="1:34" x14ac:dyDescent="0.3">
      <c r="A975" s="177" t="s">
        <v>882</v>
      </c>
      <c r="B975" s="177" t="s">
        <v>1933</v>
      </c>
      <c r="C975" s="177">
        <v>100034</v>
      </c>
      <c r="D975" s="180">
        <v>44609</v>
      </c>
      <c r="E975" s="181">
        <v>778.92012470359703</v>
      </c>
      <c r="F975" s="181">
        <v>-0.49659999999999999</v>
      </c>
      <c r="G975" s="181">
        <v>2.0116999999999998</v>
      </c>
      <c r="H975" s="181">
        <v>-3.7869000000000002</v>
      </c>
      <c r="I975" s="181">
        <v>-3.5329000000000002</v>
      </c>
      <c r="J975" s="181">
        <v>-10.257199999999999</v>
      </c>
      <c r="K975" s="181">
        <v>-8.3978000000000002</v>
      </c>
      <c r="L975" s="181">
        <v>3.3641000000000001</v>
      </c>
      <c r="M975" s="181">
        <v>18.3994</v>
      </c>
      <c r="N975" s="181">
        <v>17.857399999999998</v>
      </c>
      <c r="O975" s="181">
        <v>20.751200000000001</v>
      </c>
      <c r="P975" s="181">
        <v>12.4407</v>
      </c>
      <c r="Q975" s="181">
        <v>17.5047</v>
      </c>
      <c r="R975" s="181">
        <v>21.104099999999999</v>
      </c>
      <c r="S975" s="124"/>
      <c r="T975" s="127"/>
      <c r="U975" s="128"/>
      <c r="V975" s="128"/>
      <c r="W975" s="128"/>
      <c r="X975" s="128"/>
      <c r="Y975" s="128"/>
      <c r="Z975" s="128"/>
      <c r="AA975" s="128"/>
      <c r="AB975" s="128"/>
      <c r="AC975" s="128"/>
      <c r="AD975" s="128"/>
      <c r="AE975" s="128"/>
      <c r="AF975" s="128"/>
      <c r="AG975" s="128"/>
      <c r="AH975" s="128"/>
    </row>
    <row r="976" spans="1:34" x14ac:dyDescent="0.3">
      <c r="A976" s="177" t="s">
        <v>882</v>
      </c>
      <c r="B976" s="177" t="s">
        <v>1934</v>
      </c>
      <c r="C976" s="177">
        <v>119433</v>
      </c>
      <c r="D976" s="180">
        <v>44609</v>
      </c>
      <c r="E976" s="181">
        <v>337.24886692347297</v>
      </c>
      <c r="F976" s="181">
        <v>-0.49309999999999998</v>
      </c>
      <c r="G976" s="181">
        <v>2.0276999999999998</v>
      </c>
      <c r="H976" s="181">
        <v>-3.7679999999999998</v>
      </c>
      <c r="I976" s="181">
        <v>-3.4979</v>
      </c>
      <c r="J976" s="181">
        <v>-10.1829</v>
      </c>
      <c r="K976" s="181">
        <v>-8.1931999999999992</v>
      </c>
      <c r="L976" s="181">
        <v>3.8298000000000001</v>
      </c>
      <c r="M976" s="181">
        <v>19.180700000000002</v>
      </c>
      <c r="N976" s="181">
        <v>18.870200000000001</v>
      </c>
      <c r="O976" s="181">
        <v>22.164400000000001</v>
      </c>
      <c r="P976" s="181">
        <v>13.765700000000001</v>
      </c>
      <c r="Q976" s="181">
        <v>17.2441</v>
      </c>
      <c r="R976" s="181">
        <v>22.200399999999998</v>
      </c>
      <c r="S976" s="124"/>
      <c r="T976" s="127"/>
      <c r="U976" s="128"/>
      <c r="V976" s="128"/>
      <c r="W976" s="128"/>
      <c r="X976" s="128"/>
      <c r="Y976" s="128"/>
      <c r="Z976" s="128"/>
      <c r="AA976" s="128"/>
      <c r="AB976" s="128"/>
      <c r="AC976" s="128"/>
      <c r="AD976" s="128"/>
      <c r="AE976" s="128"/>
      <c r="AF976" s="128"/>
      <c r="AG976" s="128"/>
      <c r="AH976" s="128"/>
    </row>
    <row r="977" spans="1:34" x14ac:dyDescent="0.3">
      <c r="A977" s="177" t="s">
        <v>882</v>
      </c>
      <c r="B977" s="177" t="s">
        <v>883</v>
      </c>
      <c r="C977" s="177">
        <v>145110</v>
      </c>
      <c r="D977" s="180">
        <v>44609</v>
      </c>
      <c r="E977" s="181">
        <v>21.16</v>
      </c>
      <c r="F977" s="181">
        <v>-4.7199999999999999E-2</v>
      </c>
      <c r="G977" s="181">
        <v>1.3895999999999999</v>
      </c>
      <c r="H977" s="181">
        <v>-3.379</v>
      </c>
      <c r="I977" s="181">
        <v>-3.9927000000000001</v>
      </c>
      <c r="J977" s="181">
        <v>-8.1996000000000002</v>
      </c>
      <c r="K977" s="181">
        <v>-8.1996000000000002</v>
      </c>
      <c r="L977" s="181">
        <v>3.6238999999999999</v>
      </c>
      <c r="M977" s="181">
        <v>21.052600000000002</v>
      </c>
      <c r="N977" s="181">
        <v>27.546700000000001</v>
      </c>
      <c r="O977" s="181">
        <v>27.204699999999999</v>
      </c>
      <c r="P977" s="181"/>
      <c r="Q977" s="181">
        <v>25.276399999999999</v>
      </c>
      <c r="R977" s="181">
        <v>28.3796</v>
      </c>
      <c r="S977" s="124"/>
      <c r="T977" s="127"/>
      <c r="U977" s="128"/>
      <c r="V977" s="128"/>
      <c r="W977" s="128"/>
      <c r="X977" s="128"/>
      <c r="Y977" s="128"/>
      <c r="Z977" s="128"/>
      <c r="AA977" s="128"/>
      <c r="AB977" s="128"/>
      <c r="AC977" s="128"/>
      <c r="AD977" s="128"/>
      <c r="AE977" s="128"/>
      <c r="AF977" s="128"/>
      <c r="AG977" s="128"/>
      <c r="AH977" s="128"/>
    </row>
    <row r="978" spans="1:34" x14ac:dyDescent="0.3">
      <c r="A978" s="177" t="s">
        <v>882</v>
      </c>
      <c r="B978" s="177" t="s">
        <v>884</v>
      </c>
      <c r="C978" s="177">
        <v>145112</v>
      </c>
      <c r="D978" s="180">
        <v>44609</v>
      </c>
      <c r="E978" s="181">
        <v>20.010000000000002</v>
      </c>
      <c r="F978" s="181">
        <v>-0.05</v>
      </c>
      <c r="G978" s="181">
        <v>1.3677999999999999</v>
      </c>
      <c r="H978" s="181">
        <v>-3.4266000000000001</v>
      </c>
      <c r="I978" s="181">
        <v>-4.0288000000000004</v>
      </c>
      <c r="J978" s="181">
        <v>-8.2950999999999997</v>
      </c>
      <c r="K978" s="181">
        <v>-8.5465999999999998</v>
      </c>
      <c r="L978" s="181">
        <v>2.8262999999999998</v>
      </c>
      <c r="M978" s="181">
        <v>19.677</v>
      </c>
      <c r="N978" s="181">
        <v>25.612100000000002</v>
      </c>
      <c r="O978" s="181">
        <v>25.107199999999999</v>
      </c>
      <c r="P978" s="181"/>
      <c r="Q978" s="181">
        <v>23.1892</v>
      </c>
      <c r="R978" s="181">
        <v>26.3811</v>
      </c>
      <c r="S978" s="124"/>
      <c r="T978" s="127"/>
      <c r="U978" s="128"/>
      <c r="V978" s="128"/>
      <c r="W978" s="128"/>
      <c r="X978" s="128"/>
      <c r="Y978" s="128"/>
      <c r="Z978" s="128"/>
      <c r="AA978" s="128"/>
      <c r="AB978" s="128"/>
      <c r="AC978" s="128"/>
      <c r="AD978" s="128"/>
      <c r="AE978" s="128"/>
      <c r="AF978" s="128"/>
      <c r="AG978" s="128"/>
      <c r="AH978" s="128"/>
    </row>
    <row r="979" spans="1:34" x14ac:dyDescent="0.3">
      <c r="A979" s="177" t="s">
        <v>882</v>
      </c>
      <c r="B979" s="177" t="s">
        <v>1852</v>
      </c>
      <c r="C979" s="177">
        <v>148474</v>
      </c>
      <c r="D979" s="180">
        <v>44609</v>
      </c>
      <c r="E979" s="181">
        <v>16.47</v>
      </c>
      <c r="F979" s="181">
        <v>-0.60350000000000004</v>
      </c>
      <c r="G979" s="181">
        <v>2.1711999999999998</v>
      </c>
      <c r="H979" s="181">
        <v>-3.1745999999999999</v>
      </c>
      <c r="I979" s="181">
        <v>-3.3451</v>
      </c>
      <c r="J979" s="181">
        <v>-8.1427999999999994</v>
      </c>
      <c r="K979" s="181">
        <v>-5.7779999999999996</v>
      </c>
      <c r="L979" s="181">
        <v>7.1567999999999996</v>
      </c>
      <c r="M979" s="181">
        <v>24.395800000000001</v>
      </c>
      <c r="N979" s="181">
        <v>26.206900000000001</v>
      </c>
      <c r="O979" s="181"/>
      <c r="P979" s="181"/>
      <c r="Q979" s="181">
        <v>40.9131</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882</v>
      </c>
      <c r="B980" s="177" t="s">
        <v>1853</v>
      </c>
      <c r="C980" s="177">
        <v>148471</v>
      </c>
      <c r="D980" s="180">
        <v>44609</v>
      </c>
      <c r="E980" s="181">
        <v>16.05</v>
      </c>
      <c r="F980" s="181">
        <v>-0.61919999999999997</v>
      </c>
      <c r="G980" s="181">
        <v>2.1642000000000001</v>
      </c>
      <c r="H980" s="181">
        <v>-3.1966000000000001</v>
      </c>
      <c r="I980" s="181">
        <v>-3.4296000000000002</v>
      </c>
      <c r="J980" s="181">
        <v>-8.2332999999999998</v>
      </c>
      <c r="K980" s="181">
        <v>-6.1403999999999996</v>
      </c>
      <c r="L980" s="181">
        <v>6.2914000000000003</v>
      </c>
      <c r="M980" s="181">
        <v>22.894300000000001</v>
      </c>
      <c r="N980" s="181">
        <v>24.129899999999999</v>
      </c>
      <c r="O980" s="181"/>
      <c r="P980" s="181"/>
      <c r="Q980" s="181">
        <v>38.433100000000003</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882</v>
      </c>
      <c r="B981" s="177" t="s">
        <v>885</v>
      </c>
      <c r="C981" s="177">
        <v>119350</v>
      </c>
      <c r="D981" s="180">
        <v>44609</v>
      </c>
      <c r="E981" s="181">
        <v>59.94</v>
      </c>
      <c r="F981" s="181">
        <v>-0.33260000000000001</v>
      </c>
      <c r="G981" s="181">
        <v>1.9907999999999999</v>
      </c>
      <c r="H981" s="181">
        <v>-3.1819999999999999</v>
      </c>
      <c r="I981" s="181">
        <v>-3.8961000000000001</v>
      </c>
      <c r="J981" s="181">
        <v>-7.3856999999999999</v>
      </c>
      <c r="K981" s="181">
        <v>-5.6657000000000002</v>
      </c>
      <c r="L981" s="181">
        <v>2.4790999999999999</v>
      </c>
      <c r="M981" s="181">
        <v>18.085100000000001</v>
      </c>
      <c r="N981" s="181">
        <v>23.894200000000001</v>
      </c>
      <c r="O981" s="181">
        <v>22.056000000000001</v>
      </c>
      <c r="P981" s="181">
        <v>13.985200000000001</v>
      </c>
      <c r="Q981" s="181">
        <v>13.7753</v>
      </c>
      <c r="R981" s="181">
        <v>21.622599999999998</v>
      </c>
      <c r="S981" s="124"/>
      <c r="T981" s="127"/>
      <c r="U981" s="128"/>
      <c r="V981" s="128"/>
      <c r="W981" s="128"/>
      <c r="X981" s="128"/>
      <c r="Y981" s="128"/>
      <c r="Z981" s="128"/>
      <c r="AA981" s="128"/>
      <c r="AB981" s="128"/>
      <c r="AC981" s="128"/>
      <c r="AD981" s="128"/>
      <c r="AE981" s="128"/>
      <c r="AF981" s="128"/>
      <c r="AG981" s="128"/>
      <c r="AH981" s="128"/>
    </row>
    <row r="982" spans="1:34" x14ac:dyDescent="0.3">
      <c r="A982" s="177" t="s">
        <v>882</v>
      </c>
      <c r="B982" s="177" t="s">
        <v>886</v>
      </c>
      <c r="C982" s="177">
        <v>110603</v>
      </c>
      <c r="D982" s="180">
        <v>44609</v>
      </c>
      <c r="E982" s="181">
        <v>54.13</v>
      </c>
      <c r="F982" s="181">
        <v>-0.33139999999999997</v>
      </c>
      <c r="G982" s="181">
        <v>1.9781</v>
      </c>
      <c r="H982" s="181">
        <v>-3.1837</v>
      </c>
      <c r="I982" s="181">
        <v>-3.9226000000000001</v>
      </c>
      <c r="J982" s="181">
        <v>-7.4701000000000004</v>
      </c>
      <c r="K982" s="181">
        <v>-5.8936000000000002</v>
      </c>
      <c r="L982" s="181">
        <v>1.9974000000000001</v>
      </c>
      <c r="M982" s="181">
        <v>17.291399999999999</v>
      </c>
      <c r="N982" s="181">
        <v>22.715900000000001</v>
      </c>
      <c r="O982" s="181">
        <v>20.694500000000001</v>
      </c>
      <c r="P982" s="181">
        <v>12.679500000000001</v>
      </c>
      <c r="Q982" s="181">
        <v>13.5021</v>
      </c>
      <c r="R982" s="181">
        <v>20.354800000000001</v>
      </c>
      <c r="S982" s="124"/>
      <c r="T982" s="127"/>
      <c r="U982" s="128"/>
      <c r="V982" s="128"/>
      <c r="W982" s="128"/>
      <c r="X982" s="128"/>
      <c r="Y982" s="128"/>
      <c r="Z982" s="128"/>
      <c r="AA982" s="128"/>
      <c r="AB982" s="128"/>
      <c r="AC982" s="128"/>
      <c r="AD982" s="128"/>
      <c r="AE982" s="128"/>
      <c r="AF982" s="128"/>
      <c r="AG982" s="128"/>
      <c r="AH982" s="128"/>
    </row>
    <row r="983" spans="1:34" x14ac:dyDescent="0.3">
      <c r="A983" s="177" t="s">
        <v>882</v>
      </c>
      <c r="B983" s="177" t="s">
        <v>887</v>
      </c>
      <c r="C983" s="177">
        <v>118278</v>
      </c>
      <c r="D983" s="180">
        <v>44609</v>
      </c>
      <c r="E983" s="181">
        <v>175.44</v>
      </c>
      <c r="F983" s="181">
        <v>-0.28989999999999999</v>
      </c>
      <c r="G983" s="181">
        <v>2.2974000000000001</v>
      </c>
      <c r="H983" s="181">
        <v>-2.6846999999999999</v>
      </c>
      <c r="I983" s="181">
        <v>-2.9539</v>
      </c>
      <c r="J983" s="181">
        <v>-7.4976000000000003</v>
      </c>
      <c r="K983" s="181">
        <v>-4.9724000000000004</v>
      </c>
      <c r="L983" s="181">
        <v>4.0507999999999997</v>
      </c>
      <c r="M983" s="181">
        <v>21.395</v>
      </c>
      <c r="N983" s="181">
        <v>21.3782</v>
      </c>
      <c r="O983" s="181">
        <v>24.0825</v>
      </c>
      <c r="P983" s="181">
        <v>18.4771</v>
      </c>
      <c r="Q983" s="181">
        <v>22.380299999999998</v>
      </c>
      <c r="R983" s="181">
        <v>25.578600000000002</v>
      </c>
      <c r="S983" s="124"/>
      <c r="T983" s="127"/>
      <c r="U983" s="128"/>
      <c r="V983" s="128"/>
      <c r="W983" s="128"/>
      <c r="X983" s="128"/>
      <c r="Y983" s="128"/>
      <c r="Z983" s="128"/>
      <c r="AA983" s="128"/>
      <c r="AB983" s="128"/>
      <c r="AC983" s="128"/>
      <c r="AD983" s="128"/>
      <c r="AE983" s="128"/>
      <c r="AF983" s="128"/>
      <c r="AG983" s="128"/>
      <c r="AH983" s="128"/>
    </row>
    <row r="984" spans="1:34" x14ac:dyDescent="0.3">
      <c r="A984" s="177" t="s">
        <v>882</v>
      </c>
      <c r="B984" s="177" t="s">
        <v>1854</v>
      </c>
      <c r="C984" s="177"/>
      <c r="D984" s="180">
        <v>44609</v>
      </c>
      <c r="E984" s="181">
        <v>159.01</v>
      </c>
      <c r="F984" s="181">
        <v>-0.29470000000000002</v>
      </c>
      <c r="G984" s="181">
        <v>2.2835000000000001</v>
      </c>
      <c r="H984" s="181">
        <v>-2.7105000000000001</v>
      </c>
      <c r="I984" s="181">
        <v>-2.9954000000000001</v>
      </c>
      <c r="J984" s="181">
        <v>-7.5952999999999999</v>
      </c>
      <c r="K984" s="181">
        <v>-5.2553000000000001</v>
      </c>
      <c r="L984" s="181">
        <v>3.4211</v>
      </c>
      <c r="M984" s="181">
        <v>20.298100000000002</v>
      </c>
      <c r="N984" s="181">
        <v>19.935099999999998</v>
      </c>
      <c r="O984" s="181">
        <v>22.625599999999999</v>
      </c>
      <c r="P984" s="181">
        <v>17.0501</v>
      </c>
      <c r="Q984" s="181">
        <v>17.727399999999999</v>
      </c>
      <c r="R984" s="181">
        <v>24.104099999999999</v>
      </c>
      <c r="S984" s="124"/>
      <c r="T984" s="127"/>
      <c r="U984" s="128"/>
      <c r="V984" s="128"/>
      <c r="W984" s="128"/>
      <c r="X984" s="128"/>
      <c r="Y984" s="128"/>
      <c r="Z984" s="128"/>
      <c r="AA984" s="128"/>
      <c r="AB984" s="128"/>
      <c r="AC984" s="128"/>
      <c r="AD984" s="128"/>
      <c r="AE984" s="128"/>
      <c r="AF984" s="128"/>
      <c r="AG984" s="128"/>
      <c r="AH984" s="128"/>
    </row>
    <row r="985" spans="1:34" x14ac:dyDescent="0.3">
      <c r="A985" s="177" t="s">
        <v>882</v>
      </c>
      <c r="B985" s="177" t="s">
        <v>888</v>
      </c>
      <c r="C985" s="177">
        <v>102920</v>
      </c>
      <c r="D985" s="180">
        <v>44609</v>
      </c>
      <c r="E985" s="181">
        <v>159.01</v>
      </c>
      <c r="F985" s="181">
        <v>-0.29470000000000002</v>
      </c>
      <c r="G985" s="181">
        <v>2.2835000000000001</v>
      </c>
      <c r="H985" s="181">
        <v>-2.7105000000000001</v>
      </c>
      <c r="I985" s="181">
        <v>-2.9954000000000001</v>
      </c>
      <c r="J985" s="181">
        <v>-7.5952999999999999</v>
      </c>
      <c r="K985" s="181">
        <v>-5.2553000000000001</v>
      </c>
      <c r="L985" s="181">
        <v>3.4211</v>
      </c>
      <c r="M985" s="181">
        <v>20.298100000000002</v>
      </c>
      <c r="N985" s="181">
        <v>19.935099999999998</v>
      </c>
      <c r="O985" s="181">
        <v>22.625599999999999</v>
      </c>
      <c r="P985" s="181">
        <v>17.0501</v>
      </c>
      <c r="Q985" s="181">
        <v>17.727399999999999</v>
      </c>
      <c r="R985" s="181">
        <v>24.104099999999999</v>
      </c>
      <c r="S985" s="124"/>
      <c r="T985" s="127"/>
      <c r="U985" s="128"/>
      <c r="V985" s="128"/>
      <c r="W985" s="128"/>
      <c r="X985" s="128"/>
      <c r="Y985" s="128"/>
      <c r="Z985" s="128"/>
      <c r="AA985" s="128"/>
      <c r="AB985" s="128"/>
      <c r="AC985" s="128"/>
      <c r="AD985" s="128"/>
      <c r="AE985" s="128"/>
      <c r="AF985" s="128"/>
      <c r="AG985" s="128"/>
      <c r="AH985" s="128"/>
    </row>
    <row r="986" spans="1:34" x14ac:dyDescent="0.3">
      <c r="A986" s="177" t="s">
        <v>882</v>
      </c>
      <c r="B986" s="177" t="s">
        <v>889</v>
      </c>
      <c r="C986" s="177">
        <v>119218</v>
      </c>
      <c r="D986" s="180">
        <v>44609</v>
      </c>
      <c r="E986" s="181">
        <v>372.161</v>
      </c>
      <c r="F986" s="181">
        <v>-0.70250000000000001</v>
      </c>
      <c r="G986" s="181">
        <v>1.5512999999999999</v>
      </c>
      <c r="H986" s="181">
        <v>-3.5931999999999999</v>
      </c>
      <c r="I986" s="181">
        <v>-4.0350000000000001</v>
      </c>
      <c r="J986" s="181">
        <v>-6.3239000000000001</v>
      </c>
      <c r="K986" s="181">
        <v>-5.8670999999999998</v>
      </c>
      <c r="L986" s="181">
        <v>-1.3244</v>
      </c>
      <c r="M986" s="181">
        <v>11.7463</v>
      </c>
      <c r="N986" s="181">
        <v>16.555299999999999</v>
      </c>
      <c r="O986" s="181">
        <v>21.187200000000001</v>
      </c>
      <c r="P986" s="181">
        <v>14.626300000000001</v>
      </c>
      <c r="Q986" s="181">
        <v>16.7255</v>
      </c>
      <c r="R986" s="181">
        <v>21.034099999999999</v>
      </c>
      <c r="S986" s="124"/>
      <c r="T986" s="127"/>
      <c r="U986" s="128"/>
      <c r="V986" s="128"/>
      <c r="W986" s="128"/>
      <c r="X986" s="128"/>
      <c r="Y986" s="128"/>
      <c r="Z986" s="128"/>
      <c r="AA986" s="128"/>
      <c r="AB986" s="128"/>
      <c r="AC986" s="128"/>
      <c r="AD986" s="128"/>
      <c r="AE986" s="128"/>
      <c r="AF986" s="128"/>
      <c r="AG986" s="128"/>
      <c r="AH986" s="128"/>
    </row>
    <row r="987" spans="1:34" x14ac:dyDescent="0.3">
      <c r="A987" s="177" t="s">
        <v>882</v>
      </c>
      <c r="B987" s="177" t="s">
        <v>890</v>
      </c>
      <c r="C987" s="177">
        <v>103819</v>
      </c>
      <c r="D987" s="180">
        <v>44609</v>
      </c>
      <c r="E987" s="181">
        <v>344.53699999999998</v>
      </c>
      <c r="F987" s="181">
        <v>-0.70520000000000005</v>
      </c>
      <c r="G987" s="181">
        <v>1.5431999999999999</v>
      </c>
      <c r="H987" s="181">
        <v>-3.6103999999999998</v>
      </c>
      <c r="I987" s="181">
        <v>-4.0696000000000003</v>
      </c>
      <c r="J987" s="181">
        <v>-6.3985000000000003</v>
      </c>
      <c r="K987" s="181">
        <v>-6.0891999999999999</v>
      </c>
      <c r="L987" s="181">
        <v>-1.7867</v>
      </c>
      <c r="M987" s="181">
        <v>10.9627</v>
      </c>
      <c r="N987" s="181">
        <v>15.468</v>
      </c>
      <c r="O987" s="181">
        <v>20.046399999999998</v>
      </c>
      <c r="P987" s="181">
        <v>13.490399999999999</v>
      </c>
      <c r="Q987" s="181">
        <v>17.653300000000002</v>
      </c>
      <c r="R987" s="181">
        <v>19.896699999999999</v>
      </c>
      <c r="S987" s="124"/>
      <c r="T987" s="127"/>
      <c r="U987" s="128"/>
      <c r="V987" s="128"/>
      <c r="W987" s="128"/>
      <c r="X987" s="128"/>
      <c r="Y987" s="128"/>
      <c r="Z987" s="128"/>
      <c r="AA987" s="128"/>
      <c r="AB987" s="128"/>
      <c r="AC987" s="128"/>
      <c r="AD987" s="128"/>
      <c r="AE987" s="128"/>
      <c r="AF987" s="128"/>
      <c r="AG987" s="128"/>
      <c r="AH987" s="128"/>
    </row>
    <row r="988" spans="1:34" x14ac:dyDescent="0.3">
      <c r="A988" s="177" t="s">
        <v>882</v>
      </c>
      <c r="B988" s="177" t="s">
        <v>891</v>
      </c>
      <c r="C988" s="177">
        <v>140175</v>
      </c>
      <c r="D988" s="180">
        <v>44609</v>
      </c>
      <c r="E988" s="181">
        <v>57.261000000000003</v>
      </c>
      <c r="F988" s="181">
        <v>-0.26819999999999999</v>
      </c>
      <c r="G988" s="181">
        <v>2.0950000000000002</v>
      </c>
      <c r="H988" s="181">
        <v>-3.2818999999999998</v>
      </c>
      <c r="I988" s="181">
        <v>-3.4238</v>
      </c>
      <c r="J988" s="181">
        <v>-7.0846</v>
      </c>
      <c r="K988" s="181">
        <v>-5.0979999999999999</v>
      </c>
      <c r="L988" s="181">
        <v>3.8334000000000001</v>
      </c>
      <c r="M988" s="181">
        <v>18.764299999999999</v>
      </c>
      <c r="N988" s="181">
        <v>19.4057</v>
      </c>
      <c r="O988" s="181">
        <v>22.92</v>
      </c>
      <c r="P988" s="181">
        <v>17.7349</v>
      </c>
      <c r="Q988" s="181">
        <v>16.4116</v>
      </c>
      <c r="R988" s="181">
        <v>24.2378</v>
      </c>
      <c r="S988" s="124"/>
      <c r="T988" s="127"/>
      <c r="U988" s="128"/>
      <c r="V988" s="128"/>
      <c r="W988" s="128"/>
      <c r="X988" s="128"/>
      <c r="Y988" s="128"/>
      <c r="Z988" s="128"/>
      <c r="AA988" s="128"/>
      <c r="AB988" s="128"/>
      <c r="AC988" s="128"/>
      <c r="AD988" s="128"/>
      <c r="AE988" s="128"/>
      <c r="AF988" s="128"/>
      <c r="AG988" s="128"/>
      <c r="AH988" s="128"/>
    </row>
    <row r="989" spans="1:34" x14ac:dyDescent="0.3">
      <c r="A989" s="177" t="s">
        <v>882</v>
      </c>
      <c r="B989" s="177" t="s">
        <v>892</v>
      </c>
      <c r="C989" s="177">
        <v>140172</v>
      </c>
      <c r="D989" s="180">
        <v>44609</v>
      </c>
      <c r="E989" s="181">
        <v>51.277999999999999</v>
      </c>
      <c r="F989" s="181">
        <v>-0.2742</v>
      </c>
      <c r="G989" s="181">
        <v>2.0802999999999998</v>
      </c>
      <c r="H989" s="181">
        <v>-3.3147000000000002</v>
      </c>
      <c r="I989" s="181">
        <v>-3.4893999999999998</v>
      </c>
      <c r="J989" s="181">
        <v>-7.2278000000000002</v>
      </c>
      <c r="K989" s="181">
        <v>-5.5061999999999998</v>
      </c>
      <c r="L989" s="181">
        <v>2.9843999999999999</v>
      </c>
      <c r="M989" s="181">
        <v>17.322199999999999</v>
      </c>
      <c r="N989" s="181">
        <v>17.513100000000001</v>
      </c>
      <c r="O989" s="181">
        <v>21.0275</v>
      </c>
      <c r="P989" s="181">
        <v>16.185400000000001</v>
      </c>
      <c r="Q989" s="181">
        <v>11.770200000000001</v>
      </c>
      <c r="R989" s="181">
        <v>22.3001</v>
      </c>
      <c r="S989" s="124"/>
      <c r="T989" s="127"/>
      <c r="U989" s="128"/>
      <c r="V989" s="128"/>
      <c r="W989" s="128"/>
      <c r="X989" s="128"/>
      <c r="Y989" s="128"/>
      <c r="Z989" s="128"/>
      <c r="AA989" s="128"/>
      <c r="AB989" s="128"/>
      <c r="AC989" s="128"/>
      <c r="AD989" s="128"/>
      <c r="AE989" s="128"/>
      <c r="AF989" s="128"/>
      <c r="AG989" s="128"/>
      <c r="AH989" s="128"/>
    </row>
    <row r="990" spans="1:34" x14ac:dyDescent="0.3">
      <c r="A990" s="177" t="s">
        <v>882</v>
      </c>
      <c r="B990" s="177" t="s">
        <v>893</v>
      </c>
      <c r="C990" s="177">
        <v>102883</v>
      </c>
      <c r="D990" s="180">
        <v>44609</v>
      </c>
      <c r="E990" s="181">
        <v>120.3874</v>
      </c>
      <c r="F990" s="181">
        <v>-0.39800000000000002</v>
      </c>
      <c r="G990" s="181">
        <v>2.5206</v>
      </c>
      <c r="H990" s="181">
        <v>-3.5116999999999998</v>
      </c>
      <c r="I990" s="181">
        <v>-4.2137000000000002</v>
      </c>
      <c r="J990" s="181">
        <v>-7.5232999999999999</v>
      </c>
      <c r="K990" s="181">
        <v>-8.5318000000000005</v>
      </c>
      <c r="L990" s="181">
        <v>3.1450999999999998</v>
      </c>
      <c r="M990" s="181">
        <v>18.143000000000001</v>
      </c>
      <c r="N990" s="181">
        <v>18.420200000000001</v>
      </c>
      <c r="O990" s="181">
        <v>17.795000000000002</v>
      </c>
      <c r="P990" s="181">
        <v>11.9101</v>
      </c>
      <c r="Q990" s="181">
        <v>15.786</v>
      </c>
      <c r="R990" s="181">
        <v>22.484999999999999</v>
      </c>
      <c r="S990" s="124"/>
      <c r="T990" s="127"/>
      <c r="U990" s="128"/>
      <c r="V990" s="128"/>
      <c r="W990" s="128"/>
      <c r="X990" s="128"/>
      <c r="Y990" s="128"/>
      <c r="Z990" s="128"/>
      <c r="AA990" s="128"/>
      <c r="AB990" s="128"/>
      <c r="AC990" s="128"/>
      <c r="AD990" s="128"/>
      <c r="AE990" s="128"/>
      <c r="AF990" s="128"/>
      <c r="AG990" s="128"/>
      <c r="AH990" s="128"/>
    </row>
    <row r="991" spans="1:34" x14ac:dyDescent="0.3">
      <c r="A991" s="177" t="s">
        <v>882</v>
      </c>
      <c r="B991" s="177" t="s">
        <v>894</v>
      </c>
      <c r="C991" s="177">
        <v>118510</v>
      </c>
      <c r="D991" s="180">
        <v>44609</v>
      </c>
      <c r="E991" s="181">
        <v>128.95570000000001</v>
      </c>
      <c r="F991" s="181">
        <v>-0.39610000000000001</v>
      </c>
      <c r="G991" s="181">
        <v>2.5266999999999999</v>
      </c>
      <c r="H991" s="181">
        <v>-3.4984000000000002</v>
      </c>
      <c r="I991" s="181">
        <v>-4.1872999999999996</v>
      </c>
      <c r="J991" s="181">
        <v>-7.4668000000000001</v>
      </c>
      <c r="K991" s="181">
        <v>-8.3666</v>
      </c>
      <c r="L991" s="181">
        <v>3.5165999999999999</v>
      </c>
      <c r="M991" s="181">
        <v>18.781400000000001</v>
      </c>
      <c r="N991" s="181">
        <v>19.2729</v>
      </c>
      <c r="O991" s="181">
        <v>18.753599999999999</v>
      </c>
      <c r="P991" s="181">
        <v>12.803800000000001</v>
      </c>
      <c r="Q991" s="181">
        <v>15.101800000000001</v>
      </c>
      <c r="R991" s="181">
        <v>23.505400000000002</v>
      </c>
      <c r="S991" s="124"/>
      <c r="T991" s="127"/>
      <c r="U991" s="128"/>
      <c r="V991" s="128"/>
      <c r="W991" s="128"/>
      <c r="X991" s="128"/>
      <c r="Y991" s="128"/>
      <c r="Z991" s="128"/>
      <c r="AA991" s="128"/>
      <c r="AB991" s="128"/>
      <c r="AC991" s="128"/>
      <c r="AD991" s="128"/>
      <c r="AE991" s="128"/>
      <c r="AF991" s="128"/>
      <c r="AG991" s="128"/>
      <c r="AH991" s="128"/>
    </row>
    <row r="992" spans="1:34" x14ac:dyDescent="0.3">
      <c r="A992" s="177" t="s">
        <v>882</v>
      </c>
      <c r="B992" s="177" t="s">
        <v>1974</v>
      </c>
      <c r="C992" s="177">
        <v>130498</v>
      </c>
      <c r="D992" s="180">
        <v>44609</v>
      </c>
      <c r="E992" s="181">
        <v>187.86600000000001</v>
      </c>
      <c r="F992" s="181">
        <v>-0.21249999999999999</v>
      </c>
      <c r="G992" s="181">
        <v>2.3771</v>
      </c>
      <c r="H992" s="181">
        <v>-2.6505000000000001</v>
      </c>
      <c r="I992" s="181">
        <v>-2.6495000000000002</v>
      </c>
      <c r="J992" s="181">
        <v>-5.9371999999999998</v>
      </c>
      <c r="K992" s="181">
        <v>-5.4096000000000002</v>
      </c>
      <c r="L992" s="181">
        <v>7.3680000000000003</v>
      </c>
      <c r="M992" s="181">
        <v>21.207799999999999</v>
      </c>
      <c r="N992" s="181">
        <v>24.715199999999999</v>
      </c>
      <c r="O992" s="181">
        <v>22.0488</v>
      </c>
      <c r="P992" s="181">
        <v>14.745799999999999</v>
      </c>
      <c r="Q992" s="181">
        <v>11.9627</v>
      </c>
      <c r="R992" s="181">
        <v>27.064299999999999</v>
      </c>
      <c r="S992" s="124"/>
      <c r="T992" s="127"/>
      <c r="U992" s="128"/>
      <c r="V992" s="128"/>
      <c r="W992" s="128"/>
      <c r="X992" s="128"/>
      <c r="Y992" s="128"/>
      <c r="Z992" s="128"/>
      <c r="AA992" s="128"/>
      <c r="AB992" s="128"/>
      <c r="AC992" s="128"/>
      <c r="AD992" s="128"/>
      <c r="AE992" s="128"/>
      <c r="AF992" s="128"/>
      <c r="AG992" s="128"/>
      <c r="AH992" s="128"/>
    </row>
    <row r="993" spans="1:34" x14ac:dyDescent="0.3">
      <c r="A993" s="177" t="s">
        <v>882</v>
      </c>
      <c r="B993" s="177" t="s">
        <v>1975</v>
      </c>
      <c r="C993" s="177">
        <v>130496</v>
      </c>
      <c r="D993" s="180">
        <v>44609</v>
      </c>
      <c r="E993" s="181">
        <v>247.568571425714</v>
      </c>
      <c r="F993" s="181">
        <v>-0.21460000000000001</v>
      </c>
      <c r="G993" s="181">
        <v>2.3696000000000002</v>
      </c>
      <c r="H993" s="181">
        <v>-2.6674000000000002</v>
      </c>
      <c r="I993" s="181">
        <v>-2.6839</v>
      </c>
      <c r="J993" s="181">
        <v>-6.0130999999999997</v>
      </c>
      <c r="K993" s="181">
        <v>-5.6311999999999998</v>
      </c>
      <c r="L993" s="181">
        <v>6.9843999999999999</v>
      </c>
      <c r="M993" s="181">
        <v>20.605399999999999</v>
      </c>
      <c r="N993" s="181">
        <v>23.864100000000001</v>
      </c>
      <c r="O993" s="181">
        <v>21.5532</v>
      </c>
      <c r="P993" s="181">
        <v>14.414199999999999</v>
      </c>
      <c r="Q993" s="181">
        <v>12.136100000000001</v>
      </c>
      <c r="R993" s="181">
        <v>26.407</v>
      </c>
      <c r="S993" s="124"/>
      <c r="T993" s="127"/>
      <c r="U993" s="128"/>
      <c r="V993" s="128"/>
      <c r="W993" s="128"/>
      <c r="X993" s="128"/>
      <c r="Y993" s="128"/>
      <c r="Z993" s="128"/>
      <c r="AA993" s="128"/>
      <c r="AB993" s="128"/>
      <c r="AC993" s="128"/>
      <c r="AD993" s="128"/>
      <c r="AE993" s="128"/>
      <c r="AF993" s="128"/>
      <c r="AG993" s="128"/>
      <c r="AH993" s="128"/>
    </row>
    <row r="994" spans="1:34" x14ac:dyDescent="0.3">
      <c r="A994" s="177" t="s">
        <v>882</v>
      </c>
      <c r="B994" s="177" t="s">
        <v>895</v>
      </c>
      <c r="C994" s="177">
        <v>146772</v>
      </c>
      <c r="D994" s="180">
        <v>44609</v>
      </c>
      <c r="E994" s="181">
        <v>16.4102</v>
      </c>
      <c r="F994" s="181">
        <v>-0.33040000000000003</v>
      </c>
      <c r="G994" s="181">
        <v>2.1665999999999999</v>
      </c>
      <c r="H994" s="181">
        <v>-3.5550999999999999</v>
      </c>
      <c r="I994" s="181">
        <v>-3.5891000000000002</v>
      </c>
      <c r="J994" s="181">
        <v>-8.2055000000000007</v>
      </c>
      <c r="K994" s="181">
        <v>-4.4189999999999996</v>
      </c>
      <c r="L994" s="181">
        <v>4.8045999999999998</v>
      </c>
      <c r="M994" s="181">
        <v>19.340800000000002</v>
      </c>
      <c r="N994" s="181">
        <v>19.2818</v>
      </c>
      <c r="O994" s="181"/>
      <c r="P994" s="181"/>
      <c r="Q994" s="181">
        <v>18.654</v>
      </c>
      <c r="R994" s="181">
        <v>22.2745</v>
      </c>
      <c r="S994" s="124"/>
      <c r="T994" s="127"/>
      <c r="U994" s="128"/>
      <c r="V994" s="128"/>
      <c r="W994" s="128"/>
      <c r="X994" s="128"/>
      <c r="Y994" s="128"/>
      <c r="Z994" s="128"/>
      <c r="AA994" s="128"/>
      <c r="AB994" s="128"/>
      <c r="AC994" s="128"/>
      <c r="AD994" s="128"/>
      <c r="AE994" s="128"/>
      <c r="AF994" s="128"/>
      <c r="AG994" s="128"/>
      <c r="AH994" s="128"/>
    </row>
    <row r="995" spans="1:34" x14ac:dyDescent="0.3">
      <c r="A995" s="177" t="s">
        <v>882</v>
      </c>
      <c r="B995" s="177" t="s">
        <v>896</v>
      </c>
      <c r="C995" s="177">
        <v>146771</v>
      </c>
      <c r="D995" s="180">
        <v>44609</v>
      </c>
      <c r="E995" s="181">
        <v>15.641999999999999</v>
      </c>
      <c r="F995" s="181">
        <v>-0.33510000000000001</v>
      </c>
      <c r="G995" s="181">
        <v>2.1518000000000002</v>
      </c>
      <c r="H995" s="181">
        <v>-3.5867</v>
      </c>
      <c r="I995" s="181">
        <v>-3.6514000000000002</v>
      </c>
      <c r="J995" s="181">
        <v>-8.3376000000000001</v>
      </c>
      <c r="K995" s="181">
        <v>-4.8280000000000003</v>
      </c>
      <c r="L995" s="181">
        <v>3.9142000000000001</v>
      </c>
      <c r="M995" s="181">
        <v>17.8216</v>
      </c>
      <c r="N995" s="181">
        <v>17.274000000000001</v>
      </c>
      <c r="O995" s="181"/>
      <c r="P995" s="181"/>
      <c r="Q995" s="181">
        <v>16.7058</v>
      </c>
      <c r="R995" s="181">
        <v>20.232299999999999</v>
      </c>
      <c r="S995" s="124"/>
      <c r="T995" s="127"/>
      <c r="U995" s="128"/>
      <c r="V995" s="128"/>
      <c r="W995" s="128"/>
      <c r="X995" s="128"/>
      <c r="Y995" s="128"/>
      <c r="Z995" s="128"/>
      <c r="AA995" s="128"/>
      <c r="AB995" s="128"/>
      <c r="AC995" s="128"/>
      <c r="AD995" s="128"/>
      <c r="AE995" s="128"/>
      <c r="AF995" s="128"/>
      <c r="AG995" s="128"/>
      <c r="AH995" s="128"/>
    </row>
    <row r="996" spans="1:34" x14ac:dyDescent="0.3">
      <c r="A996" s="177" t="s">
        <v>882</v>
      </c>
      <c r="B996" s="177" t="s">
        <v>897</v>
      </c>
      <c r="C996" s="177">
        <v>100349</v>
      </c>
      <c r="D996" s="180">
        <v>44609</v>
      </c>
      <c r="E996" s="181">
        <v>529.38</v>
      </c>
      <c r="F996" s="181">
        <v>-0.23930000000000001</v>
      </c>
      <c r="G996" s="181">
        <v>2.4916999999999998</v>
      </c>
      <c r="H996" s="181">
        <v>-2.323</v>
      </c>
      <c r="I996" s="181">
        <v>-3.0546000000000002</v>
      </c>
      <c r="J996" s="181">
        <v>-5.7488999999999999</v>
      </c>
      <c r="K996" s="181">
        <v>-3.8418000000000001</v>
      </c>
      <c r="L996" s="181">
        <v>10.3864</v>
      </c>
      <c r="M996" s="181">
        <v>23.600300000000001</v>
      </c>
      <c r="N996" s="181">
        <v>27.346599999999999</v>
      </c>
      <c r="O996" s="181">
        <v>21.654599999999999</v>
      </c>
      <c r="P996" s="181">
        <v>13.3276</v>
      </c>
      <c r="Q996" s="181">
        <v>18.292300000000001</v>
      </c>
      <c r="R996" s="181">
        <v>26.5139</v>
      </c>
      <c r="S996" s="124"/>
      <c r="T996" s="127"/>
      <c r="U996" s="128"/>
      <c r="V996" s="128"/>
      <c r="W996" s="128"/>
      <c r="X996" s="128"/>
      <c r="Y996" s="128"/>
      <c r="Z996" s="128"/>
      <c r="AA996" s="128"/>
      <c r="AB996" s="128"/>
      <c r="AC996" s="128"/>
      <c r="AD996" s="128"/>
      <c r="AE996" s="128"/>
      <c r="AF996" s="128"/>
      <c r="AG996" s="128"/>
      <c r="AH996" s="128"/>
    </row>
    <row r="997" spans="1:34" x14ac:dyDescent="0.3">
      <c r="A997" s="177" t="s">
        <v>882</v>
      </c>
      <c r="B997" s="177" t="s">
        <v>898</v>
      </c>
      <c r="C997" s="177">
        <v>120596</v>
      </c>
      <c r="D997" s="180">
        <v>44609</v>
      </c>
      <c r="E997" s="181">
        <v>574.14</v>
      </c>
      <c r="F997" s="181">
        <v>-0.2346</v>
      </c>
      <c r="G997" s="181">
        <v>2.4994000000000001</v>
      </c>
      <c r="H997" s="181">
        <v>-2.3056000000000001</v>
      </c>
      <c r="I997" s="181">
        <v>-3.0217999999999998</v>
      </c>
      <c r="J997" s="181">
        <v>-5.6839000000000004</v>
      </c>
      <c r="K997" s="181">
        <v>-3.6467999999999998</v>
      </c>
      <c r="L997" s="181">
        <v>10.8293</v>
      </c>
      <c r="M997" s="181">
        <v>24.334599999999998</v>
      </c>
      <c r="N997" s="181">
        <v>28.302299999999999</v>
      </c>
      <c r="O997" s="181">
        <v>22.604199999999999</v>
      </c>
      <c r="P997" s="181">
        <v>14.406700000000001</v>
      </c>
      <c r="Q997" s="181">
        <v>15.471299999999999</v>
      </c>
      <c r="R997" s="181">
        <v>27.4849</v>
      </c>
      <c r="S997" s="124"/>
      <c r="T997" s="127"/>
      <c r="U997" s="128"/>
      <c r="V997" s="128"/>
      <c r="W997" s="128"/>
      <c r="X997" s="128"/>
      <c r="Y997" s="128"/>
      <c r="Z997" s="128"/>
      <c r="AA997" s="128"/>
      <c r="AB997" s="128"/>
      <c r="AC997" s="128"/>
      <c r="AD997" s="128"/>
      <c r="AE997" s="128"/>
      <c r="AF997" s="128"/>
      <c r="AG997" s="128"/>
      <c r="AH997" s="128"/>
    </row>
    <row r="998" spans="1:34" x14ac:dyDescent="0.3">
      <c r="A998" s="177" t="s">
        <v>882</v>
      </c>
      <c r="B998" s="177" t="s">
        <v>899</v>
      </c>
      <c r="C998" s="177">
        <v>118419</v>
      </c>
      <c r="D998" s="180">
        <v>44609</v>
      </c>
      <c r="E998" s="181">
        <v>76.39</v>
      </c>
      <c r="F998" s="181">
        <v>-0.45610000000000001</v>
      </c>
      <c r="G998" s="181">
        <v>1.9893000000000001</v>
      </c>
      <c r="H998" s="181">
        <v>-3.4138000000000002</v>
      </c>
      <c r="I998" s="181">
        <v>-3.5358000000000001</v>
      </c>
      <c r="J998" s="181">
        <v>-6.8868999999999998</v>
      </c>
      <c r="K998" s="181">
        <v>-3.9119000000000002</v>
      </c>
      <c r="L998" s="181">
        <v>3.9885999999999999</v>
      </c>
      <c r="M998" s="181">
        <v>17.523099999999999</v>
      </c>
      <c r="N998" s="181">
        <v>19.883900000000001</v>
      </c>
      <c r="O998" s="181">
        <v>19.838699999999999</v>
      </c>
      <c r="P998" s="181">
        <v>14.521800000000001</v>
      </c>
      <c r="Q998" s="181">
        <v>14.1508</v>
      </c>
      <c r="R998" s="181">
        <v>21.6755</v>
      </c>
      <c r="S998" s="124"/>
      <c r="T998" s="127"/>
      <c r="U998" s="128"/>
      <c r="V998" s="128"/>
      <c r="W998" s="128"/>
      <c r="X998" s="128"/>
      <c r="Y998" s="128"/>
      <c r="Z998" s="128"/>
      <c r="AA998" s="128"/>
      <c r="AB998" s="128"/>
      <c r="AC998" s="128"/>
      <c r="AD998" s="128"/>
      <c r="AE998" s="128"/>
      <c r="AF998" s="128"/>
      <c r="AG998" s="128"/>
      <c r="AH998" s="128"/>
    </row>
    <row r="999" spans="1:34" x14ac:dyDescent="0.3">
      <c r="A999" s="177" t="s">
        <v>882</v>
      </c>
      <c r="B999" s="177" t="s">
        <v>900</v>
      </c>
      <c r="C999" s="177">
        <v>108596</v>
      </c>
      <c r="D999" s="180">
        <v>44609</v>
      </c>
      <c r="E999" s="181">
        <v>68.22</v>
      </c>
      <c r="F999" s="181">
        <v>-0.45240000000000002</v>
      </c>
      <c r="G999" s="181">
        <v>1.9883</v>
      </c>
      <c r="H999" s="181">
        <v>-3.4394999999999998</v>
      </c>
      <c r="I999" s="181">
        <v>-3.5760000000000001</v>
      </c>
      <c r="J999" s="181">
        <v>-6.9812000000000003</v>
      </c>
      <c r="K999" s="181">
        <v>-4.1988000000000003</v>
      </c>
      <c r="L999" s="181">
        <v>3.3635999999999999</v>
      </c>
      <c r="M999" s="181">
        <v>16.456099999999999</v>
      </c>
      <c r="N999" s="181">
        <v>18.458100000000002</v>
      </c>
      <c r="O999" s="181">
        <v>18.394600000000001</v>
      </c>
      <c r="P999" s="181">
        <v>13.0189</v>
      </c>
      <c r="Q999" s="181">
        <v>12.312200000000001</v>
      </c>
      <c r="R999" s="181">
        <v>20.2301</v>
      </c>
      <c r="S999" s="124"/>
      <c r="T999" s="127"/>
      <c r="U999" s="128"/>
      <c r="V999" s="128"/>
      <c r="W999" s="128"/>
      <c r="X999" s="128"/>
      <c r="Y999" s="128"/>
      <c r="Z999" s="128"/>
      <c r="AA999" s="128"/>
      <c r="AB999" s="128"/>
      <c r="AC999" s="128"/>
      <c r="AD999" s="128"/>
      <c r="AE999" s="128"/>
      <c r="AF999" s="128"/>
      <c r="AG999" s="128"/>
      <c r="AH999" s="128"/>
    </row>
    <row r="1000" spans="1:34" x14ac:dyDescent="0.3">
      <c r="A1000" s="177" t="s">
        <v>882</v>
      </c>
      <c r="B1000" s="177" t="s">
        <v>901</v>
      </c>
      <c r="C1000" s="177">
        <v>106144</v>
      </c>
      <c r="D1000" s="180">
        <v>44609</v>
      </c>
      <c r="E1000" s="181">
        <v>50.92</v>
      </c>
      <c r="F1000" s="181">
        <v>-0.5857</v>
      </c>
      <c r="G1000" s="181">
        <v>1.8196000000000001</v>
      </c>
      <c r="H1000" s="181">
        <v>-3.2490999999999999</v>
      </c>
      <c r="I1000" s="181">
        <v>-3.6335999999999999</v>
      </c>
      <c r="J1000" s="181">
        <v>-8.2192000000000007</v>
      </c>
      <c r="K1000" s="181">
        <v>-5.4585999999999997</v>
      </c>
      <c r="L1000" s="181">
        <v>1.6164000000000001</v>
      </c>
      <c r="M1000" s="181">
        <v>16.176100000000002</v>
      </c>
      <c r="N1000" s="181">
        <v>12.954700000000001</v>
      </c>
      <c r="O1000" s="181">
        <v>17.322600000000001</v>
      </c>
      <c r="P1000" s="181">
        <v>14.6637</v>
      </c>
      <c r="Q1000" s="181">
        <v>11.8477</v>
      </c>
      <c r="R1000" s="181">
        <v>17.034199999999998</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882</v>
      </c>
      <c r="B1001" s="177" t="s">
        <v>902</v>
      </c>
      <c r="C1001" s="177">
        <v>120357</v>
      </c>
      <c r="D1001" s="180">
        <v>44609</v>
      </c>
      <c r="E1001" s="181">
        <v>57.85</v>
      </c>
      <c r="F1001" s="181">
        <v>-0.58430000000000004</v>
      </c>
      <c r="G1001" s="181">
        <v>1.8307</v>
      </c>
      <c r="H1001" s="181">
        <v>-3.2284999999999999</v>
      </c>
      <c r="I1001" s="181">
        <v>-3.5672999999999999</v>
      </c>
      <c r="J1001" s="181">
        <v>-8.1163000000000007</v>
      </c>
      <c r="K1001" s="181">
        <v>-5.1483999999999996</v>
      </c>
      <c r="L1001" s="181">
        <v>2.2808000000000002</v>
      </c>
      <c r="M1001" s="181">
        <v>17.3428</v>
      </c>
      <c r="N1001" s="181">
        <v>14.463800000000001</v>
      </c>
      <c r="O1001" s="181">
        <v>18.770199999999999</v>
      </c>
      <c r="P1001" s="181">
        <v>16.230399999999999</v>
      </c>
      <c r="Q1001" s="181">
        <v>17.025300000000001</v>
      </c>
      <c r="R1001" s="181">
        <v>18.568999999999999</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882</v>
      </c>
      <c r="B1002" s="177" t="s">
        <v>903</v>
      </c>
      <c r="C1002" s="177">
        <v>103234</v>
      </c>
      <c r="D1002" s="180">
        <v>44609</v>
      </c>
      <c r="E1002" s="181">
        <v>192.46899999999999</v>
      </c>
      <c r="F1002" s="181">
        <v>-0.2384</v>
      </c>
      <c r="G1002" s="181">
        <v>2.0508999999999999</v>
      </c>
      <c r="H1002" s="181">
        <v>-2.8311999999999999</v>
      </c>
      <c r="I1002" s="181">
        <v>-3.2343000000000002</v>
      </c>
      <c r="J1002" s="181">
        <v>-6.3442999999999996</v>
      </c>
      <c r="K1002" s="181">
        <v>-3.0525000000000002</v>
      </c>
      <c r="L1002" s="181">
        <v>2.8685</v>
      </c>
      <c r="M1002" s="181">
        <v>15.876099999999999</v>
      </c>
      <c r="N1002" s="181">
        <v>17.869399999999999</v>
      </c>
      <c r="O1002" s="181">
        <v>20.729700000000001</v>
      </c>
      <c r="P1002" s="181">
        <v>14.6432</v>
      </c>
      <c r="Q1002" s="181">
        <v>18.466000000000001</v>
      </c>
      <c r="R1002" s="181">
        <v>20.3474</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882</v>
      </c>
      <c r="B1003" s="177" t="s">
        <v>904</v>
      </c>
      <c r="C1003" s="177">
        <v>120158</v>
      </c>
      <c r="D1003" s="180">
        <v>44609</v>
      </c>
      <c r="E1003" s="181">
        <v>212.499</v>
      </c>
      <c r="F1003" s="181">
        <v>-0.23519999999999999</v>
      </c>
      <c r="G1003" s="181">
        <v>2.0609000000000002</v>
      </c>
      <c r="H1003" s="181">
        <v>-2.8087</v>
      </c>
      <c r="I1003" s="181">
        <v>-3.1890999999999998</v>
      </c>
      <c r="J1003" s="181">
        <v>-6.2469000000000001</v>
      </c>
      <c r="K1003" s="181">
        <v>-2.7517999999999998</v>
      </c>
      <c r="L1003" s="181">
        <v>3.5081000000000002</v>
      </c>
      <c r="M1003" s="181">
        <v>16.952999999999999</v>
      </c>
      <c r="N1003" s="181">
        <v>19.3218</v>
      </c>
      <c r="O1003" s="181">
        <v>22.123000000000001</v>
      </c>
      <c r="P1003" s="181">
        <v>16.017499999999998</v>
      </c>
      <c r="Q1003" s="181">
        <v>16.971499999999999</v>
      </c>
      <c r="R1003" s="181">
        <v>21.807200000000002</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882</v>
      </c>
      <c r="B1004" s="177" t="s">
        <v>905</v>
      </c>
      <c r="C1004" s="177">
        <v>119397</v>
      </c>
      <c r="D1004" s="180">
        <v>44609</v>
      </c>
      <c r="E1004" s="181">
        <v>73.113</v>
      </c>
      <c r="F1004" s="181">
        <v>-0.217</v>
      </c>
      <c r="G1004" s="181">
        <v>2.8153000000000001</v>
      </c>
      <c r="H1004" s="181">
        <v>-3.4315000000000002</v>
      </c>
      <c r="I1004" s="181">
        <v>-3.6604999999999999</v>
      </c>
      <c r="J1004" s="181">
        <v>-9.5707000000000004</v>
      </c>
      <c r="K1004" s="181">
        <v>-6.9074999999999998</v>
      </c>
      <c r="L1004" s="181">
        <v>2.6507999999999998</v>
      </c>
      <c r="M1004" s="181">
        <v>15.989800000000001</v>
      </c>
      <c r="N1004" s="181">
        <v>18.5764</v>
      </c>
      <c r="O1004" s="181">
        <v>17.57</v>
      </c>
      <c r="P1004" s="181">
        <v>12.288</v>
      </c>
      <c r="Q1004" s="181">
        <v>14.3185</v>
      </c>
      <c r="R1004" s="181">
        <v>17.311</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882</v>
      </c>
      <c r="B1005" s="177" t="s">
        <v>906</v>
      </c>
      <c r="C1005" s="177">
        <v>118049</v>
      </c>
      <c r="D1005" s="180">
        <v>44609</v>
      </c>
      <c r="E1005" s="181">
        <v>68.108999999999995</v>
      </c>
      <c r="F1005" s="181">
        <v>-0.21829999999999999</v>
      </c>
      <c r="G1005" s="181">
        <v>2.8075999999999999</v>
      </c>
      <c r="H1005" s="181">
        <v>-3.4476</v>
      </c>
      <c r="I1005" s="181">
        <v>-3.6947000000000001</v>
      </c>
      <c r="J1005" s="181">
        <v>-9.6433999999999997</v>
      </c>
      <c r="K1005" s="181">
        <v>-7.1275000000000004</v>
      </c>
      <c r="L1005" s="181">
        <v>2.1722000000000001</v>
      </c>
      <c r="M1005" s="181">
        <v>15.1813</v>
      </c>
      <c r="N1005" s="181">
        <v>17.496200000000002</v>
      </c>
      <c r="O1005" s="181">
        <v>16.543299999999999</v>
      </c>
      <c r="P1005" s="181">
        <v>11.3407</v>
      </c>
      <c r="Q1005" s="181">
        <v>12.9511</v>
      </c>
      <c r="R1005" s="181">
        <v>16.2775</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882</v>
      </c>
      <c r="B1006" s="177" t="s">
        <v>907</v>
      </c>
      <c r="C1006" s="177">
        <v>133710</v>
      </c>
      <c r="D1006" s="180">
        <v>44609</v>
      </c>
      <c r="E1006" s="181">
        <v>26.4268</v>
      </c>
      <c r="F1006" s="181">
        <v>6.3600000000000004E-2</v>
      </c>
      <c r="G1006" s="181">
        <v>2.3096999999999999</v>
      </c>
      <c r="H1006" s="181">
        <v>-2.2826</v>
      </c>
      <c r="I1006" s="181">
        <v>-3.4472</v>
      </c>
      <c r="J1006" s="181">
        <v>-6.8672000000000004</v>
      </c>
      <c r="K1006" s="181">
        <v>-3.8759999999999999</v>
      </c>
      <c r="L1006" s="181">
        <v>6.7521000000000004</v>
      </c>
      <c r="M1006" s="181">
        <v>23.7928</v>
      </c>
      <c r="N1006" s="181">
        <v>25.9877</v>
      </c>
      <c r="O1006" s="181">
        <v>22.479500000000002</v>
      </c>
      <c r="P1006" s="181">
        <v>16.748100000000001</v>
      </c>
      <c r="Q1006" s="181">
        <v>14.930199999999999</v>
      </c>
      <c r="R1006" s="181">
        <v>21.674900000000001</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882</v>
      </c>
      <c r="B1007" s="177" t="s">
        <v>908</v>
      </c>
      <c r="C1007" s="177">
        <v>133711</v>
      </c>
      <c r="D1007" s="180">
        <v>44609</v>
      </c>
      <c r="E1007" s="181">
        <v>24.047999999999998</v>
      </c>
      <c r="F1007" s="181">
        <v>5.9900000000000002E-2</v>
      </c>
      <c r="G1007" s="181">
        <v>2.2967</v>
      </c>
      <c r="H1007" s="181">
        <v>-2.3121999999999998</v>
      </c>
      <c r="I1007" s="181">
        <v>-3.5049999999999999</v>
      </c>
      <c r="J1007" s="181">
        <v>-6.9806999999999997</v>
      </c>
      <c r="K1007" s="181">
        <v>-4.2366000000000001</v>
      </c>
      <c r="L1007" s="181">
        <v>5.9340999999999999</v>
      </c>
      <c r="M1007" s="181">
        <v>22.3337</v>
      </c>
      <c r="N1007" s="181">
        <v>24.0016</v>
      </c>
      <c r="O1007" s="181">
        <v>20.6601</v>
      </c>
      <c r="P1007" s="181">
        <v>14.940099999999999</v>
      </c>
      <c r="Q1007" s="181">
        <v>13.388199999999999</v>
      </c>
      <c r="R1007" s="181">
        <v>19.709800000000001</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882</v>
      </c>
      <c r="B1008" s="177" t="s">
        <v>909</v>
      </c>
      <c r="C1008" s="177">
        <v>147840</v>
      </c>
      <c r="D1008" s="180">
        <v>44609</v>
      </c>
      <c r="E1008" s="181">
        <v>17.366599999999998</v>
      </c>
      <c r="F1008" s="181">
        <v>-0.46479999999999999</v>
      </c>
      <c r="G1008" s="181">
        <v>2.0125000000000002</v>
      </c>
      <c r="H1008" s="181">
        <v>-2.9777</v>
      </c>
      <c r="I1008" s="181">
        <v>-3.2797999999999998</v>
      </c>
      <c r="J1008" s="181">
        <v>-7.1340000000000003</v>
      </c>
      <c r="K1008" s="181">
        <v>-4.8868999999999998</v>
      </c>
      <c r="L1008" s="181">
        <v>8.7969000000000008</v>
      </c>
      <c r="M1008" s="181">
        <v>24.180199999999999</v>
      </c>
      <c r="N1008" s="181">
        <v>28.8218</v>
      </c>
      <c r="O1008" s="181"/>
      <c r="P1008" s="181"/>
      <c r="Q1008" s="181">
        <v>29.471499999999999</v>
      </c>
      <c r="R1008" s="181">
        <v>31.148499999999999</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882</v>
      </c>
      <c r="B1009" s="177" t="s">
        <v>910</v>
      </c>
      <c r="C1009" s="177">
        <v>147843</v>
      </c>
      <c r="D1009" s="180">
        <v>44609</v>
      </c>
      <c r="E1009" s="181">
        <v>16.691500000000001</v>
      </c>
      <c r="F1009" s="181">
        <v>-0.46989999999999998</v>
      </c>
      <c r="G1009" s="181">
        <v>1.9964</v>
      </c>
      <c r="H1009" s="181">
        <v>-3.0139</v>
      </c>
      <c r="I1009" s="181">
        <v>-3.3513999999999999</v>
      </c>
      <c r="J1009" s="181">
        <v>-7.2854000000000001</v>
      </c>
      <c r="K1009" s="181">
        <v>-5.3415999999999997</v>
      </c>
      <c r="L1009" s="181">
        <v>7.7351000000000001</v>
      </c>
      <c r="M1009" s="181">
        <v>22.3735</v>
      </c>
      <c r="N1009" s="181">
        <v>26.365600000000001</v>
      </c>
      <c r="O1009" s="181"/>
      <c r="P1009" s="181"/>
      <c r="Q1009" s="181">
        <v>27.0915</v>
      </c>
      <c r="R1009" s="181">
        <v>28.744700000000002</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882</v>
      </c>
      <c r="B1010" s="177" t="s">
        <v>911</v>
      </c>
      <c r="C1010" s="177">
        <v>118834</v>
      </c>
      <c r="D1010" s="180">
        <v>44609</v>
      </c>
      <c r="E1010" s="181">
        <v>103.91800000000001</v>
      </c>
      <c r="F1010" s="181">
        <v>-0.38340000000000002</v>
      </c>
      <c r="G1010" s="181">
        <v>1.8874</v>
      </c>
      <c r="H1010" s="181">
        <v>-2.835</v>
      </c>
      <c r="I1010" s="181">
        <v>-3.4855999999999998</v>
      </c>
      <c r="J1010" s="181">
        <v>-7.2226999999999997</v>
      </c>
      <c r="K1010" s="181">
        <v>-5.5068000000000001</v>
      </c>
      <c r="L1010" s="181">
        <v>2.9767999999999999</v>
      </c>
      <c r="M1010" s="181">
        <v>17.742100000000001</v>
      </c>
      <c r="N1010" s="181">
        <v>20.645499999999998</v>
      </c>
      <c r="O1010" s="181">
        <v>26.7286</v>
      </c>
      <c r="P1010" s="181">
        <v>20.028400000000001</v>
      </c>
      <c r="Q1010" s="181">
        <v>24.520199999999999</v>
      </c>
      <c r="R1010" s="181">
        <v>28.868500000000001</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882</v>
      </c>
      <c r="B1011" s="177" t="s">
        <v>912</v>
      </c>
      <c r="C1011" s="177">
        <v>112932</v>
      </c>
      <c r="D1011" s="180">
        <v>44609</v>
      </c>
      <c r="E1011" s="181">
        <v>95.396000000000001</v>
      </c>
      <c r="F1011" s="181">
        <v>-0.38640000000000002</v>
      </c>
      <c r="G1011" s="181">
        <v>1.8795999999999999</v>
      </c>
      <c r="H1011" s="181">
        <v>-2.8523999999999998</v>
      </c>
      <c r="I1011" s="181">
        <v>-3.5215000000000001</v>
      </c>
      <c r="J1011" s="181">
        <v>-7.2988</v>
      </c>
      <c r="K1011" s="181">
        <v>-5.7454000000000001</v>
      </c>
      <c r="L1011" s="181">
        <v>2.4540999999999999</v>
      </c>
      <c r="M1011" s="181">
        <v>16.845300000000002</v>
      </c>
      <c r="N1011" s="181">
        <v>19.424099999999999</v>
      </c>
      <c r="O1011" s="181">
        <v>25.447500000000002</v>
      </c>
      <c r="P1011" s="181">
        <v>18.932600000000001</v>
      </c>
      <c r="Q1011" s="181">
        <v>21.423500000000001</v>
      </c>
      <c r="R1011" s="181">
        <v>27.565899999999999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882</v>
      </c>
      <c r="B1012" s="177" t="s">
        <v>913</v>
      </c>
      <c r="C1012" s="177">
        <v>147704</v>
      </c>
      <c r="D1012" s="180">
        <v>44609</v>
      </c>
      <c r="E1012" s="181">
        <v>17.0197</v>
      </c>
      <c r="F1012" s="181">
        <v>-0.50919999999999999</v>
      </c>
      <c r="G1012" s="181">
        <v>2.0819000000000001</v>
      </c>
      <c r="H1012" s="181">
        <v>-3.7244000000000002</v>
      </c>
      <c r="I1012" s="181">
        <v>-4.3391000000000002</v>
      </c>
      <c r="J1012" s="181">
        <v>-8.0373999999999999</v>
      </c>
      <c r="K1012" s="181">
        <v>-4.4347000000000003</v>
      </c>
      <c r="L1012" s="181">
        <v>3.2523</v>
      </c>
      <c r="M1012" s="181">
        <v>23.590900000000001</v>
      </c>
      <c r="N1012" s="181">
        <v>22.781300000000002</v>
      </c>
      <c r="O1012" s="181"/>
      <c r="P1012" s="181"/>
      <c r="Q1012" s="181">
        <v>25.518799999999999</v>
      </c>
      <c r="R1012" s="181">
        <v>22.956499999999998</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882</v>
      </c>
      <c r="B1013" s="177" t="s">
        <v>914</v>
      </c>
      <c r="C1013" s="177">
        <v>147701</v>
      </c>
      <c r="D1013" s="180">
        <v>44609</v>
      </c>
      <c r="E1013" s="181">
        <v>16.352</v>
      </c>
      <c r="F1013" s="181">
        <v>-0.51290000000000002</v>
      </c>
      <c r="G1013" s="181">
        <v>2.0699000000000001</v>
      </c>
      <c r="H1013" s="181">
        <v>-3.7505999999999999</v>
      </c>
      <c r="I1013" s="181">
        <v>-4.3905000000000003</v>
      </c>
      <c r="J1013" s="181">
        <v>-8.1466999999999992</v>
      </c>
      <c r="K1013" s="181">
        <v>-4.7679999999999998</v>
      </c>
      <c r="L1013" s="181">
        <v>2.4483999999999999</v>
      </c>
      <c r="M1013" s="181">
        <v>22.090900000000001</v>
      </c>
      <c r="N1013" s="181">
        <v>20.767199999999999</v>
      </c>
      <c r="O1013" s="181"/>
      <c r="P1013" s="181"/>
      <c r="Q1013" s="181">
        <v>23.3901</v>
      </c>
      <c r="R1013" s="181">
        <v>20.871400000000001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882</v>
      </c>
      <c r="B1014" s="177" t="s">
        <v>1964</v>
      </c>
      <c r="C1014" s="177">
        <v>135677</v>
      </c>
      <c r="D1014" s="180">
        <v>44609</v>
      </c>
      <c r="E1014" s="181">
        <v>27.021899999999999</v>
      </c>
      <c r="F1014" s="181">
        <v>-0.1696</v>
      </c>
      <c r="G1014" s="181">
        <v>2.0514999999999999</v>
      </c>
      <c r="H1014" s="181">
        <v>-2.8702000000000001</v>
      </c>
      <c r="I1014" s="181">
        <v>-3.0270999999999999</v>
      </c>
      <c r="J1014" s="181">
        <v>-6.4603999999999999</v>
      </c>
      <c r="K1014" s="181">
        <v>-2.8317999999999999</v>
      </c>
      <c r="L1014" s="181">
        <v>9.1740999999999993</v>
      </c>
      <c r="M1014" s="181">
        <v>24.129000000000001</v>
      </c>
      <c r="N1014" s="181">
        <v>27.414899999999999</v>
      </c>
      <c r="O1014" s="181">
        <v>22.1723</v>
      </c>
      <c r="P1014" s="181">
        <v>15.630800000000001</v>
      </c>
      <c r="Q1014" s="181">
        <v>17.381799999999998</v>
      </c>
      <c r="R1014" s="181">
        <v>24.385100000000001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882</v>
      </c>
      <c r="B1015" s="177" t="s">
        <v>1965</v>
      </c>
      <c r="C1015" s="177">
        <v>135678</v>
      </c>
      <c r="D1015" s="180">
        <v>44609</v>
      </c>
      <c r="E1015" s="181">
        <v>24.107500000000002</v>
      </c>
      <c r="F1015" s="181">
        <v>-0.17599999999999999</v>
      </c>
      <c r="G1015" s="181">
        <v>2.0324</v>
      </c>
      <c r="H1015" s="181">
        <v>-2.9117000000000002</v>
      </c>
      <c r="I1015" s="181">
        <v>-3.1095999999999999</v>
      </c>
      <c r="J1015" s="181">
        <v>-6.6375000000000002</v>
      </c>
      <c r="K1015" s="181">
        <v>-3.3744000000000001</v>
      </c>
      <c r="L1015" s="181">
        <v>8.0187000000000008</v>
      </c>
      <c r="M1015" s="181">
        <v>22.1982</v>
      </c>
      <c r="N1015" s="181">
        <v>24.755500000000001</v>
      </c>
      <c r="O1015" s="181">
        <v>19.781500000000001</v>
      </c>
      <c r="P1015" s="181">
        <v>13.5418</v>
      </c>
      <c r="Q1015" s="181">
        <v>15.241899999999999</v>
      </c>
      <c r="R1015" s="181">
        <v>21.8246</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882</v>
      </c>
      <c r="B1016" s="177" t="s">
        <v>915</v>
      </c>
      <c r="C1016" s="177">
        <v>100380</v>
      </c>
      <c r="D1016" s="180">
        <v>44609</v>
      </c>
      <c r="E1016" s="181">
        <v>801.37329999999997</v>
      </c>
      <c r="F1016" s="181">
        <v>-0.26140000000000002</v>
      </c>
      <c r="G1016" s="181">
        <v>2.4563999999999999</v>
      </c>
      <c r="H1016" s="181">
        <v>-2.8835999999999999</v>
      </c>
      <c r="I1016" s="181">
        <v>-2.9257</v>
      </c>
      <c r="J1016" s="181">
        <v>-7.0290999999999997</v>
      </c>
      <c r="K1016" s="181">
        <v>-5.9382000000000001</v>
      </c>
      <c r="L1016" s="181">
        <v>2.5228999999999999</v>
      </c>
      <c r="M1016" s="181">
        <v>17.6967</v>
      </c>
      <c r="N1016" s="181">
        <v>17.533899999999999</v>
      </c>
      <c r="O1016" s="181">
        <v>19.925899999999999</v>
      </c>
      <c r="P1016" s="181">
        <v>10.871600000000001</v>
      </c>
      <c r="Q1016" s="181">
        <v>18.0776</v>
      </c>
      <c r="R1016" s="181">
        <v>20.607900000000001</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882</v>
      </c>
      <c r="B1017" s="177" t="s">
        <v>916</v>
      </c>
      <c r="C1017" s="177">
        <v>118678</v>
      </c>
      <c r="D1017" s="180">
        <v>44609</v>
      </c>
      <c r="E1017" s="181">
        <v>846.37210000000005</v>
      </c>
      <c r="F1017" s="181">
        <v>-0.26029999999999998</v>
      </c>
      <c r="G1017" s="181">
        <v>2.4603000000000002</v>
      </c>
      <c r="H1017" s="181">
        <v>-2.8753000000000002</v>
      </c>
      <c r="I1017" s="181">
        <v>-2.9096000000000002</v>
      </c>
      <c r="J1017" s="181">
        <v>-6.9955999999999996</v>
      </c>
      <c r="K1017" s="181">
        <v>-5.8381999999999996</v>
      </c>
      <c r="L1017" s="181">
        <v>2.7547999999999999</v>
      </c>
      <c r="M1017" s="181">
        <v>18.104299999999999</v>
      </c>
      <c r="N1017" s="181">
        <v>18.089400000000001</v>
      </c>
      <c r="O1017" s="181">
        <v>20.5427</v>
      </c>
      <c r="P1017" s="181">
        <v>11.507899999999999</v>
      </c>
      <c r="Q1017" s="181">
        <v>13.232200000000001</v>
      </c>
      <c r="R1017" s="181">
        <v>21.2027</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882</v>
      </c>
      <c r="B1018" s="177" t="s">
        <v>917</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882</v>
      </c>
      <c r="B1019" s="177" t="s">
        <v>918</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882</v>
      </c>
      <c r="B1020" s="177" t="s">
        <v>919</v>
      </c>
      <c r="C1020" s="177">
        <v>104513</v>
      </c>
      <c r="D1020" s="180">
        <v>44609</v>
      </c>
      <c r="E1020" s="181">
        <v>66.355000000000004</v>
      </c>
      <c r="F1020" s="181">
        <v>-0.55779999999999996</v>
      </c>
      <c r="G1020" s="181">
        <v>1.6447000000000001</v>
      </c>
      <c r="H1020" s="181">
        <v>-4.4489999999999998</v>
      </c>
      <c r="I1020" s="181">
        <v>-3.9958</v>
      </c>
      <c r="J1020" s="181">
        <v>-4.4789000000000003</v>
      </c>
      <c r="K1020" s="181">
        <v>-2.5910000000000002</v>
      </c>
      <c r="L1020" s="181">
        <v>10.3139</v>
      </c>
      <c r="M1020" s="181">
        <v>17.1615</v>
      </c>
      <c r="N1020" s="181">
        <v>33.294400000000003</v>
      </c>
      <c r="O1020" s="181">
        <v>26.0749</v>
      </c>
      <c r="P1020" s="181">
        <v>14.821</v>
      </c>
      <c r="Q1020" s="181">
        <v>13.260999999999999</v>
      </c>
      <c r="R1020" s="181">
        <v>32.368000000000002</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882</v>
      </c>
      <c r="B1021" s="177" t="s">
        <v>920</v>
      </c>
      <c r="C1021" s="177">
        <v>120826</v>
      </c>
      <c r="D1021" s="180">
        <v>44609</v>
      </c>
      <c r="E1021" s="181">
        <v>69.034000000000006</v>
      </c>
      <c r="F1021" s="181">
        <v>-0.55369999999999997</v>
      </c>
      <c r="G1021" s="181">
        <v>1.6629</v>
      </c>
      <c r="H1021" s="181">
        <v>-4.4135</v>
      </c>
      <c r="I1021" s="181">
        <v>-3.9257</v>
      </c>
      <c r="J1021" s="181">
        <v>-4.3342999999999998</v>
      </c>
      <c r="K1021" s="181">
        <v>-2.2132999999999998</v>
      </c>
      <c r="L1021" s="181">
        <v>11.3371</v>
      </c>
      <c r="M1021" s="181">
        <v>18.7774</v>
      </c>
      <c r="N1021" s="181">
        <v>35.746699999999997</v>
      </c>
      <c r="O1021" s="181">
        <v>27.077500000000001</v>
      </c>
      <c r="P1021" s="181">
        <v>15.5047</v>
      </c>
      <c r="Q1021" s="181">
        <v>18.637599999999999</v>
      </c>
      <c r="R1021" s="181">
        <v>33.765599999999999</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882</v>
      </c>
      <c r="B1022" s="177" t="s">
        <v>1855</v>
      </c>
      <c r="C1022" s="177">
        <v>119721</v>
      </c>
      <c r="D1022" s="180">
        <v>44609</v>
      </c>
      <c r="E1022" s="181">
        <v>380.85829999999999</v>
      </c>
      <c r="F1022" s="181">
        <v>0.1031</v>
      </c>
      <c r="G1022" s="181">
        <v>2.2934000000000001</v>
      </c>
      <c r="H1022" s="181">
        <v>-2.7370000000000001</v>
      </c>
      <c r="I1022" s="181">
        <v>-3.5871</v>
      </c>
      <c r="J1022" s="181">
        <v>-6.6932999999999998</v>
      </c>
      <c r="K1022" s="181">
        <v>-3.9676999999999998</v>
      </c>
      <c r="L1022" s="181">
        <v>6.1395999999999997</v>
      </c>
      <c r="M1022" s="181">
        <v>20.735499999999998</v>
      </c>
      <c r="N1022" s="181">
        <v>24.8902</v>
      </c>
      <c r="O1022" s="181">
        <v>21.808599999999998</v>
      </c>
      <c r="P1022" s="181">
        <v>16.214700000000001</v>
      </c>
      <c r="Q1022" s="181">
        <v>17.307300000000001</v>
      </c>
      <c r="R1022" s="181">
        <v>23.628499999999999</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882</v>
      </c>
      <c r="B1023" s="177" t="s">
        <v>1935</v>
      </c>
      <c r="C1023" s="177">
        <v>119720</v>
      </c>
      <c r="D1023" s="180">
        <v>44609</v>
      </c>
      <c r="E1023" s="181">
        <v>241.12572443924299</v>
      </c>
      <c r="F1023" s="181">
        <v>0.10299999999999999</v>
      </c>
      <c r="G1023" s="181">
        <v>2.2934000000000001</v>
      </c>
      <c r="H1023" s="181">
        <v>-2.7370000000000001</v>
      </c>
      <c r="I1023" s="181">
        <v>-3.5871</v>
      </c>
      <c r="J1023" s="181">
        <v>-6.6932</v>
      </c>
      <c r="K1023" s="181">
        <v>-3.9672000000000001</v>
      </c>
      <c r="L1023" s="181">
        <v>6.14</v>
      </c>
      <c r="M1023" s="181">
        <v>20.7363</v>
      </c>
      <c r="N1023" s="181">
        <v>24.8916</v>
      </c>
      <c r="O1023" s="181">
        <v>21.810199999999998</v>
      </c>
      <c r="P1023" s="181">
        <v>16.212</v>
      </c>
      <c r="Q1023" s="181">
        <v>17.317900000000002</v>
      </c>
      <c r="R1023" s="181">
        <v>23.631699999999999</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882</v>
      </c>
      <c r="B1024" s="177" t="s">
        <v>1856</v>
      </c>
      <c r="C1024" s="177">
        <v>103024</v>
      </c>
      <c r="D1024" s="180">
        <v>44609</v>
      </c>
      <c r="E1024" s="181">
        <v>532.55654324659497</v>
      </c>
      <c r="F1024" s="181">
        <v>0.1008</v>
      </c>
      <c r="G1024" s="181">
        <v>2.2864</v>
      </c>
      <c r="H1024" s="181">
        <v>-2.7524999999999999</v>
      </c>
      <c r="I1024" s="181">
        <v>-3.6175999999999999</v>
      </c>
      <c r="J1024" s="181">
        <v>-6.7571000000000003</v>
      </c>
      <c r="K1024" s="181">
        <v>-4.1689999999999996</v>
      </c>
      <c r="L1024" s="181">
        <v>5.7123999999999997</v>
      </c>
      <c r="M1024" s="181">
        <v>20.022400000000001</v>
      </c>
      <c r="N1024" s="181">
        <v>23.9374</v>
      </c>
      <c r="O1024" s="181">
        <v>20.976700000000001</v>
      </c>
      <c r="P1024" s="181">
        <v>15.3917</v>
      </c>
      <c r="Q1024" s="181">
        <v>14.697100000000001</v>
      </c>
      <c r="R1024" s="181">
        <v>22.7224</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882</v>
      </c>
      <c r="B1025" s="177" t="s">
        <v>1936</v>
      </c>
      <c r="C1025" s="177">
        <v>101530</v>
      </c>
      <c r="D1025" s="180">
        <v>44609</v>
      </c>
      <c r="E1025" s="181">
        <v>542.89014890166504</v>
      </c>
      <c r="F1025" s="181">
        <v>0.1007</v>
      </c>
      <c r="G1025" s="181">
        <v>2.2864</v>
      </c>
      <c r="H1025" s="181">
        <v>-2.7526000000000002</v>
      </c>
      <c r="I1025" s="181">
        <v>-3.6177999999999999</v>
      </c>
      <c r="J1025" s="181">
        <v>-6.7572999999999999</v>
      </c>
      <c r="K1025" s="181">
        <v>-4.1692</v>
      </c>
      <c r="L1025" s="181">
        <v>5.7125000000000004</v>
      </c>
      <c r="M1025" s="181">
        <v>20.023599999999998</v>
      </c>
      <c r="N1025" s="181">
        <v>23.937799999999999</v>
      </c>
      <c r="O1025" s="181">
        <v>20.980699999999999</v>
      </c>
      <c r="P1025" s="181">
        <v>15.394399999999999</v>
      </c>
      <c r="Q1025" s="181">
        <v>14.773099999999999</v>
      </c>
      <c r="R1025" s="181">
        <v>22.728400000000001</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882</v>
      </c>
      <c r="B1026" s="177" t="s">
        <v>921</v>
      </c>
      <c r="C1026" s="177">
        <v>105001</v>
      </c>
      <c r="D1026" s="180">
        <v>44609</v>
      </c>
      <c r="E1026" s="181">
        <v>54.012500000000003</v>
      </c>
      <c r="F1026" s="181">
        <v>-0.25359999999999999</v>
      </c>
      <c r="G1026" s="181">
        <v>2.1789000000000001</v>
      </c>
      <c r="H1026" s="181">
        <v>-2.8176000000000001</v>
      </c>
      <c r="I1026" s="181">
        <v>-3.3843000000000001</v>
      </c>
      <c r="J1026" s="181">
        <v>-8.0747999999999998</v>
      </c>
      <c r="K1026" s="181">
        <v>-5.7153</v>
      </c>
      <c r="L1026" s="181">
        <v>4.0450999999999997</v>
      </c>
      <c r="M1026" s="181">
        <v>24.267199999999999</v>
      </c>
      <c r="N1026" s="181">
        <v>20.999300000000002</v>
      </c>
      <c r="O1026" s="181">
        <v>19.630400000000002</v>
      </c>
      <c r="P1026" s="181">
        <v>15.3161</v>
      </c>
      <c r="Q1026" s="181">
        <v>11.9145</v>
      </c>
      <c r="R1026" s="181">
        <v>19.706600000000002</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882</v>
      </c>
      <c r="B1027" s="177" t="s">
        <v>922</v>
      </c>
      <c r="C1027" s="177">
        <v>119566</v>
      </c>
      <c r="D1027" s="180">
        <v>44609</v>
      </c>
      <c r="E1027" s="181">
        <v>58.505200000000002</v>
      </c>
      <c r="F1027" s="181">
        <v>-0.25009999999999999</v>
      </c>
      <c r="G1027" s="181">
        <v>2.1890999999999998</v>
      </c>
      <c r="H1027" s="181">
        <v>-2.7953999999999999</v>
      </c>
      <c r="I1027" s="181">
        <v>-3.3389000000000002</v>
      </c>
      <c r="J1027" s="181">
        <v>-7.9813000000000001</v>
      </c>
      <c r="K1027" s="181">
        <v>-5.4192</v>
      </c>
      <c r="L1027" s="181">
        <v>4.7064000000000004</v>
      </c>
      <c r="M1027" s="181">
        <v>25.4575</v>
      </c>
      <c r="N1027" s="181">
        <v>22.518799999999999</v>
      </c>
      <c r="O1027" s="181">
        <v>21.071000000000002</v>
      </c>
      <c r="P1027" s="181">
        <v>16.667300000000001</v>
      </c>
      <c r="Q1027" s="181">
        <v>15.796200000000001</v>
      </c>
      <c r="R1027" s="181">
        <v>21.276800000000001</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882</v>
      </c>
      <c r="B1028" s="177" t="s">
        <v>923</v>
      </c>
      <c r="C1028" s="177">
        <v>101824</v>
      </c>
      <c r="D1028" s="180">
        <v>44609</v>
      </c>
      <c r="E1028" s="181">
        <v>319.66860000000003</v>
      </c>
      <c r="F1028" s="181">
        <v>-0.29909999999999998</v>
      </c>
      <c r="G1028" s="181">
        <v>1.8828</v>
      </c>
      <c r="H1028" s="181">
        <v>-2.1718999999999999</v>
      </c>
      <c r="I1028" s="181">
        <v>-3.3544</v>
      </c>
      <c r="J1028" s="181">
        <v>-6.6555999999999997</v>
      </c>
      <c r="K1028" s="181">
        <v>-4.2977999999999996</v>
      </c>
      <c r="L1028" s="181">
        <v>0.76180000000000003</v>
      </c>
      <c r="M1028" s="181">
        <v>14.0318</v>
      </c>
      <c r="N1028" s="181">
        <v>13.317399999999999</v>
      </c>
      <c r="O1028" s="181">
        <v>19.949100000000001</v>
      </c>
      <c r="P1028" s="181">
        <v>13.848000000000001</v>
      </c>
      <c r="Q1028" s="181">
        <v>12.6915</v>
      </c>
      <c r="R1028" s="181">
        <v>20.0412</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882</v>
      </c>
      <c r="B1029" s="177" t="s">
        <v>924</v>
      </c>
      <c r="C1029" s="177">
        <v>119202</v>
      </c>
      <c r="D1029" s="180">
        <v>44609</v>
      </c>
      <c r="E1029" s="181">
        <v>351.01979999999998</v>
      </c>
      <c r="F1029" s="181">
        <v>-0.29549999999999998</v>
      </c>
      <c r="G1029" s="181">
        <v>1.8936999999999999</v>
      </c>
      <c r="H1029" s="181">
        <v>-2.1499000000000001</v>
      </c>
      <c r="I1029" s="181">
        <v>-3.3121999999999998</v>
      </c>
      <c r="J1029" s="181">
        <v>-6.5667</v>
      </c>
      <c r="K1029" s="181">
        <v>-4.0328999999999997</v>
      </c>
      <c r="L1029" s="181">
        <v>1.3193999999999999</v>
      </c>
      <c r="M1029" s="181">
        <v>14.971299999999999</v>
      </c>
      <c r="N1029" s="181">
        <v>14.545400000000001</v>
      </c>
      <c r="O1029" s="181">
        <v>20.777000000000001</v>
      </c>
      <c r="P1029" s="181">
        <v>14.980499999999999</v>
      </c>
      <c r="Q1029" s="181">
        <v>16.241800000000001</v>
      </c>
      <c r="R1029" s="181">
        <v>20.4894</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882</v>
      </c>
      <c r="B1030" s="177" t="s">
        <v>925</v>
      </c>
      <c r="C1030" s="177">
        <v>147750</v>
      </c>
      <c r="D1030" s="180">
        <v>44609</v>
      </c>
      <c r="E1030" s="181">
        <v>16.420000000000002</v>
      </c>
      <c r="F1030" s="181">
        <v>-0.30359999999999998</v>
      </c>
      <c r="G1030" s="181">
        <v>1.9876</v>
      </c>
      <c r="H1030" s="181">
        <v>-3.0697000000000001</v>
      </c>
      <c r="I1030" s="181">
        <v>-3.5819000000000001</v>
      </c>
      <c r="J1030" s="181">
        <v>-9.6312999999999995</v>
      </c>
      <c r="K1030" s="181">
        <v>-8.7777999999999992</v>
      </c>
      <c r="L1030" s="181">
        <v>4.7194000000000003</v>
      </c>
      <c r="M1030" s="181">
        <v>24.0181</v>
      </c>
      <c r="N1030" s="181">
        <v>22.354700000000001</v>
      </c>
      <c r="O1030" s="181"/>
      <c r="P1030" s="181"/>
      <c r="Q1030" s="181">
        <v>25.249199999999998</v>
      </c>
      <c r="R1030" s="181">
        <v>24.777000000000001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882</v>
      </c>
      <c r="B1031" s="177" t="s">
        <v>926</v>
      </c>
      <c r="C1031" s="177">
        <v>147748</v>
      </c>
      <c r="D1031" s="180">
        <v>44609</v>
      </c>
      <c r="E1031" s="181">
        <v>16.059999999999999</v>
      </c>
      <c r="F1031" s="181">
        <v>-0.31040000000000001</v>
      </c>
      <c r="G1031" s="181">
        <v>1.9682999999999999</v>
      </c>
      <c r="H1031" s="181">
        <v>-3.0779000000000001</v>
      </c>
      <c r="I1031" s="181">
        <v>-3.6013999999999999</v>
      </c>
      <c r="J1031" s="181">
        <v>-9.7246000000000006</v>
      </c>
      <c r="K1031" s="181">
        <v>-9.06</v>
      </c>
      <c r="L1031" s="181">
        <v>4.218</v>
      </c>
      <c r="M1031" s="181">
        <v>23.065100000000001</v>
      </c>
      <c r="N1031" s="181">
        <v>21.116099999999999</v>
      </c>
      <c r="O1031" s="181"/>
      <c r="P1031" s="181"/>
      <c r="Q1031" s="181">
        <v>23.995100000000001</v>
      </c>
      <c r="R1031" s="181">
        <v>23.520600000000002</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882</v>
      </c>
      <c r="B1032" s="177" t="s">
        <v>927</v>
      </c>
      <c r="C1032" s="177">
        <v>120665</v>
      </c>
      <c r="D1032" s="180">
        <v>44609</v>
      </c>
      <c r="E1032" s="181">
        <v>100.76560000000001</v>
      </c>
      <c r="F1032" s="181">
        <v>-0.45950000000000002</v>
      </c>
      <c r="G1032" s="181">
        <v>1.9544999999999999</v>
      </c>
      <c r="H1032" s="181">
        <v>-2.7905000000000002</v>
      </c>
      <c r="I1032" s="181">
        <v>-3.5447000000000002</v>
      </c>
      <c r="J1032" s="181">
        <v>-6.5616000000000003</v>
      </c>
      <c r="K1032" s="181">
        <v>-6.1078000000000001</v>
      </c>
      <c r="L1032" s="181">
        <v>1.8491</v>
      </c>
      <c r="M1032" s="181">
        <v>16.652799999999999</v>
      </c>
      <c r="N1032" s="181">
        <v>21.559899999999999</v>
      </c>
      <c r="O1032" s="181">
        <v>19.683299999999999</v>
      </c>
      <c r="P1032" s="181">
        <v>13.2006</v>
      </c>
      <c r="Q1032" s="181">
        <v>13.595800000000001</v>
      </c>
      <c r="R1032" s="181">
        <v>26.1417</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882</v>
      </c>
      <c r="B1033" s="177" t="s">
        <v>928</v>
      </c>
      <c r="C1033" s="177">
        <v>100664</v>
      </c>
      <c r="D1033" s="180">
        <v>44609</v>
      </c>
      <c r="E1033" s="181">
        <v>193.18879999999999</v>
      </c>
      <c r="F1033" s="181">
        <v>-0.46129999999999999</v>
      </c>
      <c r="G1033" s="181">
        <v>1.9489000000000001</v>
      </c>
      <c r="H1033" s="181">
        <v>-2.8031999999999999</v>
      </c>
      <c r="I1033" s="181">
        <v>-3.5697999999999999</v>
      </c>
      <c r="J1033" s="181">
        <v>-6.6150000000000002</v>
      </c>
      <c r="K1033" s="181">
        <v>-6.2538</v>
      </c>
      <c r="L1033" s="181">
        <v>1.554</v>
      </c>
      <c r="M1033" s="181">
        <v>16.155200000000001</v>
      </c>
      <c r="N1033" s="181">
        <v>20.886399999999998</v>
      </c>
      <c r="O1033" s="181">
        <v>19.0792</v>
      </c>
      <c r="P1033" s="181">
        <v>12.603300000000001</v>
      </c>
      <c r="Q1033" s="181">
        <v>12.459199999999999</v>
      </c>
      <c r="R1033" s="181">
        <v>25.497399999999999</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-0.32122542372881352</v>
      </c>
      <c r="G1034" s="183">
        <v>2.0973661016949152</v>
      </c>
      <c r="H1034" s="183">
        <v>-3.1070186440677965</v>
      </c>
      <c r="I1034" s="183">
        <v>-3.5100627118644061</v>
      </c>
      <c r="J1034" s="183">
        <v>-7.4385508474576278</v>
      </c>
      <c r="K1034" s="183">
        <v>-5.4610694915254241</v>
      </c>
      <c r="L1034" s="183">
        <v>4.374779661016948</v>
      </c>
      <c r="M1034" s="183">
        <v>19.420966101694919</v>
      </c>
      <c r="N1034" s="183">
        <v>21.55661525423729</v>
      </c>
      <c r="O1034" s="183">
        <v>21.389712244897961</v>
      </c>
      <c r="P1034" s="183">
        <v>14.69855319148936</v>
      </c>
      <c r="Q1034" s="183">
        <v>17.951623728813559</v>
      </c>
      <c r="R1034" s="183">
        <v>23.222407017543862</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408</v>
      </c>
      <c r="B1035" s="177"/>
      <c r="C1035" s="177"/>
      <c r="D1035" s="177"/>
      <c r="E1035" s="177"/>
      <c r="F1035" s="183">
        <v>-0.30359999999999998</v>
      </c>
      <c r="G1035" s="183">
        <v>2.0609000000000002</v>
      </c>
      <c r="H1035" s="183">
        <v>-3.0697000000000001</v>
      </c>
      <c r="I1035" s="183">
        <v>-3.5329000000000002</v>
      </c>
      <c r="J1035" s="183">
        <v>-7.2278000000000002</v>
      </c>
      <c r="K1035" s="183">
        <v>-5.4096000000000002</v>
      </c>
      <c r="L1035" s="183">
        <v>3.6238999999999999</v>
      </c>
      <c r="M1035" s="183">
        <v>19.180700000000002</v>
      </c>
      <c r="N1035" s="183">
        <v>20.886399999999998</v>
      </c>
      <c r="O1035" s="183">
        <v>21.071000000000002</v>
      </c>
      <c r="P1035" s="183">
        <v>14.6432</v>
      </c>
      <c r="Q1035" s="183">
        <v>16.971499999999999</v>
      </c>
      <c r="R1035" s="183">
        <v>22.3001</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929</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930</v>
      </c>
      <c r="B1038" s="177" t="s">
        <v>1857</v>
      </c>
      <c r="C1038" s="177"/>
      <c r="D1038" s="180">
        <v>44609</v>
      </c>
      <c r="E1038" s="181">
        <v>336.59</v>
      </c>
      <c r="F1038" s="181">
        <v>-0.308</v>
      </c>
      <c r="G1038" s="181">
        <v>2.2728000000000002</v>
      </c>
      <c r="H1038" s="181">
        <v>-2.3584000000000001</v>
      </c>
      <c r="I1038" s="181">
        <v>-2.2223000000000002</v>
      </c>
      <c r="J1038" s="181">
        <v>-5.4654999999999996</v>
      </c>
      <c r="K1038" s="181">
        <v>-4.2827000000000002</v>
      </c>
      <c r="L1038" s="181">
        <v>3.5407000000000002</v>
      </c>
      <c r="M1038" s="181">
        <v>17.3687</v>
      </c>
      <c r="N1038" s="181">
        <v>15.6508</v>
      </c>
      <c r="O1038" s="181">
        <v>17.6021</v>
      </c>
      <c r="P1038" s="181">
        <v>12.628500000000001</v>
      </c>
      <c r="Q1038" s="181">
        <v>19.853300000000001</v>
      </c>
      <c r="R1038" s="181">
        <v>20.645399999999999</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930</v>
      </c>
      <c r="B1039" s="177" t="s">
        <v>931</v>
      </c>
      <c r="C1039" s="177">
        <v>103174</v>
      </c>
      <c r="D1039" s="180">
        <v>44609</v>
      </c>
      <c r="E1039" s="181">
        <v>336.59</v>
      </c>
      <c r="F1039" s="181">
        <v>-0.308</v>
      </c>
      <c r="G1039" s="181">
        <v>2.2728000000000002</v>
      </c>
      <c r="H1039" s="181">
        <v>-2.3584000000000001</v>
      </c>
      <c r="I1039" s="181">
        <v>-2.2223000000000002</v>
      </c>
      <c r="J1039" s="181">
        <v>-5.4654999999999996</v>
      </c>
      <c r="K1039" s="181">
        <v>-4.2827000000000002</v>
      </c>
      <c r="L1039" s="181">
        <v>3.5407000000000002</v>
      </c>
      <c r="M1039" s="181">
        <v>17.3687</v>
      </c>
      <c r="N1039" s="181">
        <v>15.6508</v>
      </c>
      <c r="O1039" s="181">
        <v>17.6021</v>
      </c>
      <c r="P1039" s="181">
        <v>12.628500000000001</v>
      </c>
      <c r="Q1039" s="181">
        <v>19.78</v>
      </c>
      <c r="R1039" s="181">
        <v>20.645399999999999</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930</v>
      </c>
      <c r="B1040" s="177" t="s">
        <v>932</v>
      </c>
      <c r="C1040" s="177">
        <v>119528</v>
      </c>
      <c r="D1040" s="180">
        <v>44609</v>
      </c>
      <c r="E1040" s="181">
        <v>363.56</v>
      </c>
      <c r="F1040" s="181">
        <v>-0.30709999999999998</v>
      </c>
      <c r="G1040" s="181">
        <v>2.2759</v>
      </c>
      <c r="H1040" s="181">
        <v>-2.3449</v>
      </c>
      <c r="I1040" s="181">
        <v>-2.1951999999999998</v>
      </c>
      <c r="J1040" s="181">
        <v>-5.4116</v>
      </c>
      <c r="K1040" s="181">
        <v>-4.1169000000000002</v>
      </c>
      <c r="L1040" s="181">
        <v>3.9009999999999998</v>
      </c>
      <c r="M1040" s="181">
        <v>17.977699999999999</v>
      </c>
      <c r="N1040" s="181">
        <v>16.424900000000001</v>
      </c>
      <c r="O1040" s="181">
        <v>18.402699999999999</v>
      </c>
      <c r="P1040" s="181">
        <v>13.5436</v>
      </c>
      <c r="Q1040" s="181">
        <v>15.148099999999999</v>
      </c>
      <c r="R1040" s="181">
        <v>21.4693</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930</v>
      </c>
      <c r="B1041" s="177" t="s">
        <v>933</v>
      </c>
      <c r="C1041" s="177">
        <v>120465</v>
      </c>
      <c r="D1041" s="180">
        <v>44609</v>
      </c>
      <c r="E1041" s="181">
        <v>49.79</v>
      </c>
      <c r="F1041" s="181">
        <v>-0.22040000000000001</v>
      </c>
      <c r="G1041" s="181">
        <v>2.2801999999999998</v>
      </c>
      <c r="H1041" s="181">
        <v>-1.9302999999999999</v>
      </c>
      <c r="I1041" s="181">
        <v>-1.8915999999999999</v>
      </c>
      <c r="J1041" s="181">
        <v>-7.3156999999999996</v>
      </c>
      <c r="K1041" s="181">
        <v>-6.7079000000000004</v>
      </c>
      <c r="L1041" s="181">
        <v>1.6953</v>
      </c>
      <c r="M1041" s="181">
        <v>14.8558</v>
      </c>
      <c r="N1041" s="181">
        <v>11.7621</v>
      </c>
      <c r="O1041" s="181">
        <v>19.9176</v>
      </c>
      <c r="P1041" s="181">
        <v>18.9255</v>
      </c>
      <c r="Q1041" s="181">
        <v>16.6663</v>
      </c>
      <c r="R1041" s="181">
        <v>17.2849</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930</v>
      </c>
      <c r="B1042" s="177" t="s">
        <v>934</v>
      </c>
      <c r="C1042" s="177">
        <v>112277</v>
      </c>
      <c r="D1042" s="180">
        <v>44609</v>
      </c>
      <c r="E1042" s="181">
        <v>44.72</v>
      </c>
      <c r="F1042" s="181">
        <v>-0.22309999999999999</v>
      </c>
      <c r="G1042" s="181">
        <v>2.2639</v>
      </c>
      <c r="H1042" s="181">
        <v>-1.9513</v>
      </c>
      <c r="I1042" s="181">
        <v>-1.9298</v>
      </c>
      <c r="J1042" s="181">
        <v>-7.3928000000000003</v>
      </c>
      <c r="K1042" s="181">
        <v>-6.9690000000000003</v>
      </c>
      <c r="L1042" s="181">
        <v>1.1077999999999999</v>
      </c>
      <c r="M1042" s="181">
        <v>13.849299999999999</v>
      </c>
      <c r="N1042" s="181">
        <v>10.446999999999999</v>
      </c>
      <c r="O1042" s="181">
        <v>18.496200000000002</v>
      </c>
      <c r="P1042" s="181">
        <v>17.427399999999999</v>
      </c>
      <c r="Q1042" s="181">
        <v>13.147500000000001</v>
      </c>
      <c r="R1042" s="181">
        <v>15.8794</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930</v>
      </c>
      <c r="B1043" s="177" t="s">
        <v>935</v>
      </c>
      <c r="C1043" s="177">
        <v>112943</v>
      </c>
      <c r="D1043" s="180">
        <v>44609</v>
      </c>
      <c r="E1043" s="181">
        <v>21.4</v>
      </c>
      <c r="F1043" s="181">
        <v>-0.18659999999999999</v>
      </c>
      <c r="G1043" s="181">
        <v>2.0992000000000002</v>
      </c>
      <c r="H1043" s="181">
        <v>-2.3277000000000001</v>
      </c>
      <c r="I1043" s="181">
        <v>-2.0594999999999999</v>
      </c>
      <c r="J1043" s="181">
        <v>-5.8098999999999998</v>
      </c>
      <c r="K1043" s="181">
        <v>-4.8465999999999996</v>
      </c>
      <c r="L1043" s="181">
        <v>0.32819999999999999</v>
      </c>
      <c r="M1043" s="181">
        <v>13.2875</v>
      </c>
      <c r="N1043" s="181">
        <v>11.168799999999999</v>
      </c>
      <c r="O1043" s="181">
        <v>16.6647</v>
      </c>
      <c r="P1043" s="181">
        <v>11.168900000000001</v>
      </c>
      <c r="Q1043" s="181">
        <v>6.7390999999999996</v>
      </c>
      <c r="R1043" s="181">
        <v>17.286200000000001</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930</v>
      </c>
      <c r="B1044" s="177" t="s">
        <v>936</v>
      </c>
      <c r="C1044" s="177">
        <v>119367</v>
      </c>
      <c r="D1044" s="180">
        <v>44609</v>
      </c>
      <c r="E1044" s="181">
        <v>22.87</v>
      </c>
      <c r="F1044" s="181">
        <v>-0.21820000000000001</v>
      </c>
      <c r="G1044" s="181">
        <v>2.0981999999999998</v>
      </c>
      <c r="H1044" s="181">
        <v>-2.3067000000000002</v>
      </c>
      <c r="I1044" s="181">
        <v>-2.0137</v>
      </c>
      <c r="J1044" s="181">
        <v>-5.7295999999999996</v>
      </c>
      <c r="K1044" s="181">
        <v>-4.5891000000000002</v>
      </c>
      <c r="L1044" s="181">
        <v>0.8377</v>
      </c>
      <c r="M1044" s="181">
        <v>14.1218</v>
      </c>
      <c r="N1044" s="181">
        <v>12.2179</v>
      </c>
      <c r="O1044" s="181">
        <v>17.581</v>
      </c>
      <c r="P1044" s="181">
        <v>12.091699999999999</v>
      </c>
      <c r="Q1044" s="181">
        <v>12.202</v>
      </c>
      <c r="R1044" s="181">
        <v>18.2789</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930</v>
      </c>
      <c r="B1045" s="177" t="s">
        <v>937</v>
      </c>
      <c r="C1045" s="177">
        <v>113544</v>
      </c>
      <c r="D1045" s="180">
        <v>44609</v>
      </c>
      <c r="E1045" s="181">
        <v>138.41</v>
      </c>
      <c r="F1045" s="181">
        <v>-0.21629999999999999</v>
      </c>
      <c r="G1045" s="181">
        <v>2.3666999999999998</v>
      </c>
      <c r="H1045" s="181">
        <v>-2.1837</v>
      </c>
      <c r="I1045" s="181">
        <v>-2.0937999999999999</v>
      </c>
      <c r="J1045" s="181">
        <v>-5.1985999999999999</v>
      </c>
      <c r="K1045" s="181">
        <v>-4.2145000000000001</v>
      </c>
      <c r="L1045" s="181">
        <v>3.9426000000000001</v>
      </c>
      <c r="M1045" s="181">
        <v>15.4282</v>
      </c>
      <c r="N1045" s="181">
        <v>12.0185</v>
      </c>
      <c r="O1045" s="181">
        <v>19.4115</v>
      </c>
      <c r="P1045" s="181">
        <v>14.439500000000001</v>
      </c>
      <c r="Q1045" s="181">
        <v>16.287400000000002</v>
      </c>
      <c r="R1045" s="181">
        <v>17.8809</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930</v>
      </c>
      <c r="B1046" s="177" t="s">
        <v>938</v>
      </c>
      <c r="C1046" s="177">
        <v>119893</v>
      </c>
      <c r="D1046" s="180">
        <v>44609</v>
      </c>
      <c r="E1046" s="181">
        <v>153.30000000000001</v>
      </c>
      <c r="F1046" s="181">
        <v>-0.2213</v>
      </c>
      <c r="G1046" s="181">
        <v>2.3774999999999999</v>
      </c>
      <c r="H1046" s="181">
        <v>-2.1635</v>
      </c>
      <c r="I1046" s="181">
        <v>-2.0510000000000002</v>
      </c>
      <c r="J1046" s="181">
        <v>-5.1067999999999998</v>
      </c>
      <c r="K1046" s="181">
        <v>-3.9352999999999998</v>
      </c>
      <c r="L1046" s="181">
        <v>4.5773999999999999</v>
      </c>
      <c r="M1046" s="181">
        <v>16.507100000000001</v>
      </c>
      <c r="N1046" s="181">
        <v>13.404299999999999</v>
      </c>
      <c r="O1046" s="181">
        <v>20.809000000000001</v>
      </c>
      <c r="P1046" s="181">
        <v>15.8665</v>
      </c>
      <c r="Q1046" s="181">
        <v>15.86</v>
      </c>
      <c r="R1046" s="181">
        <v>19.288499999999999</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930</v>
      </c>
      <c r="B1047" s="177" t="s">
        <v>939</v>
      </c>
      <c r="C1047" s="177">
        <v>118269</v>
      </c>
      <c r="D1047" s="180">
        <v>44609</v>
      </c>
      <c r="E1047" s="181">
        <v>45.5</v>
      </c>
      <c r="F1047" s="181">
        <v>-0.19739999999999999</v>
      </c>
      <c r="G1047" s="181">
        <v>2.5005999999999999</v>
      </c>
      <c r="H1047" s="181">
        <v>-1.9185000000000001</v>
      </c>
      <c r="I1047" s="181">
        <v>-1.7703</v>
      </c>
      <c r="J1047" s="181">
        <v>-5.5625</v>
      </c>
      <c r="K1047" s="181">
        <v>-3.6017000000000001</v>
      </c>
      <c r="L1047" s="181">
        <v>3.4325999999999999</v>
      </c>
      <c r="M1047" s="181">
        <v>16.7864</v>
      </c>
      <c r="N1047" s="181">
        <v>14.667299999999999</v>
      </c>
      <c r="O1047" s="181">
        <v>23.217500000000001</v>
      </c>
      <c r="P1047" s="181">
        <v>18.130299999999998</v>
      </c>
      <c r="Q1047" s="181">
        <v>15.688499999999999</v>
      </c>
      <c r="R1047" s="181">
        <v>22.710100000000001</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930</v>
      </c>
      <c r="B1048" s="177" t="s">
        <v>940</v>
      </c>
      <c r="C1048" s="177">
        <v>113221</v>
      </c>
      <c r="D1048" s="180">
        <v>44609</v>
      </c>
      <c r="E1048" s="181">
        <v>41.13</v>
      </c>
      <c r="F1048" s="181">
        <v>-0.19409999999999999</v>
      </c>
      <c r="G1048" s="181">
        <v>2.4918999999999998</v>
      </c>
      <c r="H1048" s="181">
        <v>-1.9313</v>
      </c>
      <c r="I1048" s="181">
        <v>-1.8143</v>
      </c>
      <c r="J1048" s="181">
        <v>-5.6650999999999998</v>
      </c>
      <c r="K1048" s="181">
        <v>-3.9468000000000001</v>
      </c>
      <c r="L1048" s="181">
        <v>2.6454</v>
      </c>
      <c r="M1048" s="181">
        <v>15.436400000000001</v>
      </c>
      <c r="N1048" s="181">
        <v>12.932499999999999</v>
      </c>
      <c r="O1048" s="181">
        <v>21.472999999999999</v>
      </c>
      <c r="P1048" s="181">
        <v>16.594899999999999</v>
      </c>
      <c r="Q1048" s="181">
        <v>13.0801</v>
      </c>
      <c r="R1048" s="181">
        <v>20.8447</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930</v>
      </c>
      <c r="B1049" s="177" t="s">
        <v>941</v>
      </c>
      <c r="C1049" s="177">
        <v>119250</v>
      </c>
      <c r="D1049" s="180">
        <v>44609</v>
      </c>
      <c r="E1049" s="181">
        <v>299.72199999999998</v>
      </c>
      <c r="F1049" s="181">
        <v>-0.52139999999999997</v>
      </c>
      <c r="G1049" s="181">
        <v>1.6016999999999999</v>
      </c>
      <c r="H1049" s="181">
        <v>-3.0703</v>
      </c>
      <c r="I1049" s="181">
        <v>-3.2946</v>
      </c>
      <c r="J1049" s="181">
        <v>-6.1374000000000004</v>
      </c>
      <c r="K1049" s="181">
        <v>-5.6576000000000004</v>
      </c>
      <c r="L1049" s="181">
        <v>-2.0851999999999999</v>
      </c>
      <c r="M1049" s="181">
        <v>9.1731999999999996</v>
      </c>
      <c r="N1049" s="181">
        <v>9.9444999999999997</v>
      </c>
      <c r="O1049" s="181">
        <v>15.466100000000001</v>
      </c>
      <c r="P1049" s="181">
        <v>10.884600000000001</v>
      </c>
      <c r="Q1049" s="181">
        <v>11.469099999999999</v>
      </c>
      <c r="R1049" s="181">
        <v>12.1959</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930</v>
      </c>
      <c r="B1050" s="177" t="s">
        <v>942</v>
      </c>
      <c r="C1050" s="177">
        <v>101635</v>
      </c>
      <c r="D1050" s="180">
        <v>44609</v>
      </c>
      <c r="E1050" s="181">
        <v>281.98700000000002</v>
      </c>
      <c r="F1050" s="181">
        <v>-0.5232</v>
      </c>
      <c r="G1050" s="181">
        <v>1.5952999999999999</v>
      </c>
      <c r="H1050" s="181">
        <v>-3.0838999999999999</v>
      </c>
      <c r="I1050" s="181">
        <v>-3.3222</v>
      </c>
      <c r="J1050" s="181">
        <v>-6.1973000000000003</v>
      </c>
      <c r="K1050" s="181">
        <v>-5.8399000000000001</v>
      </c>
      <c r="L1050" s="181">
        <v>-2.4624000000000001</v>
      </c>
      <c r="M1050" s="181">
        <v>8.5492000000000008</v>
      </c>
      <c r="N1050" s="181">
        <v>9.1082999999999998</v>
      </c>
      <c r="O1050" s="181">
        <v>14.6083</v>
      </c>
      <c r="P1050" s="181">
        <v>10.082700000000001</v>
      </c>
      <c r="Q1050" s="181">
        <v>19.262599999999999</v>
      </c>
      <c r="R1050" s="181">
        <v>11.333299999999999</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930</v>
      </c>
      <c r="B1051" s="177" t="s">
        <v>943</v>
      </c>
      <c r="C1051" s="177">
        <v>111940</v>
      </c>
      <c r="D1051" s="180">
        <v>44609</v>
      </c>
      <c r="E1051" s="181">
        <v>53.62</v>
      </c>
      <c r="F1051" s="181">
        <v>-0.3901</v>
      </c>
      <c r="G1051" s="181">
        <v>2.1333000000000002</v>
      </c>
      <c r="H1051" s="181">
        <v>-2.5621999999999998</v>
      </c>
      <c r="I1051" s="181">
        <v>-2.4380999999999999</v>
      </c>
      <c r="J1051" s="181">
        <v>-5.7976000000000001</v>
      </c>
      <c r="K1051" s="181">
        <v>-4.4888000000000003</v>
      </c>
      <c r="L1051" s="181">
        <v>2.0167000000000002</v>
      </c>
      <c r="M1051" s="181">
        <v>14.9657</v>
      </c>
      <c r="N1051" s="181">
        <v>12.175700000000001</v>
      </c>
      <c r="O1051" s="181">
        <v>17.3812</v>
      </c>
      <c r="P1051" s="181">
        <v>14.546900000000001</v>
      </c>
      <c r="Q1051" s="181">
        <v>14.0708</v>
      </c>
      <c r="R1051" s="181">
        <v>18.201899999999998</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930</v>
      </c>
      <c r="B1052" s="177" t="s">
        <v>944</v>
      </c>
      <c r="C1052" s="177">
        <v>118617</v>
      </c>
      <c r="D1052" s="180">
        <v>44609</v>
      </c>
      <c r="E1052" s="181">
        <v>58.39</v>
      </c>
      <c r="F1052" s="181">
        <v>-0.39240000000000003</v>
      </c>
      <c r="G1052" s="181">
        <v>2.1339999999999999</v>
      </c>
      <c r="H1052" s="181">
        <v>-2.5371000000000001</v>
      </c>
      <c r="I1052" s="181">
        <v>-2.3742000000000001</v>
      </c>
      <c r="J1052" s="181">
        <v>-5.6856999999999998</v>
      </c>
      <c r="K1052" s="181">
        <v>-4.1529999999999996</v>
      </c>
      <c r="L1052" s="181">
        <v>2.7450000000000001</v>
      </c>
      <c r="M1052" s="181">
        <v>16.2453</v>
      </c>
      <c r="N1052" s="181">
        <v>13.798500000000001</v>
      </c>
      <c r="O1052" s="181">
        <v>19.137599999999999</v>
      </c>
      <c r="P1052" s="181">
        <v>15.9658</v>
      </c>
      <c r="Q1052" s="181">
        <v>14.9977</v>
      </c>
      <c r="R1052" s="181">
        <v>20.056799999999999</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930</v>
      </c>
      <c r="B1053" s="177" t="s">
        <v>945</v>
      </c>
      <c r="C1053" s="177">
        <v>100471</v>
      </c>
      <c r="D1053" s="180">
        <v>44609</v>
      </c>
      <c r="E1053" s="181">
        <v>1661.2669579262199</v>
      </c>
      <c r="F1053" s="181">
        <v>-0.47510000000000002</v>
      </c>
      <c r="G1053" s="181">
        <v>2.3986999999999998</v>
      </c>
      <c r="H1053" s="181">
        <v>-2.9983</v>
      </c>
      <c r="I1053" s="181">
        <v>-3.0131000000000001</v>
      </c>
      <c r="J1053" s="181">
        <v>-6.1920999999999999</v>
      </c>
      <c r="K1053" s="181">
        <v>-5.8033000000000001</v>
      </c>
      <c r="L1053" s="181">
        <v>2.2404000000000002</v>
      </c>
      <c r="M1053" s="181">
        <v>11.496</v>
      </c>
      <c r="N1053" s="181">
        <v>11.1265</v>
      </c>
      <c r="O1053" s="181">
        <v>16.994299999999999</v>
      </c>
      <c r="P1053" s="181">
        <v>11.6731</v>
      </c>
      <c r="Q1053" s="181">
        <v>19.852599999999999</v>
      </c>
      <c r="R1053" s="181">
        <v>21.413799999999998</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930</v>
      </c>
      <c r="B1054" s="177" t="s">
        <v>946</v>
      </c>
      <c r="C1054" s="177">
        <v>118531</v>
      </c>
      <c r="D1054" s="180">
        <v>44609</v>
      </c>
      <c r="E1054" s="181">
        <v>745.65279999999996</v>
      </c>
      <c r="F1054" s="181">
        <v>-0.47320000000000001</v>
      </c>
      <c r="G1054" s="181">
        <v>2.4047000000000001</v>
      </c>
      <c r="H1054" s="181">
        <v>-2.9853000000000001</v>
      </c>
      <c r="I1054" s="181">
        <v>-2.9866000000000001</v>
      </c>
      <c r="J1054" s="181">
        <v>-6.1322999999999999</v>
      </c>
      <c r="K1054" s="181">
        <v>-5.6295999999999999</v>
      </c>
      <c r="L1054" s="181">
        <v>2.6151</v>
      </c>
      <c r="M1054" s="181">
        <v>12.108499999999999</v>
      </c>
      <c r="N1054" s="181">
        <v>11.935</v>
      </c>
      <c r="O1054" s="181">
        <v>17.871500000000001</v>
      </c>
      <c r="P1054" s="181">
        <v>12.5648</v>
      </c>
      <c r="Q1054" s="181">
        <v>13.2995</v>
      </c>
      <c r="R1054" s="181">
        <v>22.297799999999999</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930</v>
      </c>
      <c r="B1055" s="177" t="s">
        <v>947</v>
      </c>
      <c r="C1055" s="177">
        <v>102000</v>
      </c>
      <c r="D1055" s="180">
        <v>44609</v>
      </c>
      <c r="E1055" s="181">
        <v>842.13844713797596</v>
      </c>
      <c r="F1055" s="181">
        <v>-0.27</v>
      </c>
      <c r="G1055" s="181">
        <v>2.0676000000000001</v>
      </c>
      <c r="H1055" s="181">
        <v>-2.2322000000000002</v>
      </c>
      <c r="I1055" s="181">
        <v>-2.1916000000000002</v>
      </c>
      <c r="J1055" s="181">
        <v>-4.8114999999999997</v>
      </c>
      <c r="K1055" s="181">
        <v>-2.4552999999999998</v>
      </c>
      <c r="L1055" s="181">
        <v>6.2324999999999999</v>
      </c>
      <c r="M1055" s="181">
        <v>15.752599999999999</v>
      </c>
      <c r="N1055" s="181">
        <v>13.710699999999999</v>
      </c>
      <c r="O1055" s="181">
        <v>15.208299999999999</v>
      </c>
      <c r="P1055" s="181">
        <v>12.2216</v>
      </c>
      <c r="Q1055" s="181">
        <v>19.009699999999999</v>
      </c>
      <c r="R1055" s="181">
        <v>19.595800000000001</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930</v>
      </c>
      <c r="B1056" s="177" t="s">
        <v>948</v>
      </c>
      <c r="C1056" s="177">
        <v>119018</v>
      </c>
      <c r="D1056" s="180">
        <v>44609</v>
      </c>
      <c r="E1056" s="181">
        <v>727.78599999999994</v>
      </c>
      <c r="F1056" s="181">
        <v>-0.26829999999999998</v>
      </c>
      <c r="G1056" s="181">
        <v>2.0726</v>
      </c>
      <c r="H1056" s="181">
        <v>-2.2216</v>
      </c>
      <c r="I1056" s="181">
        <v>-2.1697000000000002</v>
      </c>
      <c r="J1056" s="181">
        <v>-4.7647000000000004</v>
      </c>
      <c r="K1056" s="181">
        <v>-2.3111000000000002</v>
      </c>
      <c r="L1056" s="181">
        <v>6.5487000000000002</v>
      </c>
      <c r="M1056" s="181">
        <v>16.270299999999999</v>
      </c>
      <c r="N1056" s="181">
        <v>14.3672</v>
      </c>
      <c r="O1056" s="181">
        <v>15.867000000000001</v>
      </c>
      <c r="P1056" s="181">
        <v>12.943300000000001</v>
      </c>
      <c r="Q1056" s="181">
        <v>13.641299999999999</v>
      </c>
      <c r="R1056" s="181">
        <v>20.294599999999999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930</v>
      </c>
      <c r="B1057" s="177" t="s">
        <v>949</v>
      </c>
      <c r="C1057" s="177">
        <v>101594</v>
      </c>
      <c r="D1057" s="180">
        <v>44609</v>
      </c>
      <c r="E1057" s="181">
        <v>315.10919999999999</v>
      </c>
      <c r="F1057" s="181">
        <v>-0.2742</v>
      </c>
      <c r="G1057" s="181">
        <v>2.4049999999999998</v>
      </c>
      <c r="H1057" s="181">
        <v>-2.6448</v>
      </c>
      <c r="I1057" s="181">
        <v>-2.3511000000000002</v>
      </c>
      <c r="J1057" s="181">
        <v>-6.2953999999999999</v>
      </c>
      <c r="K1057" s="181">
        <v>-3.6878000000000002</v>
      </c>
      <c r="L1057" s="181">
        <v>3.6589</v>
      </c>
      <c r="M1057" s="181">
        <v>15.585599999999999</v>
      </c>
      <c r="N1057" s="181">
        <v>10.4032</v>
      </c>
      <c r="O1057" s="181">
        <v>17.906099999999999</v>
      </c>
      <c r="P1057" s="181">
        <v>13.2568</v>
      </c>
      <c r="Q1057" s="181">
        <v>19.683299999999999</v>
      </c>
      <c r="R1057" s="181">
        <v>18.067299999999999</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930</v>
      </c>
      <c r="B1058" s="177" t="s">
        <v>950</v>
      </c>
      <c r="C1058" s="177">
        <v>120030</v>
      </c>
      <c r="D1058" s="180">
        <v>44609</v>
      </c>
      <c r="E1058" s="181">
        <v>338.96969999999999</v>
      </c>
      <c r="F1058" s="181">
        <v>-0.27150000000000002</v>
      </c>
      <c r="G1058" s="181">
        <v>2.4131999999999998</v>
      </c>
      <c r="H1058" s="181">
        <v>-2.6267999999999998</v>
      </c>
      <c r="I1058" s="181">
        <v>-2.3155000000000001</v>
      </c>
      <c r="J1058" s="181">
        <v>-6.2202000000000002</v>
      </c>
      <c r="K1058" s="181">
        <v>-3.4580000000000002</v>
      </c>
      <c r="L1058" s="181">
        <v>4.1517999999999997</v>
      </c>
      <c r="M1058" s="181">
        <v>16.4115</v>
      </c>
      <c r="N1058" s="181">
        <v>11.4482</v>
      </c>
      <c r="O1058" s="181">
        <v>19.007200000000001</v>
      </c>
      <c r="P1058" s="181">
        <v>14.2193</v>
      </c>
      <c r="Q1058" s="181">
        <v>13.4322</v>
      </c>
      <c r="R1058" s="181">
        <v>19.185300000000002</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930</v>
      </c>
      <c r="B1059" s="177" t="s">
        <v>951</v>
      </c>
      <c r="C1059" s="177">
        <v>108466</v>
      </c>
      <c r="D1059" s="180">
        <v>44609</v>
      </c>
      <c r="E1059" s="181">
        <v>65.510000000000005</v>
      </c>
      <c r="F1059" s="181">
        <v>-0.1676</v>
      </c>
      <c r="G1059" s="181">
        <v>2.1997</v>
      </c>
      <c r="H1059" s="181">
        <v>-2.1655000000000002</v>
      </c>
      <c r="I1059" s="181">
        <v>-1.7841</v>
      </c>
      <c r="J1059" s="181">
        <v>-4.351</v>
      </c>
      <c r="K1059" s="181">
        <v>-2.5874000000000001</v>
      </c>
      <c r="L1059" s="181">
        <v>6.6070000000000002</v>
      </c>
      <c r="M1059" s="181">
        <v>19.174099999999999</v>
      </c>
      <c r="N1059" s="181">
        <v>17.612200000000001</v>
      </c>
      <c r="O1059" s="181">
        <v>19.1114</v>
      </c>
      <c r="P1059" s="181">
        <v>14.421099999999999</v>
      </c>
      <c r="Q1059" s="181">
        <v>14.650700000000001</v>
      </c>
      <c r="R1059" s="181">
        <v>21.971900000000002</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930</v>
      </c>
      <c r="B1060" s="177" t="s">
        <v>952</v>
      </c>
      <c r="C1060" s="177">
        <v>120586</v>
      </c>
      <c r="D1060" s="180">
        <v>44609</v>
      </c>
      <c r="E1060" s="181">
        <v>70.510000000000005</v>
      </c>
      <c r="F1060" s="181">
        <v>-0.1699</v>
      </c>
      <c r="G1060" s="181">
        <v>2.218</v>
      </c>
      <c r="H1060" s="181">
        <v>-2.1509999999999998</v>
      </c>
      <c r="I1060" s="181">
        <v>-1.7556</v>
      </c>
      <c r="J1060" s="181">
        <v>-4.3023999999999996</v>
      </c>
      <c r="K1060" s="181">
        <v>-2.4352999999999998</v>
      </c>
      <c r="L1060" s="181">
        <v>6.9305000000000003</v>
      </c>
      <c r="M1060" s="181">
        <v>19.711400000000001</v>
      </c>
      <c r="N1060" s="181">
        <v>18.325199999999999</v>
      </c>
      <c r="O1060" s="181">
        <v>19.8567</v>
      </c>
      <c r="P1060" s="181">
        <v>15.2925</v>
      </c>
      <c r="Q1060" s="181">
        <v>15.741</v>
      </c>
      <c r="R1060" s="181">
        <v>22.723299999999998</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930</v>
      </c>
      <c r="B1061" s="177" t="s">
        <v>953</v>
      </c>
      <c r="C1061" s="177">
        <v>117311</v>
      </c>
      <c r="D1061" s="180">
        <v>44609</v>
      </c>
      <c r="E1061" s="181">
        <v>38.96</v>
      </c>
      <c r="F1061" s="181">
        <v>-0.33260000000000001</v>
      </c>
      <c r="G1061" s="181">
        <v>2.2303999999999999</v>
      </c>
      <c r="H1061" s="181">
        <v>-2.6242999999999999</v>
      </c>
      <c r="I1061" s="181">
        <v>-2.3559000000000001</v>
      </c>
      <c r="J1061" s="181">
        <v>-5.9846000000000004</v>
      </c>
      <c r="K1061" s="181">
        <v>-3.9211</v>
      </c>
      <c r="L1061" s="181">
        <v>4.5625</v>
      </c>
      <c r="M1061" s="181">
        <v>19.729600000000001</v>
      </c>
      <c r="N1061" s="181">
        <v>19.180199999999999</v>
      </c>
      <c r="O1061" s="181">
        <v>20.831</v>
      </c>
      <c r="P1061" s="181">
        <v>13.3438</v>
      </c>
      <c r="Q1061" s="181">
        <v>14.9397</v>
      </c>
      <c r="R1061" s="181">
        <v>21.957000000000001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930</v>
      </c>
      <c r="B1062" s="177" t="s">
        <v>954</v>
      </c>
      <c r="C1062" s="177">
        <v>118344</v>
      </c>
      <c r="D1062" s="180">
        <v>44609</v>
      </c>
      <c r="E1062" s="181">
        <v>43.08</v>
      </c>
      <c r="F1062" s="181">
        <v>-0.34699999999999998</v>
      </c>
      <c r="G1062" s="181">
        <v>2.2307000000000001</v>
      </c>
      <c r="H1062" s="181">
        <v>-2.6</v>
      </c>
      <c r="I1062" s="181">
        <v>-2.3351000000000002</v>
      </c>
      <c r="J1062" s="181">
        <v>-5.8978000000000002</v>
      </c>
      <c r="K1062" s="181">
        <v>-3.6242000000000001</v>
      </c>
      <c r="L1062" s="181">
        <v>5.2271999999999998</v>
      </c>
      <c r="M1062" s="181">
        <v>20.875399999999999</v>
      </c>
      <c r="N1062" s="181">
        <v>20.638500000000001</v>
      </c>
      <c r="O1062" s="181">
        <v>22.302399999999999</v>
      </c>
      <c r="P1062" s="181">
        <v>15.010899999999999</v>
      </c>
      <c r="Q1062" s="181">
        <v>14.8733</v>
      </c>
      <c r="R1062" s="181">
        <v>23.3445</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930</v>
      </c>
      <c r="B1063" s="177" t="s">
        <v>955</v>
      </c>
      <c r="C1063" s="177">
        <v>118479</v>
      </c>
      <c r="D1063" s="180">
        <v>44609</v>
      </c>
      <c r="E1063" s="181">
        <v>54.68</v>
      </c>
      <c r="F1063" s="181">
        <v>-0.4007</v>
      </c>
      <c r="G1063" s="181">
        <v>2.3012000000000001</v>
      </c>
      <c r="H1063" s="181">
        <v>-2.5486</v>
      </c>
      <c r="I1063" s="181">
        <v>-2.4790000000000001</v>
      </c>
      <c r="J1063" s="181">
        <v>-5.8701999999999996</v>
      </c>
      <c r="K1063" s="181">
        <v>-4.4890999999999996</v>
      </c>
      <c r="L1063" s="181">
        <v>5.1336000000000004</v>
      </c>
      <c r="M1063" s="181">
        <v>19.5976</v>
      </c>
      <c r="N1063" s="181">
        <v>15.578099999999999</v>
      </c>
      <c r="O1063" s="181">
        <v>19.112100000000002</v>
      </c>
      <c r="P1063" s="181">
        <v>14.951000000000001</v>
      </c>
      <c r="Q1063" s="181">
        <v>13.494899999999999</v>
      </c>
      <c r="R1063" s="181">
        <v>20.497599999999998</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930</v>
      </c>
      <c r="B1064" s="177" t="s">
        <v>956</v>
      </c>
      <c r="C1064" s="177">
        <v>108799</v>
      </c>
      <c r="D1064" s="180">
        <v>44609</v>
      </c>
      <c r="E1064" s="181">
        <v>49.6</v>
      </c>
      <c r="F1064" s="181">
        <v>-0.42159999999999997</v>
      </c>
      <c r="G1064" s="181">
        <v>2.2679999999999998</v>
      </c>
      <c r="H1064" s="181">
        <v>-2.5731999999999999</v>
      </c>
      <c r="I1064" s="181">
        <v>-2.5348999999999999</v>
      </c>
      <c r="J1064" s="181">
        <v>-5.9715999999999996</v>
      </c>
      <c r="K1064" s="181">
        <v>-4.8167</v>
      </c>
      <c r="L1064" s="181">
        <v>4.4429999999999996</v>
      </c>
      <c r="M1064" s="181">
        <v>18.4619</v>
      </c>
      <c r="N1064" s="181">
        <v>14.154199999999999</v>
      </c>
      <c r="O1064" s="181">
        <v>17.827500000000001</v>
      </c>
      <c r="P1064" s="181">
        <v>13.7746</v>
      </c>
      <c r="Q1064" s="181">
        <v>10.7354</v>
      </c>
      <c r="R1064" s="181">
        <v>19.1004</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930</v>
      </c>
      <c r="B1065" s="177" t="s">
        <v>957</v>
      </c>
      <c r="C1065" s="177">
        <v>119133</v>
      </c>
      <c r="D1065" s="180">
        <v>44609</v>
      </c>
      <c r="E1065" s="181">
        <v>32.6</v>
      </c>
      <c r="F1065" s="181">
        <v>-0.27529999999999999</v>
      </c>
      <c r="G1065" s="181">
        <v>2.4834999999999998</v>
      </c>
      <c r="H1065" s="181">
        <v>-2.1608999999999998</v>
      </c>
      <c r="I1065" s="181">
        <v>-2.6865999999999999</v>
      </c>
      <c r="J1065" s="181">
        <v>-6.0247999999999999</v>
      </c>
      <c r="K1065" s="181">
        <v>-4.3987999999999996</v>
      </c>
      <c r="L1065" s="181">
        <v>3.3281000000000001</v>
      </c>
      <c r="M1065" s="181">
        <v>14.991199999999999</v>
      </c>
      <c r="N1065" s="181">
        <v>11.643800000000001</v>
      </c>
      <c r="O1065" s="181">
        <v>15.0365</v>
      </c>
      <c r="P1065" s="181">
        <v>13.023099999999999</v>
      </c>
      <c r="Q1065" s="181">
        <v>12.96</v>
      </c>
      <c r="R1065" s="181">
        <v>14.194900000000001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930</v>
      </c>
      <c r="B1066" s="177" t="s">
        <v>1985</v>
      </c>
      <c r="C1066" s="177">
        <v>116547</v>
      </c>
      <c r="D1066" s="180">
        <v>44609</v>
      </c>
      <c r="E1066" s="181">
        <v>28.45</v>
      </c>
      <c r="F1066" s="181">
        <v>-0.28039999999999998</v>
      </c>
      <c r="G1066" s="181">
        <v>2.4487000000000001</v>
      </c>
      <c r="H1066" s="181">
        <v>-2.2000999999999999</v>
      </c>
      <c r="I1066" s="181">
        <v>-2.7349999999999999</v>
      </c>
      <c r="J1066" s="181">
        <v>-6.1675000000000004</v>
      </c>
      <c r="K1066" s="181">
        <v>-4.7538999999999998</v>
      </c>
      <c r="L1066" s="181">
        <v>2.5964999999999998</v>
      </c>
      <c r="M1066" s="181">
        <v>13.8</v>
      </c>
      <c r="N1066" s="181">
        <v>10.1006</v>
      </c>
      <c r="O1066" s="181">
        <v>13.3985</v>
      </c>
      <c r="P1066" s="181">
        <v>11.3301</v>
      </c>
      <c r="Q1066" s="181">
        <v>10.9901</v>
      </c>
      <c r="R1066" s="181">
        <v>12.529400000000001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930</v>
      </c>
      <c r="B1067" s="177" t="s">
        <v>958</v>
      </c>
      <c r="C1067" s="177">
        <v>112098</v>
      </c>
      <c r="D1067" s="180">
        <v>44609</v>
      </c>
      <c r="E1067" s="181">
        <v>44.19</v>
      </c>
      <c r="F1067" s="181">
        <v>-0.54020000000000001</v>
      </c>
      <c r="G1067" s="181">
        <v>2.0554000000000001</v>
      </c>
      <c r="H1067" s="181">
        <v>-2.9430999999999998</v>
      </c>
      <c r="I1067" s="181">
        <v>-3.177</v>
      </c>
      <c r="J1067" s="181">
        <v>-6.6933999999999996</v>
      </c>
      <c r="K1067" s="181">
        <v>-5.4557000000000002</v>
      </c>
      <c r="L1067" s="181">
        <v>3.9765000000000001</v>
      </c>
      <c r="M1067" s="181">
        <v>21.668500000000002</v>
      </c>
      <c r="N1067" s="181">
        <v>19.983699999999999</v>
      </c>
      <c r="O1067" s="181">
        <v>17.969100000000001</v>
      </c>
      <c r="P1067" s="181">
        <v>14.122199999999999</v>
      </c>
      <c r="Q1067" s="181">
        <v>12.6212</v>
      </c>
      <c r="R1067" s="181">
        <v>19.770499999999998</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930</v>
      </c>
      <c r="B1068" s="177" t="s">
        <v>959</v>
      </c>
      <c r="C1068" s="177">
        <v>120392</v>
      </c>
      <c r="D1068" s="180">
        <v>44609</v>
      </c>
      <c r="E1068" s="181">
        <v>50.51</v>
      </c>
      <c r="F1068" s="181">
        <v>-0.53169999999999995</v>
      </c>
      <c r="G1068" s="181">
        <v>2.0609999999999999</v>
      </c>
      <c r="H1068" s="181">
        <v>-2.9214000000000002</v>
      </c>
      <c r="I1068" s="181">
        <v>-3.1261999999999999</v>
      </c>
      <c r="J1068" s="181">
        <v>-6.5841000000000003</v>
      </c>
      <c r="K1068" s="181">
        <v>-5.1098999999999997</v>
      </c>
      <c r="L1068" s="181">
        <v>4.7055999999999996</v>
      </c>
      <c r="M1068" s="181">
        <v>22.985099999999999</v>
      </c>
      <c r="N1068" s="181">
        <v>21.6815</v>
      </c>
      <c r="O1068" s="181">
        <v>19.561199999999999</v>
      </c>
      <c r="P1068" s="181">
        <v>15.8642</v>
      </c>
      <c r="Q1068" s="181">
        <v>15.999700000000001</v>
      </c>
      <c r="R1068" s="181">
        <v>21.3537</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930</v>
      </c>
      <c r="B1069" s="177" t="s">
        <v>1858</v>
      </c>
      <c r="C1069" s="177">
        <v>148353</v>
      </c>
      <c r="D1069" s="180">
        <v>44609</v>
      </c>
      <c r="E1069" s="181">
        <v>12.3925</v>
      </c>
      <c r="F1069" s="181">
        <v>-0.33779999999999999</v>
      </c>
      <c r="G1069" s="181">
        <v>2.3319000000000001</v>
      </c>
      <c r="H1069" s="181">
        <v>-2.1322999999999999</v>
      </c>
      <c r="I1069" s="181">
        <v>-2.2595999999999998</v>
      </c>
      <c r="J1069" s="181">
        <v>-5.8327999999999998</v>
      </c>
      <c r="K1069" s="181">
        <v>-4.9829999999999997</v>
      </c>
      <c r="L1069" s="181">
        <v>4.1955999999999998</v>
      </c>
      <c r="M1069" s="181">
        <v>13.127000000000001</v>
      </c>
      <c r="N1069" s="181">
        <v>10.225099999999999</v>
      </c>
      <c r="O1069" s="181"/>
      <c r="P1069" s="181"/>
      <c r="Q1069" s="181">
        <v>20.4924</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930</v>
      </c>
      <c r="B1070" s="177" t="s">
        <v>1859</v>
      </c>
      <c r="C1070" s="177">
        <v>148351</v>
      </c>
      <c r="D1070" s="180">
        <v>44609</v>
      </c>
      <c r="E1070" s="181">
        <v>12.074999999999999</v>
      </c>
      <c r="F1070" s="181">
        <v>-0.34329999999999999</v>
      </c>
      <c r="G1070" s="181">
        <v>2.3140000000000001</v>
      </c>
      <c r="H1070" s="181">
        <v>-2.1728999999999998</v>
      </c>
      <c r="I1070" s="181">
        <v>-2.3405999999999998</v>
      </c>
      <c r="J1070" s="181">
        <v>-5.9858000000000002</v>
      </c>
      <c r="K1070" s="181">
        <v>-5.4721000000000002</v>
      </c>
      <c r="L1070" s="181">
        <v>3.0975999999999999</v>
      </c>
      <c r="M1070" s="181">
        <v>11.3057</v>
      </c>
      <c r="N1070" s="181">
        <v>7.7653999999999996</v>
      </c>
      <c r="O1070" s="181"/>
      <c r="P1070" s="181"/>
      <c r="Q1070" s="181">
        <v>17.805</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930</v>
      </c>
      <c r="B1071" s="177" t="s">
        <v>960</v>
      </c>
      <c r="C1071" s="177">
        <v>100219</v>
      </c>
      <c r="D1071" s="180">
        <v>44609</v>
      </c>
      <c r="E1071" s="181">
        <v>96.724500000000006</v>
      </c>
      <c r="F1071" s="181">
        <v>-0.29699999999999999</v>
      </c>
      <c r="G1071" s="181">
        <v>1.9783999999999999</v>
      </c>
      <c r="H1071" s="181">
        <v>-3.1631</v>
      </c>
      <c r="I1071" s="181">
        <v>-2.8456000000000001</v>
      </c>
      <c r="J1071" s="181">
        <v>-6.8265000000000002</v>
      </c>
      <c r="K1071" s="181">
        <v>-5.5408999999999997</v>
      </c>
      <c r="L1071" s="181">
        <v>4.4869000000000003</v>
      </c>
      <c r="M1071" s="181">
        <v>15.366400000000001</v>
      </c>
      <c r="N1071" s="181">
        <v>13.713800000000001</v>
      </c>
      <c r="O1071" s="181">
        <v>14.4991</v>
      </c>
      <c r="P1071" s="181">
        <v>11.2994</v>
      </c>
      <c r="Q1071" s="181">
        <v>8.8016000000000005</v>
      </c>
      <c r="R1071" s="181">
        <v>19.186499999999999</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930</v>
      </c>
      <c r="B1072" s="177" t="s">
        <v>961</v>
      </c>
      <c r="C1072" s="177">
        <v>120490</v>
      </c>
      <c r="D1072" s="180">
        <v>44609</v>
      </c>
      <c r="E1072" s="181">
        <v>106.6581</v>
      </c>
      <c r="F1072" s="181">
        <v>-0.29499999999999998</v>
      </c>
      <c r="G1072" s="181">
        <v>1.9846999999999999</v>
      </c>
      <c r="H1072" s="181">
        <v>-3.1494</v>
      </c>
      <c r="I1072" s="181">
        <v>-2.8157000000000001</v>
      </c>
      <c r="J1072" s="181">
        <v>-6.7530999999999999</v>
      </c>
      <c r="K1072" s="181">
        <v>-5.3021000000000003</v>
      </c>
      <c r="L1072" s="181">
        <v>5.0419999999999998</v>
      </c>
      <c r="M1072" s="181">
        <v>16.301500000000001</v>
      </c>
      <c r="N1072" s="181">
        <v>14.943199999999999</v>
      </c>
      <c r="O1072" s="181">
        <v>15.692500000000001</v>
      </c>
      <c r="P1072" s="181">
        <v>12.446199999999999</v>
      </c>
      <c r="Q1072" s="181">
        <v>12.560499999999999</v>
      </c>
      <c r="R1072" s="181">
        <v>20.4895</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930</v>
      </c>
      <c r="B1073" s="177" t="s">
        <v>1860</v>
      </c>
      <c r="C1073" s="177">
        <v>114458</v>
      </c>
      <c r="D1073" s="180">
        <v>44609</v>
      </c>
      <c r="E1073" s="181">
        <v>368.22300000000001</v>
      </c>
      <c r="F1073" s="181">
        <v>-0.32350000000000001</v>
      </c>
      <c r="G1073" s="181">
        <v>2.2585999999999999</v>
      </c>
      <c r="H1073" s="181">
        <v>-2.4081000000000001</v>
      </c>
      <c r="I1073" s="181">
        <v>-2.5192000000000001</v>
      </c>
      <c r="J1073" s="181">
        <v>-6.1101000000000001</v>
      </c>
      <c r="K1073" s="181">
        <v>-5.1875999999999998</v>
      </c>
      <c r="L1073" s="181">
        <v>2.5724999999999998</v>
      </c>
      <c r="M1073" s="181">
        <v>16.2683</v>
      </c>
      <c r="N1073" s="181">
        <v>14.526</v>
      </c>
      <c r="O1073" s="181">
        <v>19.614000000000001</v>
      </c>
      <c r="P1073" s="181">
        <v>14.169499999999999</v>
      </c>
      <c r="Q1073" s="181">
        <v>19.672499999999999</v>
      </c>
      <c r="R1073" s="181">
        <v>20.573899999999998</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930</v>
      </c>
      <c r="B1074" s="177" t="s">
        <v>1861</v>
      </c>
      <c r="C1074" s="177">
        <v>120152</v>
      </c>
      <c r="D1074" s="180">
        <v>44609</v>
      </c>
      <c r="E1074" s="181">
        <v>406.44299999999998</v>
      </c>
      <c r="F1074" s="181">
        <v>-0.3201</v>
      </c>
      <c r="G1074" s="181">
        <v>2.2690999999999999</v>
      </c>
      <c r="H1074" s="181">
        <v>-2.3843999999999999</v>
      </c>
      <c r="I1074" s="181">
        <v>-2.4712999999999998</v>
      </c>
      <c r="J1074" s="181">
        <v>-6.008</v>
      </c>
      <c r="K1074" s="181">
        <v>-4.8841999999999999</v>
      </c>
      <c r="L1074" s="181">
        <v>3.2155</v>
      </c>
      <c r="M1074" s="181">
        <v>17.353100000000001</v>
      </c>
      <c r="N1074" s="181">
        <v>15.9381</v>
      </c>
      <c r="O1074" s="181">
        <v>21.001300000000001</v>
      </c>
      <c r="P1074" s="181">
        <v>15.5205</v>
      </c>
      <c r="Q1074" s="181">
        <v>15.2567</v>
      </c>
      <c r="R1074" s="181">
        <v>22.022099999999998</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930</v>
      </c>
      <c r="B1075" s="177" t="s">
        <v>1937</v>
      </c>
      <c r="C1075" s="177">
        <v>114457</v>
      </c>
      <c r="D1075" s="180">
        <v>44609</v>
      </c>
      <c r="E1075" s="181">
        <v>491.30065481325101</v>
      </c>
      <c r="F1075" s="181">
        <v>-0.32290000000000002</v>
      </c>
      <c r="G1075" s="181">
        <v>2.2589000000000001</v>
      </c>
      <c r="H1075" s="181">
        <v>-2.4083999999999999</v>
      </c>
      <c r="I1075" s="181">
        <v>-2.5185</v>
      </c>
      <c r="J1075" s="181">
        <v>-6.1096000000000004</v>
      </c>
      <c r="K1075" s="181">
        <v>-5.1863000000000001</v>
      </c>
      <c r="L1075" s="181">
        <v>2.5722999999999998</v>
      </c>
      <c r="M1075" s="181">
        <v>16.269200000000001</v>
      </c>
      <c r="N1075" s="181">
        <v>14.5267</v>
      </c>
      <c r="O1075" s="181">
        <v>19.256399999999999</v>
      </c>
      <c r="P1075" s="181">
        <v>13.8523</v>
      </c>
      <c r="Q1075" s="181">
        <v>18.317699999999999</v>
      </c>
      <c r="R1075" s="181">
        <v>20.574200000000001</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930</v>
      </c>
      <c r="B1076" s="177" t="s">
        <v>1938</v>
      </c>
      <c r="C1076" s="177">
        <v>120153</v>
      </c>
      <c r="D1076" s="180">
        <v>44609</v>
      </c>
      <c r="E1076" s="181">
        <v>111.77278767447</v>
      </c>
      <c r="F1076" s="181">
        <v>-0.31900000000000001</v>
      </c>
      <c r="G1076" s="181">
        <v>2.2696999999999998</v>
      </c>
      <c r="H1076" s="181">
        <v>-2.3843999999999999</v>
      </c>
      <c r="I1076" s="181">
        <v>-2.4712000000000001</v>
      </c>
      <c r="J1076" s="181">
        <v>-6.008</v>
      </c>
      <c r="K1076" s="181">
        <v>-4.8837000000000002</v>
      </c>
      <c r="L1076" s="181">
        <v>3.2162999999999999</v>
      </c>
      <c r="M1076" s="181">
        <v>17.353999999999999</v>
      </c>
      <c r="N1076" s="181">
        <v>15.9391</v>
      </c>
      <c r="O1076" s="181">
        <v>20.645700000000001</v>
      </c>
      <c r="P1076" s="181">
        <v>15.207700000000001</v>
      </c>
      <c r="Q1076" s="181">
        <v>14.8087</v>
      </c>
      <c r="R1076" s="181">
        <v>22.0228</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930</v>
      </c>
      <c r="B1077" s="177" t="s">
        <v>962</v>
      </c>
      <c r="C1077" s="177">
        <v>119308</v>
      </c>
      <c r="D1077" s="180">
        <v>44609</v>
      </c>
      <c r="E1077" s="181">
        <v>42.805999999999997</v>
      </c>
      <c r="F1077" s="181">
        <v>-0.2772</v>
      </c>
      <c r="G1077" s="181">
        <v>2.4091</v>
      </c>
      <c r="H1077" s="181">
        <v>-2.343</v>
      </c>
      <c r="I1077" s="181">
        <v>-2.0413000000000001</v>
      </c>
      <c r="J1077" s="181">
        <v>-6.6125999999999996</v>
      </c>
      <c r="K1077" s="181">
        <v>-4.617</v>
      </c>
      <c r="L1077" s="181">
        <v>2.5343</v>
      </c>
      <c r="M1077" s="181">
        <v>15.0266</v>
      </c>
      <c r="N1077" s="181">
        <v>12.9863</v>
      </c>
      <c r="O1077" s="181">
        <v>18.0885</v>
      </c>
      <c r="P1077" s="181">
        <v>13.6195</v>
      </c>
      <c r="Q1077" s="181">
        <v>13.9621</v>
      </c>
      <c r="R1077" s="181">
        <v>17.519100000000002</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930</v>
      </c>
      <c r="B1078" s="177" t="s">
        <v>963</v>
      </c>
      <c r="C1078" s="177">
        <v>118069</v>
      </c>
      <c r="D1078" s="180">
        <v>44609</v>
      </c>
      <c r="E1078" s="181">
        <v>39.893000000000001</v>
      </c>
      <c r="F1078" s="181">
        <v>-0.28000000000000003</v>
      </c>
      <c r="G1078" s="181">
        <v>2.4026000000000001</v>
      </c>
      <c r="H1078" s="181">
        <v>-2.3593999999999999</v>
      </c>
      <c r="I1078" s="181">
        <v>-2.0766</v>
      </c>
      <c r="J1078" s="181">
        <v>-6.6896000000000004</v>
      </c>
      <c r="K1078" s="181">
        <v>-4.8490000000000002</v>
      </c>
      <c r="L1078" s="181">
        <v>2.0411999999999999</v>
      </c>
      <c r="M1078" s="181">
        <v>14.198600000000001</v>
      </c>
      <c r="N1078" s="181">
        <v>11.9207</v>
      </c>
      <c r="O1078" s="181">
        <v>17.038900000000002</v>
      </c>
      <c r="P1078" s="181">
        <v>12.653700000000001</v>
      </c>
      <c r="Q1078" s="181">
        <v>10.1358</v>
      </c>
      <c r="R1078" s="181">
        <v>16.436199999999999</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930</v>
      </c>
      <c r="B1079" s="177" t="s">
        <v>964</v>
      </c>
      <c r="C1079" s="177">
        <v>120267</v>
      </c>
      <c r="D1079" s="180">
        <v>44609</v>
      </c>
      <c r="E1079" s="181">
        <v>44.325699999999998</v>
      </c>
      <c r="F1079" s="181">
        <v>-0.22220000000000001</v>
      </c>
      <c r="G1079" s="181">
        <v>2.5087000000000002</v>
      </c>
      <c r="H1079" s="181">
        <v>-1.9033</v>
      </c>
      <c r="I1079" s="181">
        <v>-1.6738999999999999</v>
      </c>
      <c r="J1079" s="181">
        <v>-5.8266999999999998</v>
      </c>
      <c r="K1079" s="181">
        <v>-4.5072999999999999</v>
      </c>
      <c r="L1079" s="181">
        <v>5.2782</v>
      </c>
      <c r="M1079" s="181">
        <v>19.531700000000001</v>
      </c>
      <c r="N1079" s="181">
        <v>16.1648</v>
      </c>
      <c r="O1079" s="181">
        <v>19.732900000000001</v>
      </c>
      <c r="P1079" s="181">
        <v>14.66</v>
      </c>
      <c r="Q1079" s="181">
        <v>13.9758</v>
      </c>
      <c r="R1079" s="181">
        <v>17.2835</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930</v>
      </c>
      <c r="B1080" s="177" t="s">
        <v>1978</v>
      </c>
      <c r="C1080" s="177">
        <v>106871</v>
      </c>
      <c r="D1080" s="180">
        <v>44609</v>
      </c>
      <c r="E1080" s="181">
        <v>45.093323591947502</v>
      </c>
      <c r="F1080" s="181">
        <v>-0.2258</v>
      </c>
      <c r="G1080" s="181">
        <v>2.4969000000000001</v>
      </c>
      <c r="H1080" s="181">
        <v>-1.9296</v>
      </c>
      <c r="I1080" s="181">
        <v>-1.7266999999999999</v>
      </c>
      <c r="J1080" s="181">
        <v>-5.9283000000000001</v>
      </c>
      <c r="K1080" s="181">
        <v>-4.8284000000000002</v>
      </c>
      <c r="L1080" s="181">
        <v>4.5522999999999998</v>
      </c>
      <c r="M1080" s="181">
        <v>18.216100000000001</v>
      </c>
      <c r="N1080" s="181">
        <v>14.4247</v>
      </c>
      <c r="O1080" s="181">
        <v>18.334800000000001</v>
      </c>
      <c r="P1080" s="181">
        <v>13.313800000000001</v>
      </c>
      <c r="Q1080" s="181">
        <v>10.462899999999999</v>
      </c>
      <c r="R1080" s="181">
        <v>15.7622</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930</v>
      </c>
      <c r="B1081" s="177" t="s">
        <v>965</v>
      </c>
      <c r="C1081" s="177">
        <v>146549</v>
      </c>
      <c r="D1081" s="180">
        <v>44609</v>
      </c>
      <c r="E1081" s="181">
        <v>16.367100000000001</v>
      </c>
      <c r="F1081" s="181">
        <v>-0.3276</v>
      </c>
      <c r="G1081" s="181">
        <v>2.5283000000000002</v>
      </c>
      <c r="H1081" s="181">
        <v>-2.3687</v>
      </c>
      <c r="I1081" s="181">
        <v>-2.1920000000000002</v>
      </c>
      <c r="J1081" s="181">
        <v>-5.9161999999999999</v>
      </c>
      <c r="K1081" s="181">
        <v>-3.7694000000000001</v>
      </c>
      <c r="L1081" s="181">
        <v>4.9476000000000004</v>
      </c>
      <c r="M1081" s="181">
        <v>16.741099999999999</v>
      </c>
      <c r="N1081" s="181">
        <v>17.148</v>
      </c>
      <c r="O1081" s="181"/>
      <c r="P1081" s="181"/>
      <c r="Q1081" s="181">
        <v>18.301500000000001</v>
      </c>
      <c r="R1081" s="181">
        <v>22.662400000000002</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930</v>
      </c>
      <c r="B1082" s="177" t="s">
        <v>966</v>
      </c>
      <c r="C1082" s="177">
        <v>146551</v>
      </c>
      <c r="D1082" s="180">
        <v>44609</v>
      </c>
      <c r="E1082" s="181">
        <v>15.4908</v>
      </c>
      <c r="F1082" s="181">
        <v>-0.33260000000000001</v>
      </c>
      <c r="G1082" s="181">
        <v>2.5127000000000002</v>
      </c>
      <c r="H1082" s="181">
        <v>-2.4041999999999999</v>
      </c>
      <c r="I1082" s="181">
        <v>-2.2631999999999999</v>
      </c>
      <c r="J1082" s="181">
        <v>-6.0667999999999997</v>
      </c>
      <c r="K1082" s="181">
        <v>-4.2169999999999996</v>
      </c>
      <c r="L1082" s="181">
        <v>3.9992999999999999</v>
      </c>
      <c r="M1082" s="181">
        <v>15.174099999999999</v>
      </c>
      <c r="N1082" s="181">
        <v>15.089399999999999</v>
      </c>
      <c r="O1082" s="181"/>
      <c r="P1082" s="181"/>
      <c r="Q1082" s="181">
        <v>16.101600000000001</v>
      </c>
      <c r="R1082" s="181">
        <v>20.490200000000002</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930</v>
      </c>
      <c r="B1083" s="177" t="s">
        <v>967</v>
      </c>
      <c r="C1083" s="177">
        <v>118825</v>
      </c>
      <c r="D1083" s="180">
        <v>44609</v>
      </c>
      <c r="E1083" s="181">
        <v>84.33</v>
      </c>
      <c r="F1083" s="181">
        <v>-0.36630000000000001</v>
      </c>
      <c r="G1083" s="181">
        <v>2.1772999999999998</v>
      </c>
      <c r="H1083" s="181">
        <v>-2.5087000000000002</v>
      </c>
      <c r="I1083" s="181">
        <v>-2.3416000000000001</v>
      </c>
      <c r="J1083" s="181">
        <v>-6.0212000000000003</v>
      </c>
      <c r="K1083" s="181">
        <v>-4.2683999999999997</v>
      </c>
      <c r="L1083" s="181">
        <v>3.9661</v>
      </c>
      <c r="M1083" s="181">
        <v>17.644600000000001</v>
      </c>
      <c r="N1083" s="181">
        <v>15.552199999999999</v>
      </c>
      <c r="O1083" s="181">
        <v>19.3354</v>
      </c>
      <c r="P1083" s="181">
        <v>16.3</v>
      </c>
      <c r="Q1083" s="181">
        <v>17.849499999999999</v>
      </c>
      <c r="R1083" s="181">
        <v>21.372699999999998</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930</v>
      </c>
      <c r="B1084" s="177" t="s">
        <v>968</v>
      </c>
      <c r="C1084" s="177">
        <v>107578</v>
      </c>
      <c r="D1084" s="180">
        <v>44609</v>
      </c>
      <c r="E1084" s="181">
        <v>77.406000000000006</v>
      </c>
      <c r="F1084" s="181">
        <v>-0.36809999999999998</v>
      </c>
      <c r="G1084" s="181">
        <v>2.1686000000000001</v>
      </c>
      <c r="H1084" s="181">
        <v>-2.5285000000000002</v>
      </c>
      <c r="I1084" s="181">
        <v>-2.3809999999999998</v>
      </c>
      <c r="J1084" s="181">
        <v>-6.1051000000000002</v>
      </c>
      <c r="K1084" s="181">
        <v>-4.5254000000000003</v>
      </c>
      <c r="L1084" s="181">
        <v>3.4064999999999999</v>
      </c>
      <c r="M1084" s="181">
        <v>16.694800000000001</v>
      </c>
      <c r="N1084" s="181">
        <v>14.3131</v>
      </c>
      <c r="O1084" s="181">
        <v>18.043900000000001</v>
      </c>
      <c r="P1084" s="181">
        <v>15.167299999999999</v>
      </c>
      <c r="Q1084" s="181">
        <v>15.883800000000001</v>
      </c>
      <c r="R1084" s="181">
        <v>20.0595</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930</v>
      </c>
      <c r="B1085" s="177" t="s">
        <v>1966</v>
      </c>
      <c r="C1085" s="177">
        <v>119148</v>
      </c>
      <c r="D1085" s="180">
        <v>44609</v>
      </c>
      <c r="E1085" s="181">
        <v>38.395200000000003</v>
      </c>
      <c r="F1085" s="181">
        <v>-0.18690000000000001</v>
      </c>
      <c r="G1085" s="181">
        <v>2.6408999999999998</v>
      </c>
      <c r="H1085" s="181">
        <v>-1.7877000000000001</v>
      </c>
      <c r="I1085" s="181">
        <v>-1.7822</v>
      </c>
      <c r="J1085" s="181">
        <v>-6.556</v>
      </c>
      <c r="K1085" s="181">
        <v>-3.8904000000000001</v>
      </c>
      <c r="L1085" s="181">
        <v>3.0773999999999999</v>
      </c>
      <c r="M1085" s="181">
        <v>17.4909</v>
      </c>
      <c r="N1085" s="181">
        <v>15.190200000000001</v>
      </c>
      <c r="O1085" s="181">
        <v>18.677600000000002</v>
      </c>
      <c r="P1085" s="181">
        <v>13.600199999999999</v>
      </c>
      <c r="Q1085" s="181">
        <v>13.7425</v>
      </c>
      <c r="R1085" s="181">
        <v>19.699200000000001</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930</v>
      </c>
      <c r="B1086" s="177" t="s">
        <v>2024</v>
      </c>
      <c r="C1086" s="177">
        <v>115790</v>
      </c>
      <c r="D1086" s="180">
        <v>44609</v>
      </c>
      <c r="E1086" s="181">
        <v>33.585299999999997</v>
      </c>
      <c r="F1086" s="181">
        <v>-0.19289999999999999</v>
      </c>
      <c r="G1086" s="181">
        <v>2.6219999999999999</v>
      </c>
      <c r="H1086" s="181">
        <v>-1.8301000000000001</v>
      </c>
      <c r="I1086" s="181">
        <v>-1.8668</v>
      </c>
      <c r="J1086" s="181">
        <v>-6.7342000000000004</v>
      </c>
      <c r="K1086" s="181">
        <v>-4.4329999999999998</v>
      </c>
      <c r="L1086" s="181">
        <v>1.9578</v>
      </c>
      <c r="M1086" s="181">
        <v>15.589399999999999</v>
      </c>
      <c r="N1086" s="181">
        <v>12.7005</v>
      </c>
      <c r="O1086" s="181">
        <v>16.491800000000001</v>
      </c>
      <c r="P1086" s="181">
        <v>11.766400000000001</v>
      </c>
      <c r="Q1086" s="181">
        <v>12.3582</v>
      </c>
      <c r="R1086" s="181">
        <v>17.3063</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930</v>
      </c>
      <c r="B1087" s="177" t="s">
        <v>969</v>
      </c>
      <c r="C1087" s="177">
        <v>106235</v>
      </c>
      <c r="D1087" s="180">
        <v>44609</v>
      </c>
      <c r="E1087" s="181">
        <v>49.905000000000001</v>
      </c>
      <c r="F1087" s="181">
        <v>-0.13389999999999999</v>
      </c>
      <c r="G1087" s="181">
        <v>2.6284000000000001</v>
      </c>
      <c r="H1087" s="181">
        <v>-2.4672000000000001</v>
      </c>
      <c r="I1087" s="181">
        <v>-2.7094</v>
      </c>
      <c r="J1087" s="181">
        <v>-4.4894999999999996</v>
      </c>
      <c r="K1087" s="181">
        <v>-3.3046000000000002</v>
      </c>
      <c r="L1087" s="181">
        <v>6.5976999999999997</v>
      </c>
      <c r="M1087" s="181">
        <v>19.994800000000001</v>
      </c>
      <c r="N1087" s="181">
        <v>18.747599999999998</v>
      </c>
      <c r="O1087" s="181">
        <v>16.274000000000001</v>
      </c>
      <c r="P1087" s="181">
        <v>13.4544</v>
      </c>
      <c r="Q1087" s="181">
        <v>11.6905</v>
      </c>
      <c r="R1087" s="181">
        <v>19.0337</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930</v>
      </c>
      <c r="B1088" s="177" t="s">
        <v>970</v>
      </c>
      <c r="C1088" s="177">
        <v>118632</v>
      </c>
      <c r="D1088" s="180">
        <v>44609</v>
      </c>
      <c r="E1088" s="181">
        <v>54.056800000000003</v>
      </c>
      <c r="F1088" s="181">
        <v>-0.13150000000000001</v>
      </c>
      <c r="G1088" s="181">
        <v>2.6356999999999999</v>
      </c>
      <c r="H1088" s="181">
        <v>-2.4508000000000001</v>
      </c>
      <c r="I1088" s="181">
        <v>-2.6775000000000002</v>
      </c>
      <c r="J1088" s="181">
        <v>-4.4225000000000003</v>
      </c>
      <c r="K1088" s="181">
        <v>-3.1063000000000001</v>
      </c>
      <c r="L1088" s="181">
        <v>7.0274999999999999</v>
      </c>
      <c r="M1088" s="181">
        <v>20.717199999999998</v>
      </c>
      <c r="N1088" s="181">
        <v>19.7133</v>
      </c>
      <c r="O1088" s="181">
        <v>17.244</v>
      </c>
      <c r="P1088" s="181">
        <v>14.5083</v>
      </c>
      <c r="Q1088" s="181">
        <v>15.4244</v>
      </c>
      <c r="R1088" s="181">
        <v>20.040600000000001</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930</v>
      </c>
      <c r="B1089" s="177" t="s">
        <v>971</v>
      </c>
      <c r="C1089" s="177">
        <v>138308</v>
      </c>
      <c r="D1089" s="180">
        <v>44609</v>
      </c>
      <c r="E1089" s="181">
        <v>237.65</v>
      </c>
      <c r="F1089" s="181">
        <v>-0.60640000000000005</v>
      </c>
      <c r="G1089" s="181">
        <v>1.8995</v>
      </c>
      <c r="H1089" s="181">
        <v>-2.6103999999999998</v>
      </c>
      <c r="I1089" s="181">
        <v>-2.5505</v>
      </c>
      <c r="J1089" s="181">
        <v>-6.7526999999999999</v>
      </c>
      <c r="K1089" s="181">
        <v>-6.4185999999999996</v>
      </c>
      <c r="L1089" s="181">
        <v>-2.0404</v>
      </c>
      <c r="M1089" s="181">
        <v>8.7543000000000006</v>
      </c>
      <c r="N1089" s="181">
        <v>8.8041</v>
      </c>
      <c r="O1089" s="181">
        <v>15.1767</v>
      </c>
      <c r="P1089" s="181">
        <v>11.761900000000001</v>
      </c>
      <c r="Q1089" s="181">
        <v>18.0806</v>
      </c>
      <c r="R1089" s="181">
        <v>15.414199999999999</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930</v>
      </c>
      <c r="B1090" s="177" t="s">
        <v>972</v>
      </c>
      <c r="C1090" s="177">
        <v>138312</v>
      </c>
      <c r="D1090" s="180">
        <v>44609</v>
      </c>
      <c r="E1090" s="181">
        <v>267.74</v>
      </c>
      <c r="F1090" s="181">
        <v>-0.60140000000000005</v>
      </c>
      <c r="G1090" s="181">
        <v>1.9108000000000001</v>
      </c>
      <c r="H1090" s="181">
        <v>-2.5832999999999999</v>
      </c>
      <c r="I1090" s="181">
        <v>-2.4982000000000002</v>
      </c>
      <c r="J1090" s="181">
        <v>-6.6391999999999998</v>
      </c>
      <c r="K1090" s="181">
        <v>-6.0824999999999996</v>
      </c>
      <c r="L1090" s="181">
        <v>-1.3122</v>
      </c>
      <c r="M1090" s="181">
        <v>9.9863999999999997</v>
      </c>
      <c r="N1090" s="181">
        <v>10.444699999999999</v>
      </c>
      <c r="O1090" s="181">
        <v>16.7942</v>
      </c>
      <c r="P1090" s="181">
        <v>13.4214</v>
      </c>
      <c r="Q1090" s="181">
        <v>14.475300000000001</v>
      </c>
      <c r="R1090" s="181">
        <v>17.1388</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930</v>
      </c>
      <c r="B1091" s="177" t="s">
        <v>1862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930</v>
      </c>
      <c r="B1092" s="177" t="s">
        <v>1863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930</v>
      </c>
      <c r="B1093" s="177" t="s">
        <v>973</v>
      </c>
      <c r="C1093" s="177">
        <v>119598</v>
      </c>
      <c r="D1093" s="180">
        <v>44609</v>
      </c>
      <c r="E1093" s="181">
        <v>64.912800000000004</v>
      </c>
      <c r="F1093" s="181">
        <v>-2.7E-2</v>
      </c>
      <c r="G1093" s="181">
        <v>2.7126999999999999</v>
      </c>
      <c r="H1093" s="181">
        <v>-1.8331999999999999</v>
      </c>
      <c r="I1093" s="181">
        <v>-1.8673</v>
      </c>
      <c r="J1093" s="181">
        <v>-5.8154000000000003</v>
      </c>
      <c r="K1093" s="181">
        <v>-4.7447999999999997</v>
      </c>
      <c r="L1093" s="181">
        <v>3.9487999999999999</v>
      </c>
      <c r="M1093" s="181">
        <v>15.7689</v>
      </c>
      <c r="N1093" s="181">
        <v>11.7943</v>
      </c>
      <c r="O1093" s="181">
        <v>19.9314</v>
      </c>
      <c r="P1093" s="181">
        <v>14.25</v>
      </c>
      <c r="Q1093" s="181">
        <v>16.0093</v>
      </c>
      <c r="R1093" s="181">
        <v>21.395</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930</v>
      </c>
      <c r="B1094" s="177" t="s">
        <v>974</v>
      </c>
      <c r="C1094" s="177">
        <v>103504</v>
      </c>
      <c r="D1094" s="180">
        <v>44609</v>
      </c>
      <c r="E1094" s="181">
        <v>60.026600000000002</v>
      </c>
      <c r="F1094" s="181">
        <v>-2.9100000000000001E-2</v>
      </c>
      <c r="G1094" s="181">
        <v>2.706</v>
      </c>
      <c r="H1094" s="181">
        <v>-1.8473999999999999</v>
      </c>
      <c r="I1094" s="181">
        <v>-1.895</v>
      </c>
      <c r="J1094" s="181">
        <v>-5.8718000000000004</v>
      </c>
      <c r="K1094" s="181">
        <v>-4.9206000000000003</v>
      </c>
      <c r="L1094" s="181">
        <v>3.5592999999999999</v>
      </c>
      <c r="M1094" s="181">
        <v>15.124000000000001</v>
      </c>
      <c r="N1094" s="181">
        <v>10.957599999999999</v>
      </c>
      <c r="O1094" s="181">
        <v>19.038399999999999</v>
      </c>
      <c r="P1094" s="181">
        <v>13.2502</v>
      </c>
      <c r="Q1094" s="181">
        <v>11.7844</v>
      </c>
      <c r="R1094" s="181">
        <v>20.4758</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930</v>
      </c>
      <c r="B1095" s="177" t="s">
        <v>1986</v>
      </c>
      <c r="C1095" s="177">
        <v>148507</v>
      </c>
      <c r="D1095" s="180">
        <v>44609</v>
      </c>
      <c r="E1095" s="181">
        <v>14.988200000000001</v>
      </c>
      <c r="F1095" s="181">
        <v>-0.30730000000000002</v>
      </c>
      <c r="G1095" s="181">
        <v>2.1021999999999998</v>
      </c>
      <c r="H1095" s="181">
        <v>-2.0295999999999998</v>
      </c>
      <c r="I1095" s="181">
        <v>-2.1248999999999998</v>
      </c>
      <c r="J1095" s="181">
        <v>-5.7542</v>
      </c>
      <c r="K1095" s="181">
        <v>-4.3320999999999996</v>
      </c>
      <c r="L1095" s="181">
        <v>3.4375</v>
      </c>
      <c r="M1095" s="181">
        <v>18.808800000000002</v>
      </c>
      <c r="N1095" s="181">
        <v>17.211600000000001</v>
      </c>
      <c r="O1095" s="181"/>
      <c r="P1095" s="181"/>
      <c r="Q1095" s="181">
        <v>34.608199999999997</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930</v>
      </c>
      <c r="B1096" s="177" t="s">
        <v>1987</v>
      </c>
      <c r="C1096" s="177">
        <v>148504</v>
      </c>
      <c r="D1096" s="180">
        <v>44609</v>
      </c>
      <c r="E1096" s="181">
        <v>14.603199999999999</v>
      </c>
      <c r="F1096" s="181">
        <v>-0.312</v>
      </c>
      <c r="G1096" s="181">
        <v>2.0903</v>
      </c>
      <c r="H1096" s="181">
        <v>-2.0564</v>
      </c>
      <c r="I1096" s="181">
        <v>-2.1770999999999998</v>
      </c>
      <c r="J1096" s="181">
        <v>-5.8659999999999997</v>
      </c>
      <c r="K1096" s="181">
        <v>-4.7286000000000001</v>
      </c>
      <c r="L1096" s="181">
        <v>2.4994999999999998</v>
      </c>
      <c r="M1096" s="181">
        <v>17.147099999999998</v>
      </c>
      <c r="N1096" s="181">
        <v>15.010300000000001</v>
      </c>
      <c r="O1096" s="181"/>
      <c r="P1096" s="181"/>
      <c r="Q1096" s="181">
        <v>32.060099999999998</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930</v>
      </c>
      <c r="B1097" s="177" t="s">
        <v>975</v>
      </c>
      <c r="C1097" s="177">
        <v>100475</v>
      </c>
      <c r="D1097" s="180">
        <v>44609</v>
      </c>
      <c r="E1097" s="181">
        <v>719.97861347868695</v>
      </c>
      <c r="F1097" s="181">
        <v>-0.3705</v>
      </c>
      <c r="G1097" s="181">
        <v>2.0024999999999999</v>
      </c>
      <c r="H1097" s="181">
        <v>-2.7238000000000002</v>
      </c>
      <c r="I1097" s="181">
        <v>-3.0385</v>
      </c>
      <c r="J1097" s="181">
        <v>-5.7797000000000001</v>
      </c>
      <c r="K1097" s="181">
        <v>-3.8653</v>
      </c>
      <c r="L1097" s="181">
        <v>3.4055</v>
      </c>
      <c r="M1097" s="181">
        <v>16.941099999999999</v>
      </c>
      <c r="N1097" s="181">
        <v>15.5253</v>
      </c>
      <c r="O1097" s="181">
        <v>17.700800000000001</v>
      </c>
      <c r="P1097" s="181">
        <v>12.942399999999999</v>
      </c>
      <c r="Q1097" s="181">
        <v>19.684699999999999</v>
      </c>
      <c r="R1097" s="181">
        <v>19.108699999999999</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930</v>
      </c>
      <c r="B1098" s="177" t="s">
        <v>976</v>
      </c>
      <c r="C1098" s="177">
        <v>119160</v>
      </c>
      <c r="D1098" s="180">
        <v>44609</v>
      </c>
      <c r="E1098" s="181">
        <v>363.7475</v>
      </c>
      <c r="F1098" s="181">
        <v>-0.36699999999999999</v>
      </c>
      <c r="G1098" s="181">
        <v>2.0131999999999999</v>
      </c>
      <c r="H1098" s="181">
        <v>-2.7052</v>
      </c>
      <c r="I1098" s="181">
        <v>-3.0036999999999998</v>
      </c>
      <c r="J1098" s="181">
        <v>-5.6982999999999997</v>
      </c>
      <c r="K1098" s="181">
        <v>-3.6358000000000001</v>
      </c>
      <c r="L1098" s="181">
        <v>3.8637000000000001</v>
      </c>
      <c r="M1098" s="181">
        <v>17.662800000000001</v>
      </c>
      <c r="N1098" s="181">
        <v>16.444299999999998</v>
      </c>
      <c r="O1098" s="181">
        <v>18.6813</v>
      </c>
      <c r="P1098" s="181">
        <v>14.1938</v>
      </c>
      <c r="Q1098" s="181">
        <v>14.1501</v>
      </c>
      <c r="R1098" s="181">
        <v>20.077300000000001</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930</v>
      </c>
      <c r="B1099" s="177" t="s">
        <v>977</v>
      </c>
      <c r="C1099" s="177">
        <v>118870</v>
      </c>
      <c r="D1099" s="180">
        <v>44609</v>
      </c>
      <c r="E1099" s="181">
        <v>105.84</v>
      </c>
      <c r="F1099" s="181">
        <v>-0.15090000000000001</v>
      </c>
      <c r="G1099" s="181">
        <v>2.6576</v>
      </c>
      <c r="H1099" s="181">
        <v>-2.5055000000000001</v>
      </c>
      <c r="I1099" s="181">
        <v>-2.6221000000000001</v>
      </c>
      <c r="J1099" s="181">
        <v>-5.8362999999999996</v>
      </c>
      <c r="K1099" s="181">
        <v>-4.8287000000000004</v>
      </c>
      <c r="L1099" s="181">
        <v>1.2144999999999999</v>
      </c>
      <c r="M1099" s="181">
        <v>10.978300000000001</v>
      </c>
      <c r="N1099" s="181">
        <v>10.434100000000001</v>
      </c>
      <c r="O1099" s="181">
        <v>13.2568</v>
      </c>
      <c r="P1099" s="181">
        <v>9.3849999999999998</v>
      </c>
      <c r="Q1099" s="181">
        <v>10.0206</v>
      </c>
      <c r="R1099" s="181">
        <v>14.169</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930</v>
      </c>
      <c r="B1100" s="177" t="s">
        <v>978</v>
      </c>
      <c r="C1100" s="177">
        <v>101209</v>
      </c>
      <c r="D1100" s="180">
        <v>44609</v>
      </c>
      <c r="E1100" s="181">
        <v>133.893333333333</v>
      </c>
      <c r="F1100" s="181">
        <v>-0.14910000000000001</v>
      </c>
      <c r="G1100" s="181">
        <v>2.6579000000000002</v>
      </c>
      <c r="H1100" s="181">
        <v>-2.5143</v>
      </c>
      <c r="I1100" s="181">
        <v>-2.6278000000000001</v>
      </c>
      <c r="J1100" s="181">
        <v>-5.8414999999999999</v>
      </c>
      <c r="K1100" s="181">
        <v>-4.8512000000000004</v>
      </c>
      <c r="L1100" s="181">
        <v>1.1788000000000001</v>
      </c>
      <c r="M1100" s="181">
        <v>10.9123</v>
      </c>
      <c r="N1100" s="181">
        <v>10.339499999999999</v>
      </c>
      <c r="O1100" s="181">
        <v>13.0845</v>
      </c>
      <c r="P1100" s="181">
        <v>8.9802</v>
      </c>
      <c r="Q1100" s="181">
        <v>10.090199999999999</v>
      </c>
      <c r="R1100" s="181">
        <v>14.060600000000001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930</v>
      </c>
      <c r="B1101" s="177" t="s">
        <v>979</v>
      </c>
      <c r="C1101" s="177">
        <v>141248</v>
      </c>
      <c r="D1101" s="180">
        <v>44609</v>
      </c>
      <c r="E1101" s="181">
        <v>16.809999999999999</v>
      </c>
      <c r="F1101" s="181">
        <v>-0.35570000000000002</v>
      </c>
      <c r="G1101" s="181">
        <v>2.2505999999999999</v>
      </c>
      <c r="H1101" s="181">
        <v>-2.2105999999999999</v>
      </c>
      <c r="I1101" s="181">
        <v>-1.7534000000000001</v>
      </c>
      <c r="J1101" s="181">
        <v>-6.9729000000000001</v>
      </c>
      <c r="K1101" s="181">
        <v>-6.4031000000000002</v>
      </c>
      <c r="L1101" s="181">
        <v>4.0223000000000004</v>
      </c>
      <c r="M1101" s="181">
        <v>18.380299999999998</v>
      </c>
      <c r="N1101" s="181">
        <v>15.2949</v>
      </c>
      <c r="O1101" s="181">
        <v>18.336600000000001</v>
      </c>
      <c r="P1101" s="181"/>
      <c r="Q1101" s="181">
        <v>11.49</v>
      </c>
      <c r="R1101" s="181">
        <v>20.349599999999999</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930</v>
      </c>
      <c r="B1102" s="177" t="s">
        <v>980</v>
      </c>
      <c r="C1102" s="177">
        <v>141247</v>
      </c>
      <c r="D1102" s="180">
        <v>44609</v>
      </c>
      <c r="E1102" s="181">
        <v>16.28</v>
      </c>
      <c r="F1102" s="181">
        <v>-0.36720000000000003</v>
      </c>
      <c r="G1102" s="181">
        <v>2.2612999999999999</v>
      </c>
      <c r="H1102" s="181">
        <v>-2.1635</v>
      </c>
      <c r="I1102" s="181">
        <v>-1.7502</v>
      </c>
      <c r="J1102" s="181">
        <v>-6.9714</v>
      </c>
      <c r="K1102" s="181">
        <v>-6.4904999999999999</v>
      </c>
      <c r="L1102" s="181">
        <v>3.7604000000000002</v>
      </c>
      <c r="M1102" s="181">
        <v>17.8856</v>
      </c>
      <c r="N1102" s="181">
        <v>14.6479</v>
      </c>
      <c r="O1102" s="181">
        <v>17.665099999999999</v>
      </c>
      <c r="P1102" s="181"/>
      <c r="Q1102" s="181">
        <v>10.7445</v>
      </c>
      <c r="R1102" s="181">
        <v>19.630099999999999</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930</v>
      </c>
      <c r="B1103" s="177" t="s">
        <v>1864</v>
      </c>
      <c r="C1103" s="177">
        <v>120656</v>
      </c>
      <c r="D1103" s="180">
        <v>44609</v>
      </c>
      <c r="E1103" s="181">
        <v>204.99250000000001</v>
      </c>
      <c r="F1103" s="181">
        <v>-0.31709999999999999</v>
      </c>
      <c r="G1103" s="181">
        <v>2.2770000000000001</v>
      </c>
      <c r="H1103" s="181">
        <v>-2.6295999999999999</v>
      </c>
      <c r="I1103" s="181">
        <v>-2.6802000000000001</v>
      </c>
      <c r="J1103" s="181">
        <v>-7.1764000000000001</v>
      </c>
      <c r="K1103" s="181">
        <v>-5.4706999999999999</v>
      </c>
      <c r="L1103" s="181">
        <v>4.6627000000000001</v>
      </c>
      <c r="M1103" s="181">
        <v>18.023499999999999</v>
      </c>
      <c r="N1103" s="181">
        <v>17.609000000000002</v>
      </c>
      <c r="O1103" s="181">
        <v>20.1447</v>
      </c>
      <c r="P1103" s="181">
        <v>15.6967</v>
      </c>
      <c r="Q1103" s="181">
        <v>14.8293</v>
      </c>
      <c r="R1103" s="181">
        <v>22.186599999999999</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930</v>
      </c>
      <c r="B1104" s="177" t="s">
        <v>1939</v>
      </c>
      <c r="C1104" s="177">
        <v>120657</v>
      </c>
      <c r="D1104" s="180">
        <v>44609</v>
      </c>
      <c r="E1104" s="181">
        <v>92.010816161503698</v>
      </c>
      <c r="F1104" s="181">
        <v>-0.31719999999999998</v>
      </c>
      <c r="G1104" s="181">
        <v>2.2768999999999999</v>
      </c>
      <c r="H1104" s="181">
        <v>-2.6295999999999999</v>
      </c>
      <c r="I1104" s="181">
        <v>-2.6802999999999999</v>
      </c>
      <c r="J1104" s="181">
        <v>-7.1764999999999999</v>
      </c>
      <c r="K1104" s="181">
        <v>-5.4706999999999999</v>
      </c>
      <c r="L1104" s="181">
        <v>4.6627999999999998</v>
      </c>
      <c r="M1104" s="181">
        <v>18.026499999999999</v>
      </c>
      <c r="N1104" s="181">
        <v>17.611899999999999</v>
      </c>
      <c r="O1104" s="181">
        <v>19.953499999999998</v>
      </c>
      <c r="P1104" s="181">
        <v>15.378500000000001</v>
      </c>
      <c r="Q1104" s="181">
        <v>14.656599999999999</v>
      </c>
      <c r="R1104" s="181">
        <v>22.200399999999998</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930</v>
      </c>
      <c r="B1105" s="177" t="s">
        <v>1865</v>
      </c>
      <c r="C1105" s="177">
        <v>100651</v>
      </c>
      <c r="D1105" s="180">
        <v>44609</v>
      </c>
      <c r="E1105" s="181">
        <v>192.66409999999999</v>
      </c>
      <c r="F1105" s="181">
        <v>-0.31990000000000002</v>
      </c>
      <c r="G1105" s="181">
        <v>2.2686000000000002</v>
      </c>
      <c r="H1105" s="181">
        <v>-2.6465999999999998</v>
      </c>
      <c r="I1105" s="181">
        <v>-2.7138</v>
      </c>
      <c r="J1105" s="181">
        <v>-7.2466999999999997</v>
      </c>
      <c r="K1105" s="181">
        <v>-5.6802000000000001</v>
      </c>
      <c r="L1105" s="181">
        <v>4.1887999999999996</v>
      </c>
      <c r="M1105" s="181">
        <v>17.212399999999999</v>
      </c>
      <c r="N1105" s="181">
        <v>16.5379</v>
      </c>
      <c r="O1105" s="181">
        <v>19.093900000000001</v>
      </c>
      <c r="P1105" s="181">
        <v>14.7096</v>
      </c>
      <c r="Q1105" s="181">
        <v>13.6828</v>
      </c>
      <c r="R1105" s="181">
        <v>21.049399999999999</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930</v>
      </c>
      <c r="B1106" s="177" t="s">
        <v>1940</v>
      </c>
      <c r="C1106" s="177">
        <v>100650</v>
      </c>
      <c r="D1106" s="180">
        <v>44609</v>
      </c>
      <c r="E1106" s="181">
        <v>948.08837803748702</v>
      </c>
      <c r="F1106" s="181">
        <v>-0.31990000000000002</v>
      </c>
      <c r="G1106" s="181">
        <v>2.2688000000000001</v>
      </c>
      <c r="H1106" s="181">
        <v>-2.6463999999999999</v>
      </c>
      <c r="I1106" s="181">
        <v>-2.7136999999999998</v>
      </c>
      <c r="J1106" s="181">
        <v>-7.2466999999999997</v>
      </c>
      <c r="K1106" s="181">
        <v>-5.6802000000000001</v>
      </c>
      <c r="L1106" s="181">
        <v>4.1891999999999996</v>
      </c>
      <c r="M1106" s="181">
        <v>17.212599999999998</v>
      </c>
      <c r="N1106" s="181">
        <v>16.5382</v>
      </c>
      <c r="O1106" s="181">
        <v>18.7315</v>
      </c>
      <c r="P1106" s="181">
        <v>14.285399999999999</v>
      </c>
      <c r="Q1106" s="181">
        <v>13.735300000000001</v>
      </c>
      <c r="R1106" s="181">
        <v>21.049800000000001</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-0.30519701492537327</v>
      </c>
      <c r="G1107" s="183">
        <v>2.2802208955223886</v>
      </c>
      <c r="H1107" s="183">
        <v>-2.4036552238805977</v>
      </c>
      <c r="I1107" s="183">
        <v>-2.363589552238806</v>
      </c>
      <c r="J1107" s="183">
        <v>-6.0276641791044776</v>
      </c>
      <c r="K1107" s="183">
        <v>-4.6556626865671644</v>
      </c>
      <c r="L1107" s="183">
        <v>3.3693611940298513</v>
      </c>
      <c r="M1107" s="183">
        <v>16.115377611940296</v>
      </c>
      <c r="N1107" s="183">
        <v>14.179022388059705</v>
      </c>
      <c r="O1107" s="183">
        <v>18.085108196721322</v>
      </c>
      <c r="P1107" s="183">
        <v>13.77511864406779</v>
      </c>
      <c r="Q1107" s="183">
        <v>15.192280597014925</v>
      </c>
      <c r="R1107" s="183">
        <v>19.256179365079365</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408</v>
      </c>
      <c r="B1108" s="177"/>
      <c r="C1108" s="177"/>
      <c r="D1108" s="177"/>
      <c r="E1108" s="177"/>
      <c r="F1108" s="183">
        <v>-0.308</v>
      </c>
      <c r="G1108" s="183">
        <v>2.2696999999999998</v>
      </c>
      <c r="H1108" s="183">
        <v>-2.3843999999999999</v>
      </c>
      <c r="I1108" s="183">
        <v>-2.3416000000000001</v>
      </c>
      <c r="J1108" s="183">
        <v>-5.9858000000000002</v>
      </c>
      <c r="K1108" s="183">
        <v>-4.7286000000000001</v>
      </c>
      <c r="L1108" s="183">
        <v>3.5592999999999999</v>
      </c>
      <c r="M1108" s="183">
        <v>16.4115</v>
      </c>
      <c r="N1108" s="183">
        <v>14.4247</v>
      </c>
      <c r="O1108" s="183">
        <v>18.334800000000001</v>
      </c>
      <c r="P1108" s="183">
        <v>13.7746</v>
      </c>
      <c r="Q1108" s="183">
        <v>14.656599999999999</v>
      </c>
      <c r="R1108" s="183">
        <v>20.056799999999999</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410</v>
      </c>
      <c r="C1111" s="177">
        <v>112014</v>
      </c>
      <c r="D1111" s="180">
        <v>44609</v>
      </c>
      <c r="E1111" s="181">
        <v>227.951034078775</v>
      </c>
      <c r="F1111" s="181">
        <v>2.9150999999999998</v>
      </c>
      <c r="G1111" s="181">
        <v>3.6473</v>
      </c>
      <c r="H1111" s="181">
        <v>3.4388000000000001</v>
      </c>
      <c r="I1111" s="181">
        <v>3.7553999999999998</v>
      </c>
      <c r="J1111" s="181">
        <v>3.2555000000000001</v>
      </c>
      <c r="K1111" s="181">
        <v>3.3012000000000001</v>
      </c>
      <c r="L1111" s="181">
        <v>3.0179999999999998</v>
      </c>
      <c r="M1111" s="181">
        <v>3.1240999999999999</v>
      </c>
      <c r="N1111" s="181">
        <v>3.2238000000000002</v>
      </c>
      <c r="O1111" s="181">
        <v>4.4736000000000002</v>
      </c>
      <c r="P1111" s="181">
        <v>5.5816999999999997</v>
      </c>
      <c r="Q1111" s="181">
        <v>6.7222999999999997</v>
      </c>
      <c r="R1111" s="181">
        <v>3.5697999999999999</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44609</v>
      </c>
      <c r="E1112" s="181">
        <v>339.0068</v>
      </c>
      <c r="F1112" s="181">
        <v>3.6934</v>
      </c>
      <c r="G1112" s="181">
        <v>4.1932999999999998</v>
      </c>
      <c r="H1112" s="181">
        <v>4.0298999999999996</v>
      </c>
      <c r="I1112" s="181">
        <v>4.1208999999999998</v>
      </c>
      <c r="J1112" s="181">
        <v>3.3811</v>
      </c>
      <c r="K1112" s="181">
        <v>3.4723000000000002</v>
      </c>
      <c r="L1112" s="181">
        <v>3.3483999999999998</v>
      </c>
      <c r="M1112" s="181">
        <v>3.3552</v>
      </c>
      <c r="N1112" s="181">
        <v>3.3235999999999999</v>
      </c>
      <c r="O1112" s="181">
        <v>4.5678999999999998</v>
      </c>
      <c r="P1112" s="181">
        <v>5.5646000000000004</v>
      </c>
      <c r="Q1112" s="181">
        <v>7.0582000000000003</v>
      </c>
      <c r="R1112" s="181">
        <v>3.6564000000000001</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44609</v>
      </c>
      <c r="E1113" s="181">
        <v>341.63780000000003</v>
      </c>
      <c r="F1113" s="181">
        <v>3.8037999999999998</v>
      </c>
      <c r="G1113" s="181">
        <v>4.3106999999999998</v>
      </c>
      <c r="H1113" s="181">
        <v>4.1501999999999999</v>
      </c>
      <c r="I1113" s="181">
        <v>4.2392000000000003</v>
      </c>
      <c r="J1113" s="181">
        <v>3.4994999999999998</v>
      </c>
      <c r="K1113" s="181">
        <v>3.5884999999999998</v>
      </c>
      <c r="L1113" s="181">
        <v>3.4603000000000002</v>
      </c>
      <c r="M1113" s="181">
        <v>3.4691000000000001</v>
      </c>
      <c r="N1113" s="181">
        <v>3.4407999999999999</v>
      </c>
      <c r="O1113" s="181">
        <v>4.6745000000000001</v>
      </c>
      <c r="P1113" s="181">
        <v>5.6650999999999998</v>
      </c>
      <c r="Q1113" s="181">
        <v>7.0091000000000001</v>
      </c>
      <c r="R1113" s="181">
        <v>3.7682000000000002</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411</v>
      </c>
      <c r="C1114" s="177">
        <v>100043</v>
      </c>
      <c r="D1114" s="180">
        <v>44609</v>
      </c>
      <c r="E1114" s="181">
        <v>564.553</v>
      </c>
      <c r="F1114" s="181">
        <v>3.6856</v>
      </c>
      <c r="G1114" s="181">
        <v>4.1931000000000003</v>
      </c>
      <c r="H1114" s="181">
        <v>4.0309999999999997</v>
      </c>
      <c r="I1114" s="181">
        <v>4.1207000000000003</v>
      </c>
      <c r="J1114" s="181">
        <v>3.3812000000000002</v>
      </c>
      <c r="K1114" s="181">
        <v>3.4723999999999999</v>
      </c>
      <c r="L1114" s="181">
        <v>3.3485</v>
      </c>
      <c r="M1114" s="181">
        <v>3.3553000000000002</v>
      </c>
      <c r="N1114" s="181">
        <v>3.3237000000000001</v>
      </c>
      <c r="O1114" s="181">
        <v>4.5679999999999996</v>
      </c>
      <c r="P1114" s="181">
        <v>5.5648</v>
      </c>
      <c r="Q1114" s="181">
        <v>6.8011999999999997</v>
      </c>
      <c r="R1114" s="181">
        <v>3.6564000000000001</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412</v>
      </c>
      <c r="C1115" s="177">
        <v>100042</v>
      </c>
      <c r="D1115" s="180">
        <v>44609</v>
      </c>
      <c r="E1115" s="181">
        <v>550.13570000000004</v>
      </c>
      <c r="F1115" s="181">
        <v>3.6892999999999998</v>
      </c>
      <c r="G1115" s="181">
        <v>4.1946000000000003</v>
      </c>
      <c r="H1115" s="181">
        <v>4.0312999999999999</v>
      </c>
      <c r="I1115" s="181">
        <v>4.1210000000000004</v>
      </c>
      <c r="J1115" s="181">
        <v>3.3812000000000002</v>
      </c>
      <c r="K1115" s="181">
        <v>3.4725000000000001</v>
      </c>
      <c r="L1115" s="181">
        <v>3.3485</v>
      </c>
      <c r="M1115" s="181">
        <v>3.3553000000000002</v>
      </c>
      <c r="N1115" s="181">
        <v>3.3237000000000001</v>
      </c>
      <c r="O1115" s="181">
        <v>4.5679999999999996</v>
      </c>
      <c r="P1115" s="181">
        <v>5.5648</v>
      </c>
      <c r="Q1115" s="181">
        <v>7.1494999999999997</v>
      </c>
      <c r="R1115" s="181">
        <v>3.6564000000000001</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44609</v>
      </c>
      <c r="E1116" s="181">
        <v>2353.9683</v>
      </c>
      <c r="F1116" s="181">
        <v>3.5605000000000002</v>
      </c>
      <c r="G1116" s="181">
        <v>4.0499000000000001</v>
      </c>
      <c r="H1116" s="181">
        <v>3.9146000000000001</v>
      </c>
      <c r="I1116" s="181">
        <v>3.9901</v>
      </c>
      <c r="J1116" s="181">
        <v>3.5386000000000002</v>
      </c>
      <c r="K1116" s="181">
        <v>3.5539000000000001</v>
      </c>
      <c r="L1116" s="181">
        <v>3.4380999999999999</v>
      </c>
      <c r="M1116" s="181">
        <v>3.4508999999999999</v>
      </c>
      <c r="N1116" s="181">
        <v>3.4186000000000001</v>
      </c>
      <c r="O1116" s="181">
        <v>4.6208</v>
      </c>
      <c r="P1116" s="181">
        <v>5.6372999999999998</v>
      </c>
      <c r="Q1116" s="181">
        <v>6.9596999999999998</v>
      </c>
      <c r="R1116" s="181">
        <v>3.7294999999999998</v>
      </c>
      <c r="S1116" s="124" t="s">
        <v>1950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44609</v>
      </c>
      <c r="E1117" s="181">
        <v>2340.067</v>
      </c>
      <c r="F1117" s="181">
        <v>3.4895999999999998</v>
      </c>
      <c r="G1117" s="181">
        <v>3.9788000000000001</v>
      </c>
      <c r="H1117" s="181">
        <v>3.8441000000000001</v>
      </c>
      <c r="I1117" s="181">
        <v>3.9199000000000002</v>
      </c>
      <c r="J1117" s="181">
        <v>3.4681999999999999</v>
      </c>
      <c r="K1117" s="181">
        <v>3.4824000000000002</v>
      </c>
      <c r="L1117" s="181">
        <v>3.3656999999999999</v>
      </c>
      <c r="M1117" s="181">
        <v>3.3778999999999999</v>
      </c>
      <c r="N1117" s="181">
        <v>3.3451</v>
      </c>
      <c r="O1117" s="181">
        <v>4.5542999999999996</v>
      </c>
      <c r="P1117" s="181">
        <v>5.5712999999999999</v>
      </c>
      <c r="Q1117" s="181">
        <v>7.1162999999999998</v>
      </c>
      <c r="R1117" s="181">
        <v>3.6583000000000001</v>
      </c>
      <c r="S1117" s="124" t="s">
        <v>1950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413</v>
      </c>
      <c r="C1118" s="177">
        <v>112713</v>
      </c>
      <c r="D1118" s="180">
        <v>44609</v>
      </c>
      <c r="E1118" s="181">
        <v>2179.1129000000001</v>
      </c>
      <c r="F1118" s="181">
        <v>2.9901</v>
      </c>
      <c r="G1118" s="181">
        <v>3.4777</v>
      </c>
      <c r="H1118" s="181">
        <v>3.3428</v>
      </c>
      <c r="I1118" s="181">
        <v>3.4192</v>
      </c>
      <c r="J1118" s="181">
        <v>2.9659</v>
      </c>
      <c r="K1118" s="181">
        <v>2.9780000000000002</v>
      </c>
      <c r="L1118" s="181">
        <v>2.8576000000000001</v>
      </c>
      <c r="M1118" s="181">
        <v>2.8658999999999999</v>
      </c>
      <c r="N1118" s="181">
        <v>2.8296000000000001</v>
      </c>
      <c r="O1118" s="181">
        <v>4.0530999999999997</v>
      </c>
      <c r="P1118" s="181">
        <v>5.0305</v>
      </c>
      <c r="Q1118" s="181">
        <v>6.7205000000000004</v>
      </c>
      <c r="R1118" s="181">
        <v>3.2254</v>
      </c>
      <c r="S1118" s="124" t="s">
        <v>1950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229</v>
      </c>
      <c r="C1119" s="177">
        <v>111704</v>
      </c>
      <c r="D1119" s="180">
        <v>44609</v>
      </c>
      <c r="E1119" s="181">
        <v>2420.9517000000001</v>
      </c>
      <c r="F1119" s="181">
        <v>3.5404</v>
      </c>
      <c r="G1119" s="181">
        <v>3.8014999999999999</v>
      </c>
      <c r="H1119" s="181">
        <v>3.6396999999999999</v>
      </c>
      <c r="I1119" s="181">
        <v>3.6149</v>
      </c>
      <c r="J1119" s="181">
        <v>3.5326</v>
      </c>
      <c r="K1119" s="181">
        <v>3.4929999999999999</v>
      </c>
      <c r="L1119" s="181">
        <v>3.3771</v>
      </c>
      <c r="M1119" s="181">
        <v>3.3955000000000002</v>
      </c>
      <c r="N1119" s="181">
        <v>3.3896999999999999</v>
      </c>
      <c r="O1119" s="181">
        <v>4.5121000000000002</v>
      </c>
      <c r="P1119" s="181">
        <v>5.5427</v>
      </c>
      <c r="Q1119" s="181">
        <v>7.0148999999999999</v>
      </c>
      <c r="R1119" s="181">
        <v>3.6107999999999998</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120</v>
      </c>
      <c r="C1120" s="177">
        <v>119415</v>
      </c>
      <c r="D1120" s="180">
        <v>44609</v>
      </c>
      <c r="E1120" s="181">
        <v>2442.3130000000001</v>
      </c>
      <c r="F1120" s="181">
        <v>3.6394000000000002</v>
      </c>
      <c r="G1120" s="181">
        <v>3.9014000000000002</v>
      </c>
      <c r="H1120" s="181">
        <v>3.7397</v>
      </c>
      <c r="I1120" s="181">
        <v>3.7149999999999999</v>
      </c>
      <c r="J1120" s="181">
        <v>3.6328999999999998</v>
      </c>
      <c r="K1120" s="181">
        <v>3.5939000000000001</v>
      </c>
      <c r="L1120" s="181">
        <v>3.4788000000000001</v>
      </c>
      <c r="M1120" s="181">
        <v>3.4981</v>
      </c>
      <c r="N1120" s="181">
        <v>3.4931999999999999</v>
      </c>
      <c r="O1120" s="181">
        <v>4.6151999999999997</v>
      </c>
      <c r="P1120" s="181">
        <v>5.6478999999999999</v>
      </c>
      <c r="Q1120" s="181">
        <v>7.0002000000000004</v>
      </c>
      <c r="R1120" s="181">
        <v>3.7143999999999999</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414</v>
      </c>
      <c r="C1121" s="177">
        <v>101408</v>
      </c>
      <c r="D1121" s="180">
        <v>44609</v>
      </c>
      <c r="E1121" s="181">
        <v>3562.4216000000001</v>
      </c>
      <c r="F1121" s="181">
        <v>3.5413000000000001</v>
      </c>
      <c r="G1121" s="181">
        <v>3.8016999999999999</v>
      </c>
      <c r="H1121" s="181">
        <v>3.6398000000000001</v>
      </c>
      <c r="I1121" s="181">
        <v>3.6150000000000002</v>
      </c>
      <c r="J1121" s="181">
        <v>3.5327999999999999</v>
      </c>
      <c r="K1121" s="181">
        <v>3.4931000000000001</v>
      </c>
      <c r="L1121" s="181">
        <v>3.3771</v>
      </c>
      <c r="M1121" s="181">
        <v>3.3955000000000002</v>
      </c>
      <c r="N1121" s="181">
        <v>3.3898000000000001</v>
      </c>
      <c r="O1121" s="181">
        <v>4.5121000000000002</v>
      </c>
      <c r="P1121" s="181">
        <v>5.5427</v>
      </c>
      <c r="Q1121" s="181">
        <v>6.5564</v>
      </c>
      <c r="R1121" s="181">
        <v>3.6107999999999998</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v>44609</v>
      </c>
      <c r="E1122" s="181">
        <v>3234.6909999999998</v>
      </c>
      <c r="F1122" s="181">
        <v>3.9001000000000001</v>
      </c>
      <c r="G1122" s="181">
        <v>3.7595000000000001</v>
      </c>
      <c r="H1122" s="181">
        <v>3.7208999999999999</v>
      </c>
      <c r="I1122" s="181">
        <v>3.7363</v>
      </c>
      <c r="J1122" s="181">
        <v>3.4310999999999998</v>
      </c>
      <c r="K1122" s="181">
        <v>3.5150999999999999</v>
      </c>
      <c r="L1122" s="181">
        <v>3.3618000000000001</v>
      </c>
      <c r="M1122" s="181">
        <v>3.3788</v>
      </c>
      <c r="N1122" s="181">
        <v>3.3597999999999999</v>
      </c>
      <c r="O1122" s="181">
        <v>4.5323000000000002</v>
      </c>
      <c r="P1122" s="181">
        <v>5.5246000000000004</v>
      </c>
      <c r="Q1122" s="181">
        <v>6.9500999999999999</v>
      </c>
      <c r="R1122" s="181">
        <v>3.6072000000000002</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v>44609</v>
      </c>
      <c r="E1123" s="181">
        <v>3263.9097999999999</v>
      </c>
      <c r="F1123" s="181">
        <v>4.0016999999999996</v>
      </c>
      <c r="G1123" s="181">
        <v>3.8601000000000001</v>
      </c>
      <c r="H1123" s="181">
        <v>3.8216000000000001</v>
      </c>
      <c r="I1123" s="181">
        <v>3.8371</v>
      </c>
      <c r="J1123" s="181">
        <v>3.532</v>
      </c>
      <c r="K1123" s="181">
        <v>3.6164999999999998</v>
      </c>
      <c r="L1123" s="181">
        <v>3.4638</v>
      </c>
      <c r="M1123" s="181">
        <v>3.4815999999999998</v>
      </c>
      <c r="N1123" s="181">
        <v>3.4632999999999998</v>
      </c>
      <c r="O1123" s="181">
        <v>4.6454000000000004</v>
      </c>
      <c r="P1123" s="181">
        <v>5.6482000000000001</v>
      </c>
      <c r="Q1123" s="181">
        <v>6.9446000000000003</v>
      </c>
      <c r="R1123" s="181">
        <v>3.7111000000000001</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415</v>
      </c>
      <c r="C1124" s="177">
        <v>130459</v>
      </c>
      <c r="D1124" s="180">
        <v>44609</v>
      </c>
      <c r="E1124" s="181">
        <v>3056.4877999999999</v>
      </c>
      <c r="F1124" s="181">
        <v>3.8647999999999998</v>
      </c>
      <c r="G1124" s="181">
        <v>3.7238000000000002</v>
      </c>
      <c r="H1124" s="181">
        <v>3.6855000000000002</v>
      </c>
      <c r="I1124" s="181">
        <v>3.7008999999999999</v>
      </c>
      <c r="J1124" s="181">
        <v>3.3957999999999999</v>
      </c>
      <c r="K1124" s="181">
        <v>3.4796</v>
      </c>
      <c r="L1124" s="181">
        <v>3.3260000000000001</v>
      </c>
      <c r="M1124" s="181">
        <v>3.3426999999999998</v>
      </c>
      <c r="N1124" s="181">
        <v>3.3233000000000001</v>
      </c>
      <c r="O1124" s="181">
        <v>4.5007999999999999</v>
      </c>
      <c r="P1124" s="181">
        <v>5.4808000000000003</v>
      </c>
      <c r="Q1124" s="181">
        <v>6.6037999999999997</v>
      </c>
      <c r="R1124" s="181">
        <v>3.5707</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44609</v>
      </c>
      <c r="E1125" s="181">
        <v>2438.6410000000001</v>
      </c>
      <c r="F1125" s="181">
        <v>3.7273000000000001</v>
      </c>
      <c r="G1125" s="181">
        <v>3.8673000000000002</v>
      </c>
      <c r="H1125" s="181">
        <v>3.7911999999999999</v>
      </c>
      <c r="I1125" s="181">
        <v>3.8119000000000001</v>
      </c>
      <c r="J1125" s="181">
        <v>3.5910000000000002</v>
      </c>
      <c r="K1125" s="181">
        <v>3.6238999999999999</v>
      </c>
      <c r="L1125" s="181">
        <v>3.4885999999999999</v>
      </c>
      <c r="M1125" s="181">
        <v>3.4409999999999998</v>
      </c>
      <c r="N1125" s="181">
        <v>3.4123999999999999</v>
      </c>
      <c r="O1125" s="181">
        <v>4.5117000000000003</v>
      </c>
      <c r="P1125" s="181">
        <v>5.5720999999999998</v>
      </c>
      <c r="Q1125" s="181">
        <v>6.9301000000000004</v>
      </c>
      <c r="R1125" s="181">
        <v>3.6715</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44609</v>
      </c>
      <c r="E1126" s="181">
        <v>2418.2768999999998</v>
      </c>
      <c r="F1126" s="181">
        <v>3.6469</v>
      </c>
      <c r="G1126" s="181">
        <v>3.7866</v>
      </c>
      <c r="H1126" s="181">
        <v>3.71</v>
      </c>
      <c r="I1126" s="181">
        <v>3.7307999999999999</v>
      </c>
      <c r="J1126" s="181">
        <v>3.5099</v>
      </c>
      <c r="K1126" s="181">
        <v>3.5453000000000001</v>
      </c>
      <c r="L1126" s="181">
        <v>3.4127000000000001</v>
      </c>
      <c r="M1126" s="181">
        <v>3.3662999999999998</v>
      </c>
      <c r="N1126" s="181">
        <v>3.3355999999999999</v>
      </c>
      <c r="O1126" s="181">
        <v>4.4280999999999997</v>
      </c>
      <c r="P1126" s="181">
        <v>5.4828999999999999</v>
      </c>
      <c r="Q1126" s="181">
        <v>6.7084999999999999</v>
      </c>
      <c r="R1126" s="181">
        <v>3.5901999999999998</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44609</v>
      </c>
      <c r="E1127" s="181">
        <v>2539.3832000000002</v>
      </c>
      <c r="F1127" s="181">
        <v>3.6238999999999999</v>
      </c>
      <c r="G1127" s="181">
        <v>3.71</v>
      </c>
      <c r="H1127" s="181">
        <v>3.7406000000000001</v>
      </c>
      <c r="I1127" s="181">
        <v>3.6177999999999999</v>
      </c>
      <c r="J1127" s="181">
        <v>3.4990999999999999</v>
      </c>
      <c r="K1127" s="181">
        <v>3.4390000000000001</v>
      </c>
      <c r="L1127" s="181">
        <v>3.3401000000000001</v>
      </c>
      <c r="M1127" s="181">
        <v>3.3376999999999999</v>
      </c>
      <c r="N1127" s="181">
        <v>3.3132999999999999</v>
      </c>
      <c r="O1127" s="181">
        <v>4.2735000000000003</v>
      </c>
      <c r="P1127" s="181">
        <v>5.3608000000000002</v>
      </c>
      <c r="Q1127" s="181">
        <v>6.7603</v>
      </c>
      <c r="R1127" s="181">
        <v>3.3698000000000001</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44609</v>
      </c>
      <c r="E1128" s="181">
        <v>2530.8090999999999</v>
      </c>
      <c r="F1128" s="181">
        <v>3.5857000000000001</v>
      </c>
      <c r="G1128" s="181">
        <v>3.6716000000000002</v>
      </c>
      <c r="H1128" s="181">
        <v>3.7023999999999999</v>
      </c>
      <c r="I1128" s="181">
        <v>3.5796999999999999</v>
      </c>
      <c r="J1128" s="181">
        <v>3.4613</v>
      </c>
      <c r="K1128" s="181">
        <v>3.4005999999999998</v>
      </c>
      <c r="L1128" s="181">
        <v>3.306</v>
      </c>
      <c r="M1128" s="181">
        <v>3.3056000000000001</v>
      </c>
      <c r="N1128" s="181">
        <v>3.2825000000000002</v>
      </c>
      <c r="O1128" s="181">
        <v>4.2465000000000002</v>
      </c>
      <c r="P1128" s="181">
        <v>5.3277000000000001</v>
      </c>
      <c r="Q1128" s="181">
        <v>7.0303000000000004</v>
      </c>
      <c r="R1128" s="181">
        <v>3.3420999999999998</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981</v>
      </c>
      <c r="C1129" s="177">
        <v>142589</v>
      </c>
      <c r="D1129" s="180">
        <v>44609</v>
      </c>
      <c r="E1129" s="181">
        <v>1137.9961149707999</v>
      </c>
      <c r="F1129" s="181">
        <v>2.6254</v>
      </c>
      <c r="G1129" s="181">
        <v>2.653</v>
      </c>
      <c r="H1129" s="181">
        <v>2.6898</v>
      </c>
      <c r="I1129" s="181">
        <v>2.7208999999999999</v>
      </c>
      <c r="J1129" s="181">
        <v>2.9601000000000002</v>
      </c>
      <c r="K1129" s="181">
        <v>2.9329000000000001</v>
      </c>
      <c r="L1129" s="181">
        <v>2.7763</v>
      </c>
      <c r="M1129" s="181">
        <v>2.7198000000000002</v>
      </c>
      <c r="N1129" s="181">
        <v>2.7305999999999999</v>
      </c>
      <c r="O1129" s="181">
        <v>3.0022000000000002</v>
      </c>
      <c r="P1129" s="181"/>
      <c r="Q1129" s="181">
        <v>3.3403</v>
      </c>
      <c r="R1129" s="181">
        <v>2.7174999999999998</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44609</v>
      </c>
      <c r="E1130" s="181">
        <v>3030.0021000000002</v>
      </c>
      <c r="F1130" s="181">
        <v>3.5491999999999999</v>
      </c>
      <c r="G1130" s="181">
        <v>3.9857999999999998</v>
      </c>
      <c r="H1130" s="181">
        <v>3.8382999999999998</v>
      </c>
      <c r="I1130" s="181">
        <v>3.9458000000000002</v>
      </c>
      <c r="J1130" s="181">
        <v>3.5038</v>
      </c>
      <c r="K1130" s="181">
        <v>3.5573999999999999</v>
      </c>
      <c r="L1130" s="181">
        <v>3.4325000000000001</v>
      </c>
      <c r="M1130" s="181">
        <v>3.4317000000000002</v>
      </c>
      <c r="N1130" s="181">
        <v>3.4106999999999998</v>
      </c>
      <c r="O1130" s="181">
        <v>4.5548000000000002</v>
      </c>
      <c r="P1130" s="181">
        <v>5.5937999999999999</v>
      </c>
      <c r="Q1130" s="181">
        <v>6.9233000000000002</v>
      </c>
      <c r="R1130" s="181">
        <v>3.6857000000000002</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44609</v>
      </c>
      <c r="E1131" s="181">
        <v>3005.3128000000002</v>
      </c>
      <c r="F1131" s="181">
        <v>3.4799000000000002</v>
      </c>
      <c r="G1131" s="181">
        <v>3.9159999999999999</v>
      </c>
      <c r="H1131" s="181">
        <v>3.7684000000000002</v>
      </c>
      <c r="I1131" s="181">
        <v>3.8757999999999999</v>
      </c>
      <c r="J1131" s="181">
        <v>3.4264999999999999</v>
      </c>
      <c r="K1131" s="181">
        <v>3.4761000000000002</v>
      </c>
      <c r="L1131" s="181">
        <v>3.3380000000000001</v>
      </c>
      <c r="M1131" s="181">
        <v>3.3328000000000002</v>
      </c>
      <c r="N1131" s="181">
        <v>3.3111999999999999</v>
      </c>
      <c r="O1131" s="181">
        <v>4.4599000000000002</v>
      </c>
      <c r="P1131" s="181">
        <v>5.4870999999999999</v>
      </c>
      <c r="Q1131" s="181">
        <v>7.0064000000000002</v>
      </c>
      <c r="R1131" s="181">
        <v>3.5954999999999999</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44609</v>
      </c>
      <c r="E1132" s="181">
        <v>2736.136</v>
      </c>
      <c r="F1132" s="181">
        <v>4.2706</v>
      </c>
      <c r="G1132" s="181">
        <v>4.2476000000000003</v>
      </c>
      <c r="H1132" s="181">
        <v>4.0159000000000002</v>
      </c>
      <c r="I1132" s="181">
        <v>4.0073999999999996</v>
      </c>
      <c r="J1132" s="181">
        <v>3.4912999999999998</v>
      </c>
      <c r="K1132" s="181">
        <v>3.5434000000000001</v>
      </c>
      <c r="L1132" s="181">
        <v>3.4598</v>
      </c>
      <c r="M1132" s="181">
        <v>3.5181</v>
      </c>
      <c r="N1132" s="181">
        <v>3.5137999999999998</v>
      </c>
      <c r="O1132" s="181">
        <v>4.7130999999999998</v>
      </c>
      <c r="P1132" s="181">
        <v>5.6894999999999998</v>
      </c>
      <c r="Q1132" s="181">
        <v>6.8856000000000002</v>
      </c>
      <c r="R1132" s="181">
        <v>3.8191000000000002</v>
      </c>
      <c r="S1132" s="124" t="s">
        <v>1951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44609</v>
      </c>
      <c r="E1133" s="181">
        <v>2699.1475</v>
      </c>
      <c r="F1133" s="181">
        <v>4.0301999999999998</v>
      </c>
      <c r="G1133" s="181">
        <v>4.0072000000000001</v>
      </c>
      <c r="H1133" s="181">
        <v>3.7755999999999998</v>
      </c>
      <c r="I1133" s="181">
        <v>3.7669000000000001</v>
      </c>
      <c r="J1133" s="181">
        <v>3.2505999999999999</v>
      </c>
      <c r="K1133" s="181">
        <v>3.3012999999999999</v>
      </c>
      <c r="L1133" s="181">
        <v>3.2153999999999998</v>
      </c>
      <c r="M1133" s="181">
        <v>3.2683</v>
      </c>
      <c r="N1133" s="181">
        <v>3.2604000000000002</v>
      </c>
      <c r="O1133" s="181">
        <v>4.4672000000000001</v>
      </c>
      <c r="P1133" s="181">
        <v>5.4943999999999997</v>
      </c>
      <c r="Q1133" s="181">
        <v>7.0320999999999998</v>
      </c>
      <c r="R1133" s="181">
        <v>3.5602</v>
      </c>
      <c r="S1133" s="124" t="s">
        <v>1951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416</v>
      </c>
      <c r="C1134" s="177">
        <v>140176</v>
      </c>
      <c r="D1134" s="180">
        <v>44609</v>
      </c>
      <c r="E1134" s="181">
        <v>2454.6882000000001</v>
      </c>
      <c r="F1134" s="181">
        <v>4.0316000000000001</v>
      </c>
      <c r="G1134" s="181">
        <v>4.0082000000000004</v>
      </c>
      <c r="H1134" s="181">
        <v>3.7761999999999998</v>
      </c>
      <c r="I1134" s="181">
        <v>3.7675000000000001</v>
      </c>
      <c r="J1134" s="181">
        <v>3.2509999999999999</v>
      </c>
      <c r="K1134" s="181">
        <v>3.3014999999999999</v>
      </c>
      <c r="L1134" s="181">
        <v>3.2158000000000002</v>
      </c>
      <c r="M1134" s="181">
        <v>3.2686000000000002</v>
      </c>
      <c r="N1134" s="181">
        <v>3.2608000000000001</v>
      </c>
      <c r="O1134" s="181">
        <v>4.4671000000000003</v>
      </c>
      <c r="P1134" s="181">
        <v>5.4854000000000003</v>
      </c>
      <c r="Q1134" s="181">
        <v>6.4257999999999997</v>
      </c>
      <c r="R1134" s="181">
        <v>3.5600999999999998</v>
      </c>
      <c r="S1134" s="124" t="s">
        <v>1951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417</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418</v>
      </c>
      <c r="C1136" s="177">
        <v>100538</v>
      </c>
      <c r="D1136" s="180">
        <v>44609</v>
      </c>
      <c r="E1136" s="181">
        <v>4870.8598000000002</v>
      </c>
      <c r="F1136" s="181">
        <v>2.6402000000000001</v>
      </c>
      <c r="G1136" s="181">
        <v>3.2347999999999999</v>
      </c>
      <c r="H1136" s="181">
        <v>3.0705</v>
      </c>
      <c r="I1136" s="181">
        <v>3.2120000000000002</v>
      </c>
      <c r="J1136" s="181">
        <v>2.8429000000000002</v>
      </c>
      <c r="K1136" s="181">
        <v>2.8523999999999998</v>
      </c>
      <c r="L1136" s="181">
        <v>2.7094</v>
      </c>
      <c r="M1136" s="181">
        <v>2.7021999999999999</v>
      </c>
      <c r="N1136" s="181">
        <v>2.6545000000000001</v>
      </c>
      <c r="O1136" s="181">
        <v>3.9418000000000002</v>
      </c>
      <c r="P1136" s="181">
        <v>4.9255000000000004</v>
      </c>
      <c r="Q1136" s="181">
        <v>6.8720999999999997</v>
      </c>
      <c r="R1136" s="181">
        <v>2.98</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419</v>
      </c>
      <c r="C1137" s="177">
        <v>100546</v>
      </c>
      <c r="D1137" s="180">
        <v>44609</v>
      </c>
      <c r="E1137" s="181">
        <v>3166.9877000000001</v>
      </c>
      <c r="F1137" s="181">
        <v>3.3022999999999998</v>
      </c>
      <c r="G1137" s="181">
        <v>3.8990999999999998</v>
      </c>
      <c r="H1137" s="181">
        <v>3.7343999999999999</v>
      </c>
      <c r="I1137" s="181">
        <v>3.8736999999999999</v>
      </c>
      <c r="J1137" s="181">
        <v>3.5036999999999998</v>
      </c>
      <c r="K1137" s="181">
        <v>3.5156000000000001</v>
      </c>
      <c r="L1137" s="181">
        <v>3.3771</v>
      </c>
      <c r="M1137" s="181">
        <v>3.3755999999999999</v>
      </c>
      <c r="N1137" s="181">
        <v>3.3359000000000001</v>
      </c>
      <c r="O1137" s="181">
        <v>4.6421000000000001</v>
      </c>
      <c r="P1137" s="181">
        <v>5.6334</v>
      </c>
      <c r="Q1137" s="181">
        <v>7.2495000000000003</v>
      </c>
      <c r="R1137" s="181">
        <v>3.6688000000000001</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44609</v>
      </c>
      <c r="E1138" s="181">
        <v>3185.498</v>
      </c>
      <c r="F1138" s="181">
        <v>3.3736000000000002</v>
      </c>
      <c r="G1138" s="181">
        <v>3.9689000000000001</v>
      </c>
      <c r="H1138" s="181">
        <v>3.8048999999999999</v>
      </c>
      <c r="I1138" s="181">
        <v>3.9462999999999999</v>
      </c>
      <c r="J1138" s="181">
        <v>3.5775999999999999</v>
      </c>
      <c r="K1138" s="181">
        <v>3.5912000000000002</v>
      </c>
      <c r="L1138" s="181">
        <v>3.4544000000000001</v>
      </c>
      <c r="M1138" s="181">
        <v>3.4535999999999998</v>
      </c>
      <c r="N1138" s="181">
        <v>3.4146999999999998</v>
      </c>
      <c r="O1138" s="181">
        <v>4.718</v>
      </c>
      <c r="P1138" s="181">
        <v>5.7046000000000001</v>
      </c>
      <c r="Q1138" s="181">
        <v>7.0491999999999999</v>
      </c>
      <c r="R1138" s="181">
        <v>3.7501000000000002</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44609</v>
      </c>
      <c r="E1139" s="181">
        <v>4134.5681999999997</v>
      </c>
      <c r="F1139" s="181">
        <v>3.4176000000000002</v>
      </c>
      <c r="G1139" s="181">
        <v>3.8502000000000001</v>
      </c>
      <c r="H1139" s="181">
        <v>3.8824999999999998</v>
      </c>
      <c r="I1139" s="181">
        <v>4.0049999999999999</v>
      </c>
      <c r="J1139" s="181">
        <v>3.3975</v>
      </c>
      <c r="K1139" s="181">
        <v>3.4205000000000001</v>
      </c>
      <c r="L1139" s="181">
        <v>3.3117999999999999</v>
      </c>
      <c r="M1139" s="181">
        <v>3.3250000000000002</v>
      </c>
      <c r="N1139" s="181">
        <v>3.2770000000000001</v>
      </c>
      <c r="O1139" s="181">
        <v>4.4333</v>
      </c>
      <c r="P1139" s="181">
        <v>5.4175000000000004</v>
      </c>
      <c r="Q1139" s="181">
        <v>6.8738999999999999</v>
      </c>
      <c r="R1139" s="181">
        <v>3.5449000000000002</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44609</v>
      </c>
      <c r="E1140" s="181">
        <v>4166.8962000000001</v>
      </c>
      <c r="F1140" s="181">
        <v>3.5173000000000001</v>
      </c>
      <c r="G1140" s="181">
        <v>3.9504000000000001</v>
      </c>
      <c r="H1140" s="181">
        <v>3.9803999999999999</v>
      </c>
      <c r="I1140" s="181">
        <v>4.1044999999999998</v>
      </c>
      <c r="J1140" s="181">
        <v>3.4975999999999998</v>
      </c>
      <c r="K1140" s="181">
        <v>3.5213999999999999</v>
      </c>
      <c r="L1140" s="181">
        <v>3.4135</v>
      </c>
      <c r="M1140" s="181">
        <v>3.4276</v>
      </c>
      <c r="N1140" s="181">
        <v>3.38</v>
      </c>
      <c r="O1140" s="181">
        <v>4.5377999999999998</v>
      </c>
      <c r="P1140" s="181">
        <v>5.5231000000000003</v>
      </c>
      <c r="Q1140" s="181">
        <v>6.8982000000000001</v>
      </c>
      <c r="R1140" s="181">
        <v>3.6486000000000001</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44609</v>
      </c>
      <c r="E1141" s="181">
        <v>2098.2914000000001</v>
      </c>
      <c r="F1141" s="181">
        <v>3.7073</v>
      </c>
      <c r="G1141" s="181">
        <v>3.9586999999999999</v>
      </c>
      <c r="H1141" s="181">
        <v>3.7202000000000002</v>
      </c>
      <c r="I1141" s="181">
        <v>3.6425000000000001</v>
      </c>
      <c r="J1141" s="181">
        <v>3.44</v>
      </c>
      <c r="K1141" s="181">
        <v>3.4647999999999999</v>
      </c>
      <c r="L1141" s="181">
        <v>3.3431000000000002</v>
      </c>
      <c r="M1141" s="181">
        <v>3.3475999999999999</v>
      </c>
      <c r="N1141" s="181">
        <v>3.3113999999999999</v>
      </c>
      <c r="O1141" s="181">
        <v>4.4619</v>
      </c>
      <c r="P1141" s="181">
        <v>5.5054999999999996</v>
      </c>
      <c r="Q1141" s="181">
        <v>4.2695999999999996</v>
      </c>
      <c r="R1141" s="181">
        <v>3.5144000000000002</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44609</v>
      </c>
      <c r="E1142" s="181">
        <v>2110.8143</v>
      </c>
      <c r="F1142" s="181">
        <v>3.8115000000000001</v>
      </c>
      <c r="G1142" s="181">
        <v>4.0632000000000001</v>
      </c>
      <c r="H1142" s="181">
        <v>3.8248000000000002</v>
      </c>
      <c r="I1142" s="181">
        <v>3.7471999999999999</v>
      </c>
      <c r="J1142" s="181">
        <v>3.5448</v>
      </c>
      <c r="K1142" s="181">
        <v>3.5680999999999998</v>
      </c>
      <c r="L1142" s="181">
        <v>3.444</v>
      </c>
      <c r="M1142" s="181">
        <v>3.4481000000000002</v>
      </c>
      <c r="N1142" s="181">
        <v>3.4125000000000001</v>
      </c>
      <c r="O1142" s="181">
        <v>4.5606</v>
      </c>
      <c r="P1142" s="181">
        <v>5.5907</v>
      </c>
      <c r="Q1142" s="181">
        <v>6.9187000000000003</v>
      </c>
      <c r="R1142" s="181">
        <v>3.617</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420</v>
      </c>
      <c r="C1143" s="177">
        <v>118907</v>
      </c>
      <c r="D1143" s="180">
        <v>44609</v>
      </c>
      <c r="E1143" s="181">
        <v>3045.2615000000001</v>
      </c>
      <c r="F1143" s="181">
        <v>2.9176000000000002</v>
      </c>
      <c r="G1143" s="181">
        <v>3.1695000000000002</v>
      </c>
      <c r="H1143" s="181">
        <v>2.9304999999999999</v>
      </c>
      <c r="I1143" s="181">
        <v>2.8523000000000001</v>
      </c>
      <c r="J1143" s="181">
        <v>2.6486999999999998</v>
      </c>
      <c r="K1143" s="181">
        <v>2.6674000000000002</v>
      </c>
      <c r="L1143" s="181">
        <v>2.5375000000000001</v>
      </c>
      <c r="M1143" s="181">
        <v>2.5352999999999999</v>
      </c>
      <c r="N1143" s="181">
        <v>2.4935999999999998</v>
      </c>
      <c r="O1143" s="181">
        <v>3.6303000000000001</v>
      </c>
      <c r="P1143" s="181">
        <v>4.6388999999999996</v>
      </c>
      <c r="Q1143" s="181">
        <v>5.9653</v>
      </c>
      <c r="R1143" s="181">
        <v>2.6966000000000001</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982</v>
      </c>
      <c r="C1144" s="177">
        <v>144947</v>
      </c>
      <c r="D1144" s="180">
        <v>44609</v>
      </c>
      <c r="E1144" s="181">
        <v>1110.6779899039</v>
      </c>
      <c r="F1144" s="181">
        <v>2.9885999999999999</v>
      </c>
      <c r="G1144" s="181">
        <v>3.0339</v>
      </c>
      <c r="H1144" s="181">
        <v>3.0295999999999998</v>
      </c>
      <c r="I1144" s="181">
        <v>3.0813999999999999</v>
      </c>
      <c r="J1144" s="181">
        <v>3.3208000000000002</v>
      </c>
      <c r="K1144" s="181">
        <v>3.2187000000000001</v>
      </c>
      <c r="L1144" s="181">
        <v>3.0775000000000001</v>
      </c>
      <c r="M1144" s="181">
        <v>2.9430999999999998</v>
      </c>
      <c r="N1144" s="181">
        <v>2.8536000000000001</v>
      </c>
      <c r="O1144" s="181">
        <v>2.9573999999999998</v>
      </c>
      <c r="P1144" s="181"/>
      <c r="Q1144" s="181">
        <v>3.1288</v>
      </c>
      <c r="R1144" s="181">
        <v>2.6619000000000002</v>
      </c>
      <c r="S1144" s="124" t="s">
        <v>1950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44609</v>
      </c>
      <c r="E1145" s="181">
        <v>311.84050000000002</v>
      </c>
      <c r="F1145" s="181">
        <v>3.8395000000000001</v>
      </c>
      <c r="G1145" s="181">
        <v>3.8559999999999999</v>
      </c>
      <c r="H1145" s="181">
        <v>3.7330999999999999</v>
      </c>
      <c r="I1145" s="181">
        <v>3.8338999999999999</v>
      </c>
      <c r="J1145" s="181">
        <v>3.3491</v>
      </c>
      <c r="K1145" s="181">
        <v>3.4033000000000002</v>
      </c>
      <c r="L1145" s="181">
        <v>3.2930999999999999</v>
      </c>
      <c r="M1145" s="181">
        <v>3.31</v>
      </c>
      <c r="N1145" s="181">
        <v>3.2808999999999999</v>
      </c>
      <c r="O1145" s="181">
        <v>4.5197000000000003</v>
      </c>
      <c r="P1145" s="181">
        <v>5.5217000000000001</v>
      </c>
      <c r="Q1145" s="181">
        <v>7.2435999999999998</v>
      </c>
      <c r="R1145" s="181">
        <v>3.6331000000000002</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44609</v>
      </c>
      <c r="E1146" s="181">
        <v>313.9119</v>
      </c>
      <c r="F1146" s="181">
        <v>3.9188999999999998</v>
      </c>
      <c r="G1146" s="181">
        <v>3.9468999999999999</v>
      </c>
      <c r="H1146" s="181">
        <v>3.8233000000000001</v>
      </c>
      <c r="I1146" s="181">
        <v>3.9235000000000002</v>
      </c>
      <c r="J1146" s="181">
        <v>3.4537</v>
      </c>
      <c r="K1146" s="181">
        <v>3.5190999999999999</v>
      </c>
      <c r="L1146" s="181">
        <v>3.4123999999999999</v>
      </c>
      <c r="M1146" s="181">
        <v>3.4312999999999998</v>
      </c>
      <c r="N1146" s="181">
        <v>3.4036</v>
      </c>
      <c r="O1146" s="181">
        <v>4.6271000000000004</v>
      </c>
      <c r="P1146" s="181">
        <v>5.6132</v>
      </c>
      <c r="Q1146" s="181">
        <v>6.9520999999999997</v>
      </c>
      <c r="R1146" s="181">
        <v>3.7557</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44609</v>
      </c>
      <c r="E1147" s="181">
        <v>2263.1918000000001</v>
      </c>
      <c r="F1147" s="181">
        <v>3.3628999999999998</v>
      </c>
      <c r="G1147" s="181">
        <v>4.3501000000000003</v>
      </c>
      <c r="H1147" s="181">
        <v>4.1550000000000002</v>
      </c>
      <c r="I1147" s="181">
        <v>4.0677000000000003</v>
      </c>
      <c r="J1147" s="181">
        <v>3.6556999999999999</v>
      </c>
      <c r="K1147" s="181">
        <v>3.5503</v>
      </c>
      <c r="L1147" s="181">
        <v>3.4308999999999998</v>
      </c>
      <c r="M1147" s="181">
        <v>3.4626000000000001</v>
      </c>
      <c r="N1147" s="181">
        <v>3.4394999999999998</v>
      </c>
      <c r="O1147" s="181">
        <v>4.6748000000000003</v>
      </c>
      <c r="P1147" s="181">
        <v>5.6261000000000001</v>
      </c>
      <c r="Q1147" s="181">
        <v>7.2824999999999998</v>
      </c>
      <c r="R1147" s="181">
        <v>3.8361999999999998</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44609</v>
      </c>
      <c r="E1148" s="181">
        <v>2281.5315000000001</v>
      </c>
      <c r="F1148" s="181">
        <v>3.4030999999999998</v>
      </c>
      <c r="G1148" s="181">
        <v>4.3903999999999996</v>
      </c>
      <c r="H1148" s="181">
        <v>4.1951000000000001</v>
      </c>
      <c r="I1148" s="181">
        <v>4.1078000000000001</v>
      </c>
      <c r="J1148" s="181">
        <v>3.6959</v>
      </c>
      <c r="K1148" s="181">
        <v>3.5907</v>
      </c>
      <c r="L1148" s="181">
        <v>3.4716</v>
      </c>
      <c r="M1148" s="181">
        <v>3.5036999999999998</v>
      </c>
      <c r="N1148" s="181">
        <v>3.4809999999999999</v>
      </c>
      <c r="O1148" s="181">
        <v>4.7335000000000003</v>
      </c>
      <c r="P1148" s="181">
        <v>5.7115999999999998</v>
      </c>
      <c r="Q1148" s="181">
        <v>6.9701000000000004</v>
      </c>
      <c r="R1148" s="181">
        <v>3.8778000000000001</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44609</v>
      </c>
      <c r="E1149" s="181">
        <v>2560.1531</v>
      </c>
      <c r="F1149" s="181">
        <v>3.9409999999999998</v>
      </c>
      <c r="G1149" s="181">
        <v>3.9794999999999998</v>
      </c>
      <c r="H1149" s="181">
        <v>3.9102000000000001</v>
      </c>
      <c r="I1149" s="181">
        <v>3.9519000000000002</v>
      </c>
      <c r="J1149" s="181">
        <v>3.5316000000000001</v>
      </c>
      <c r="K1149" s="181">
        <v>3.4893999999999998</v>
      </c>
      <c r="L1149" s="181">
        <v>3.3858999999999999</v>
      </c>
      <c r="M1149" s="181">
        <v>3.3957999999999999</v>
      </c>
      <c r="N1149" s="181">
        <v>3.3664000000000001</v>
      </c>
      <c r="O1149" s="181">
        <v>4.4295</v>
      </c>
      <c r="P1149" s="181">
        <v>5.4762000000000004</v>
      </c>
      <c r="Q1149" s="181">
        <v>6.8582999999999998</v>
      </c>
      <c r="R1149" s="181">
        <v>3.5889000000000002</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44609</v>
      </c>
      <c r="E1150" s="181">
        <v>2546.0320999999999</v>
      </c>
      <c r="F1150" s="181">
        <v>3.8711000000000002</v>
      </c>
      <c r="G1150" s="181">
        <v>3.9093</v>
      </c>
      <c r="H1150" s="181">
        <v>3.84</v>
      </c>
      <c r="I1150" s="181">
        <v>3.8816999999999999</v>
      </c>
      <c r="J1150" s="181">
        <v>3.4613999999999998</v>
      </c>
      <c r="K1150" s="181">
        <v>3.4216000000000002</v>
      </c>
      <c r="L1150" s="181">
        <v>3.3262999999999998</v>
      </c>
      <c r="M1150" s="181">
        <v>3.3386</v>
      </c>
      <c r="N1150" s="181">
        <v>3.3102</v>
      </c>
      <c r="O1150" s="181">
        <v>4.3752000000000004</v>
      </c>
      <c r="P1150" s="181">
        <v>5.4089</v>
      </c>
      <c r="Q1150" s="181">
        <v>5.3616999999999999</v>
      </c>
      <c r="R1150" s="181">
        <v>3.5344000000000002</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44609</v>
      </c>
      <c r="E1151" s="181">
        <v>1634.5309999999999</v>
      </c>
      <c r="F1151" s="181">
        <v>3.3096999999999999</v>
      </c>
      <c r="G1151" s="181">
        <v>3.9098000000000002</v>
      </c>
      <c r="H1151" s="181">
        <v>3.8858999999999999</v>
      </c>
      <c r="I1151" s="181">
        <v>3.8489</v>
      </c>
      <c r="J1151" s="181">
        <v>3.4214000000000002</v>
      </c>
      <c r="K1151" s="181">
        <v>3.3683000000000001</v>
      </c>
      <c r="L1151" s="181">
        <v>3.2684000000000002</v>
      </c>
      <c r="M1151" s="181">
        <v>3.2021000000000002</v>
      </c>
      <c r="N1151" s="181">
        <v>3.1354000000000002</v>
      </c>
      <c r="O1151" s="181">
        <v>4.0190000000000001</v>
      </c>
      <c r="P1151" s="181">
        <v>5.0382999999999996</v>
      </c>
      <c r="Q1151" s="181">
        <v>6.1196000000000002</v>
      </c>
      <c r="R1151" s="181">
        <v>3.1732</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44609</v>
      </c>
      <c r="E1152" s="181">
        <v>1627.7818</v>
      </c>
      <c r="F1152" s="181">
        <v>3.2606000000000002</v>
      </c>
      <c r="G1152" s="181">
        <v>3.8601999999999999</v>
      </c>
      <c r="H1152" s="181">
        <v>3.8359000000000001</v>
      </c>
      <c r="I1152" s="181">
        <v>3.7989999999999999</v>
      </c>
      <c r="J1152" s="181">
        <v>3.3714</v>
      </c>
      <c r="K1152" s="181">
        <v>3.3178000000000001</v>
      </c>
      <c r="L1152" s="181">
        <v>3.2176</v>
      </c>
      <c r="M1152" s="181">
        <v>3.1509</v>
      </c>
      <c r="N1152" s="181">
        <v>3.0838000000000001</v>
      </c>
      <c r="O1152" s="181">
        <v>3.9670999999999998</v>
      </c>
      <c r="P1152" s="181">
        <v>4.9858000000000002</v>
      </c>
      <c r="Q1152" s="181">
        <v>6.0666000000000002</v>
      </c>
      <c r="R1152" s="181">
        <v>3.1217000000000001</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44609</v>
      </c>
      <c r="E1153" s="181">
        <v>2061.5650000000001</v>
      </c>
      <c r="F1153" s="181">
        <v>3.0684999999999998</v>
      </c>
      <c r="G1153" s="181">
        <v>3.2650999999999999</v>
      </c>
      <c r="H1153" s="181">
        <v>3.3454000000000002</v>
      </c>
      <c r="I1153" s="181">
        <v>3.6705999999999999</v>
      </c>
      <c r="J1153" s="181">
        <v>3.3793000000000002</v>
      </c>
      <c r="K1153" s="181">
        <v>3.2764000000000002</v>
      </c>
      <c r="L1153" s="181">
        <v>3.1690999999999998</v>
      </c>
      <c r="M1153" s="181">
        <v>3.1461000000000001</v>
      </c>
      <c r="N1153" s="181">
        <v>3.1080999999999999</v>
      </c>
      <c r="O1153" s="181">
        <v>4.4278000000000004</v>
      </c>
      <c r="P1153" s="181">
        <v>5.5095999999999998</v>
      </c>
      <c r="Q1153" s="181">
        <v>6.9358000000000004</v>
      </c>
      <c r="R1153" s="181">
        <v>3.4603999999999999</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1988</v>
      </c>
      <c r="C1158" s="177">
        <v>115991</v>
      </c>
      <c r="D1158" s="180">
        <v>44609</v>
      </c>
      <c r="E1158" s="181">
        <v>2043.4311</v>
      </c>
      <c r="F1158" s="181">
        <v>2.9706999999999999</v>
      </c>
      <c r="G1158" s="181">
        <v>3.1654</v>
      </c>
      <c r="H1158" s="181">
        <v>3.2454999999999998</v>
      </c>
      <c r="I1158" s="181">
        <v>3.5705</v>
      </c>
      <c r="J1158" s="181">
        <v>3.2801</v>
      </c>
      <c r="K1158" s="181">
        <v>3.2254</v>
      </c>
      <c r="L1158" s="181">
        <v>3.093</v>
      </c>
      <c r="M1158" s="181">
        <v>3.0611000000000002</v>
      </c>
      <c r="N1158" s="181">
        <v>3.0186000000000002</v>
      </c>
      <c r="O1158" s="181">
        <v>4.3277999999999999</v>
      </c>
      <c r="P1158" s="181">
        <v>5.4063999999999997</v>
      </c>
      <c r="Q1158" s="181">
        <v>7.1677</v>
      </c>
      <c r="R1158" s="181">
        <v>3.3635000000000002</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44609</v>
      </c>
      <c r="E1159" s="181">
        <v>2892.7221</v>
      </c>
      <c r="F1159" s="181">
        <v>3.4222999999999999</v>
      </c>
      <c r="G1159" s="181">
        <v>3.8635999999999999</v>
      </c>
      <c r="H1159" s="181">
        <v>3.8601000000000001</v>
      </c>
      <c r="I1159" s="181">
        <v>3.9087000000000001</v>
      </c>
      <c r="J1159" s="181">
        <v>3.4291999999999998</v>
      </c>
      <c r="K1159" s="181">
        <v>3.4182000000000001</v>
      </c>
      <c r="L1159" s="181">
        <v>3.3355999999999999</v>
      </c>
      <c r="M1159" s="181">
        <v>3.3483000000000001</v>
      </c>
      <c r="N1159" s="181">
        <v>3.3077000000000001</v>
      </c>
      <c r="O1159" s="181">
        <v>4.4192999999999998</v>
      </c>
      <c r="P1159" s="181">
        <v>5.4793000000000003</v>
      </c>
      <c r="Q1159" s="181">
        <v>7.2072000000000003</v>
      </c>
      <c r="R1159" s="181">
        <v>3.5568</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44609</v>
      </c>
      <c r="E1160" s="181">
        <v>2910.8247000000001</v>
      </c>
      <c r="F1160" s="181">
        <v>3.4950999999999999</v>
      </c>
      <c r="G1160" s="181">
        <v>3.9352999999999998</v>
      </c>
      <c r="H1160" s="181">
        <v>3.9314</v>
      </c>
      <c r="I1160" s="181">
        <v>3.9796</v>
      </c>
      <c r="J1160" s="181">
        <v>3.5002</v>
      </c>
      <c r="K1160" s="181">
        <v>3.4893999999999998</v>
      </c>
      <c r="L1160" s="181">
        <v>3.4073000000000002</v>
      </c>
      <c r="M1160" s="181">
        <v>3.4205000000000001</v>
      </c>
      <c r="N1160" s="181">
        <v>3.3803999999999998</v>
      </c>
      <c r="O1160" s="181">
        <v>4.4924999999999997</v>
      </c>
      <c r="P1160" s="181">
        <v>5.5533000000000001</v>
      </c>
      <c r="Q1160" s="181">
        <v>6.9225000000000003</v>
      </c>
      <c r="R1160" s="181">
        <v>3.6295999999999999</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421</v>
      </c>
      <c r="C1161" s="177">
        <v>104488</v>
      </c>
      <c r="D1161" s="180">
        <v>44609</v>
      </c>
      <c r="E1161" s="181">
        <v>2607.6507000000001</v>
      </c>
      <c r="F1161" s="181">
        <v>2.8963000000000001</v>
      </c>
      <c r="G1161" s="181">
        <v>3.3351000000000002</v>
      </c>
      <c r="H1161" s="181">
        <v>3.3304999999999998</v>
      </c>
      <c r="I1161" s="181">
        <v>3.3782999999999999</v>
      </c>
      <c r="J1161" s="181">
        <v>2.8980999999999999</v>
      </c>
      <c r="K1161" s="181">
        <v>2.8841999999999999</v>
      </c>
      <c r="L1161" s="181">
        <v>2.7976000000000001</v>
      </c>
      <c r="M1161" s="181">
        <v>2.8060999999999998</v>
      </c>
      <c r="N1161" s="181">
        <v>2.7616999999999998</v>
      </c>
      <c r="O1161" s="181">
        <v>3.8693</v>
      </c>
      <c r="P1161" s="181">
        <v>4.9061000000000003</v>
      </c>
      <c r="Q1161" s="181">
        <v>6.4809000000000001</v>
      </c>
      <c r="R1161" s="181">
        <v>3.0095999999999998</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44609</v>
      </c>
      <c r="E1162" s="181">
        <v>1110.6642999999999</v>
      </c>
      <c r="F1162" s="181">
        <v>2.8955000000000002</v>
      </c>
      <c r="G1162" s="181">
        <v>3.6084000000000001</v>
      </c>
      <c r="H1162" s="181">
        <v>3.4882</v>
      </c>
      <c r="I1162" s="181">
        <v>3.4662999999999999</v>
      </c>
      <c r="J1162" s="181">
        <v>3.4813000000000001</v>
      </c>
      <c r="K1162" s="181">
        <v>3.3424</v>
      </c>
      <c r="L1162" s="181">
        <v>3.2412000000000001</v>
      </c>
      <c r="M1162" s="181">
        <v>3.2273000000000001</v>
      </c>
      <c r="N1162" s="181">
        <v>3.1903000000000001</v>
      </c>
      <c r="O1162" s="181"/>
      <c r="P1162" s="181"/>
      <c r="Q1162" s="181">
        <v>3.7862</v>
      </c>
      <c r="R1162" s="181">
        <v>3.1415000000000002</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44609</v>
      </c>
      <c r="E1163" s="181">
        <v>1107.2035000000001</v>
      </c>
      <c r="F1163" s="181">
        <v>2.7364000000000002</v>
      </c>
      <c r="G1163" s="181">
        <v>3.4481000000000002</v>
      </c>
      <c r="H1163" s="181">
        <v>3.3279000000000001</v>
      </c>
      <c r="I1163" s="181">
        <v>3.3168000000000002</v>
      </c>
      <c r="J1163" s="181">
        <v>3.3531</v>
      </c>
      <c r="K1163" s="181">
        <v>3.2254999999999998</v>
      </c>
      <c r="L1163" s="181">
        <v>3.1263999999999998</v>
      </c>
      <c r="M1163" s="181">
        <v>3.1126</v>
      </c>
      <c r="N1163" s="181">
        <v>3.0750999999999999</v>
      </c>
      <c r="O1163" s="181"/>
      <c r="P1163" s="181"/>
      <c r="Q1163" s="181">
        <v>3.6716000000000002</v>
      </c>
      <c r="R1163" s="181">
        <v>3.0272999999999999</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44609</v>
      </c>
      <c r="E1164" s="181">
        <v>57.542400000000001</v>
      </c>
      <c r="F1164" s="181">
        <v>3.8062999999999998</v>
      </c>
      <c r="G1164" s="181">
        <v>3.7648000000000001</v>
      </c>
      <c r="H1164" s="181">
        <v>3.6453000000000002</v>
      </c>
      <c r="I1164" s="181">
        <v>3.7115</v>
      </c>
      <c r="J1164" s="181">
        <v>3.4270999999999998</v>
      </c>
      <c r="K1164" s="181">
        <v>3.4817999999999998</v>
      </c>
      <c r="L1164" s="181">
        <v>3.3816999999999999</v>
      </c>
      <c r="M1164" s="181">
        <v>3.3845000000000001</v>
      </c>
      <c r="N1164" s="181">
        <v>3.3683999999999998</v>
      </c>
      <c r="O1164" s="181">
        <v>4.4473000000000003</v>
      </c>
      <c r="P1164" s="181">
        <v>5.5004999999999997</v>
      </c>
      <c r="Q1164" s="181">
        <v>7.5157999999999996</v>
      </c>
      <c r="R1164" s="181">
        <v>3.5301999999999998</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44609</v>
      </c>
      <c r="E1165" s="181">
        <v>57.962800000000001</v>
      </c>
      <c r="F1165" s="181">
        <v>3.9045999999999998</v>
      </c>
      <c r="G1165" s="181">
        <v>3.8635000000000002</v>
      </c>
      <c r="H1165" s="181">
        <v>3.754</v>
      </c>
      <c r="I1165" s="181">
        <v>3.8153000000000001</v>
      </c>
      <c r="J1165" s="181">
        <v>3.5287999999999999</v>
      </c>
      <c r="K1165" s="181">
        <v>3.5741000000000001</v>
      </c>
      <c r="L1165" s="181">
        <v>3.4685999999999999</v>
      </c>
      <c r="M1165" s="181">
        <v>3.4704999999999999</v>
      </c>
      <c r="N1165" s="181">
        <v>3.4542000000000002</v>
      </c>
      <c r="O1165" s="181">
        <v>4.5319000000000003</v>
      </c>
      <c r="P1165" s="181">
        <v>5.5846999999999998</v>
      </c>
      <c r="Q1165" s="181">
        <v>6.9714999999999998</v>
      </c>
      <c r="R1165" s="181">
        <v>3.6145999999999998</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422</v>
      </c>
      <c r="C1166" s="177">
        <v>100247</v>
      </c>
      <c r="D1166" s="180">
        <v>44609</v>
      </c>
      <c r="E1166" s="181">
        <v>33.085099999999997</v>
      </c>
      <c r="F1166" s="181">
        <v>3.641</v>
      </c>
      <c r="G1166" s="181">
        <v>3.7153</v>
      </c>
      <c r="H1166" s="181">
        <v>3.6116000000000001</v>
      </c>
      <c r="I1166" s="181">
        <v>3.6852</v>
      </c>
      <c r="J1166" s="181">
        <v>3.4013</v>
      </c>
      <c r="K1166" s="181">
        <v>3.4569999999999999</v>
      </c>
      <c r="L1166" s="181">
        <v>3.3559000000000001</v>
      </c>
      <c r="M1166" s="181">
        <v>3.3715000000000002</v>
      </c>
      <c r="N1166" s="181">
        <v>3.3582999999999998</v>
      </c>
      <c r="O1166" s="181">
        <v>4.4442000000000004</v>
      </c>
      <c r="P1166" s="181">
        <v>5.4984999999999999</v>
      </c>
      <c r="Q1166" s="181">
        <v>6.9684999999999997</v>
      </c>
      <c r="R1166" s="181">
        <v>3.5253999999999999</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1866</v>
      </c>
      <c r="C1167" s="177">
        <v>148414</v>
      </c>
      <c r="D1167" s="180">
        <v>44609</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1867</v>
      </c>
      <c r="C1168" s="177">
        <v>148413</v>
      </c>
      <c r="D1168" s="180">
        <v>44609</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1868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1869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1870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1871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1872</v>
      </c>
      <c r="C1173" s="177">
        <v>148415</v>
      </c>
      <c r="D1173" s="180">
        <v>44609</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44609</v>
      </c>
      <c r="E1174" s="181">
        <v>4284.8896000000004</v>
      </c>
      <c r="F1174" s="181">
        <v>3.9605999999999999</v>
      </c>
      <c r="G1174" s="181">
        <v>4.2526999999999999</v>
      </c>
      <c r="H1174" s="181">
        <v>4.0129000000000001</v>
      </c>
      <c r="I1174" s="181">
        <v>3.9984999999999999</v>
      </c>
      <c r="J1174" s="181">
        <v>3.4780000000000002</v>
      </c>
      <c r="K1174" s="181">
        <v>3.5440999999999998</v>
      </c>
      <c r="L1174" s="181">
        <v>3.4300999999999999</v>
      </c>
      <c r="M1174" s="181">
        <v>3.4453</v>
      </c>
      <c r="N1174" s="181">
        <v>3.4226999999999999</v>
      </c>
      <c r="O1174" s="181">
        <v>4.5143000000000004</v>
      </c>
      <c r="P1174" s="181">
        <v>5.5384000000000002</v>
      </c>
      <c r="Q1174" s="181">
        <v>6.8952</v>
      </c>
      <c r="R1174" s="181">
        <v>3.6596000000000002</v>
      </c>
      <c r="S1174" s="124" t="s">
        <v>1951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44609</v>
      </c>
      <c r="E1175" s="181">
        <v>4261.4948999999997</v>
      </c>
      <c r="F1175" s="181">
        <v>3.8393000000000002</v>
      </c>
      <c r="G1175" s="181">
        <v>4.1315</v>
      </c>
      <c r="H1175" s="181">
        <v>3.8913000000000002</v>
      </c>
      <c r="I1175" s="181">
        <v>3.8767</v>
      </c>
      <c r="J1175" s="181">
        <v>3.3559000000000001</v>
      </c>
      <c r="K1175" s="181">
        <v>3.4213</v>
      </c>
      <c r="L1175" s="181">
        <v>3.3062</v>
      </c>
      <c r="M1175" s="181">
        <v>3.3203</v>
      </c>
      <c r="N1175" s="181">
        <v>3.2976000000000001</v>
      </c>
      <c r="O1175" s="181">
        <v>4.4290000000000003</v>
      </c>
      <c r="P1175" s="181">
        <v>5.4654999999999996</v>
      </c>
      <c r="Q1175" s="181">
        <v>6.9412000000000003</v>
      </c>
      <c r="R1175" s="181">
        <v>3.5589</v>
      </c>
      <c r="S1175" s="124" t="s">
        <v>1951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44609</v>
      </c>
      <c r="E1176" s="181">
        <v>2902.7669000000001</v>
      </c>
      <c r="F1176" s="181">
        <v>3.6732999999999998</v>
      </c>
      <c r="G1176" s="181">
        <v>3.9990999999999999</v>
      </c>
      <c r="H1176" s="181">
        <v>3.9733999999999998</v>
      </c>
      <c r="I1176" s="181">
        <v>3.9786999999999999</v>
      </c>
      <c r="J1176" s="181">
        <v>3.5062000000000002</v>
      </c>
      <c r="K1176" s="181">
        <v>3.5015000000000001</v>
      </c>
      <c r="L1176" s="181">
        <v>3.3906000000000001</v>
      </c>
      <c r="M1176" s="181">
        <v>3.3892000000000002</v>
      </c>
      <c r="N1176" s="181">
        <v>3.355</v>
      </c>
      <c r="O1176" s="181">
        <v>4.5368000000000004</v>
      </c>
      <c r="P1176" s="181">
        <v>5.5753000000000004</v>
      </c>
      <c r="Q1176" s="181">
        <v>6.9161000000000001</v>
      </c>
      <c r="R1176" s="181">
        <v>3.6633</v>
      </c>
      <c r="S1176" s="124" t="s">
        <v>1951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2025</v>
      </c>
      <c r="C1177" s="177">
        <v>112457</v>
      </c>
      <c r="D1177" s="180">
        <v>44609</v>
      </c>
      <c r="E1177" s="181">
        <v>2888.2424999999998</v>
      </c>
      <c r="F1177" s="181">
        <v>3.6133999999999999</v>
      </c>
      <c r="G1177" s="181">
        <v>3.9390999999999998</v>
      </c>
      <c r="H1177" s="181">
        <v>3.9133</v>
      </c>
      <c r="I1177" s="181">
        <v>3.9186999999999999</v>
      </c>
      <c r="J1177" s="181">
        <v>3.4460000000000002</v>
      </c>
      <c r="K1177" s="181">
        <v>3.4409000000000001</v>
      </c>
      <c r="L1177" s="181">
        <v>3.3296000000000001</v>
      </c>
      <c r="M1177" s="181">
        <v>3.3302</v>
      </c>
      <c r="N1177" s="181">
        <v>3.2974000000000001</v>
      </c>
      <c r="O1177" s="181">
        <v>4.4825999999999997</v>
      </c>
      <c r="P1177" s="181">
        <v>5.5179</v>
      </c>
      <c r="Q1177" s="181">
        <v>7.1365999999999996</v>
      </c>
      <c r="R1177" s="181">
        <v>3.6084999999999998</v>
      </c>
      <c r="S1177" s="124" t="s">
        <v>1951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44609</v>
      </c>
      <c r="E1178" s="181">
        <v>3850.5936000000002</v>
      </c>
      <c r="F1178" s="181">
        <v>3.5920000000000001</v>
      </c>
      <c r="G1178" s="181">
        <v>3.7644000000000002</v>
      </c>
      <c r="H1178" s="181">
        <v>3.7286000000000001</v>
      </c>
      <c r="I1178" s="181">
        <v>3.8136000000000001</v>
      </c>
      <c r="J1178" s="181">
        <v>3.5821000000000001</v>
      </c>
      <c r="K1178" s="181">
        <v>3.5421999999999998</v>
      </c>
      <c r="L1178" s="181">
        <v>3.4519000000000002</v>
      </c>
      <c r="M1178" s="181">
        <v>3.4588999999999999</v>
      </c>
      <c r="N1178" s="181">
        <v>3.4441000000000002</v>
      </c>
      <c r="O1178" s="181">
        <v>4.6449999999999996</v>
      </c>
      <c r="P1178" s="181">
        <v>5.6403999999999996</v>
      </c>
      <c r="Q1178" s="181">
        <v>6.9452999999999996</v>
      </c>
      <c r="R1178" s="181">
        <v>3.7829000000000002</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1979</v>
      </c>
      <c r="C1179" s="177">
        <v>101185</v>
      </c>
      <c r="D1179" s="180">
        <v>44609</v>
      </c>
      <c r="E1179" s="181">
        <v>3810.8220000000001</v>
      </c>
      <c r="F1179" s="181">
        <v>3.4521999999999999</v>
      </c>
      <c r="G1179" s="181">
        <v>3.6240999999999999</v>
      </c>
      <c r="H1179" s="181">
        <v>3.5882999999999998</v>
      </c>
      <c r="I1179" s="181">
        <v>3.6732999999999998</v>
      </c>
      <c r="J1179" s="181">
        <v>3.4415</v>
      </c>
      <c r="K1179" s="181">
        <v>3.4007999999999998</v>
      </c>
      <c r="L1179" s="181">
        <v>3.3094000000000001</v>
      </c>
      <c r="M1179" s="181">
        <v>3.3151999999999999</v>
      </c>
      <c r="N1179" s="181">
        <v>3.2991999999999999</v>
      </c>
      <c r="O1179" s="181">
        <v>4.5008999999999997</v>
      </c>
      <c r="P1179" s="181">
        <v>5.4939999999999998</v>
      </c>
      <c r="Q1179" s="181">
        <v>6.9367000000000001</v>
      </c>
      <c r="R1179" s="181">
        <v>3.6381999999999999</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436</v>
      </c>
      <c r="C1180" s="177">
        <v>139538</v>
      </c>
      <c r="D1180" s="180">
        <v>44609</v>
      </c>
      <c r="E1180" s="181">
        <v>1378.2908</v>
      </c>
      <c r="F1180" s="181">
        <v>3.7370000000000001</v>
      </c>
      <c r="G1180" s="181">
        <v>3.6741999999999999</v>
      </c>
      <c r="H1180" s="181">
        <v>3.7033</v>
      </c>
      <c r="I1180" s="181">
        <v>3.7303999999999999</v>
      </c>
      <c r="J1180" s="181">
        <v>3.5642999999999998</v>
      </c>
      <c r="K1180" s="181">
        <v>3.6019000000000001</v>
      </c>
      <c r="L1180" s="181">
        <v>3.4626000000000001</v>
      </c>
      <c r="M1180" s="181">
        <v>3.4897</v>
      </c>
      <c r="N1180" s="181">
        <v>3.4775</v>
      </c>
      <c r="O1180" s="181">
        <v>4.7012999999999998</v>
      </c>
      <c r="P1180" s="181">
        <v>5.7023000000000001</v>
      </c>
      <c r="Q1180" s="181">
        <v>5.8640999999999996</v>
      </c>
      <c r="R1180" s="181">
        <v>3.7827999999999999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437</v>
      </c>
      <c r="C1181" s="177">
        <v>139537</v>
      </c>
      <c r="D1181" s="180">
        <v>44609</v>
      </c>
      <c r="E1181" s="181">
        <v>1368.7646</v>
      </c>
      <c r="F1181" s="181">
        <v>3.6269999999999998</v>
      </c>
      <c r="G1181" s="181">
        <v>3.5636999999999999</v>
      </c>
      <c r="H1181" s="181">
        <v>3.5929000000000002</v>
      </c>
      <c r="I1181" s="181">
        <v>3.6198000000000001</v>
      </c>
      <c r="J1181" s="181">
        <v>3.4538000000000002</v>
      </c>
      <c r="K1181" s="181">
        <v>3.4906000000000001</v>
      </c>
      <c r="L1181" s="181">
        <v>3.3504999999999998</v>
      </c>
      <c r="M1181" s="181">
        <v>3.3767</v>
      </c>
      <c r="N1181" s="181">
        <v>3.3635999999999999</v>
      </c>
      <c r="O1181" s="181">
        <v>4.5862999999999996</v>
      </c>
      <c r="P1181" s="181">
        <v>5.5739999999999998</v>
      </c>
      <c r="Q1181" s="181">
        <v>5.7336999999999998</v>
      </c>
      <c r="R1181" s="181">
        <v>3.6686999999999999</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44609</v>
      </c>
      <c r="E1182" s="181">
        <v>2237.5203000000001</v>
      </c>
      <c r="F1182" s="181">
        <v>3.6282999999999999</v>
      </c>
      <c r="G1182" s="181">
        <v>4.03</v>
      </c>
      <c r="H1182" s="181">
        <v>3.9075000000000002</v>
      </c>
      <c r="I1182" s="181">
        <v>3.8163</v>
      </c>
      <c r="J1182" s="181">
        <v>3.5432000000000001</v>
      </c>
      <c r="K1182" s="181">
        <v>3.5312999999999999</v>
      </c>
      <c r="L1182" s="181">
        <v>3.4256000000000002</v>
      </c>
      <c r="M1182" s="181">
        <v>3.4510999999999998</v>
      </c>
      <c r="N1182" s="181">
        <v>3.4415</v>
      </c>
      <c r="O1182" s="181">
        <v>4.6062000000000003</v>
      </c>
      <c r="P1182" s="181">
        <v>5.6032000000000002</v>
      </c>
      <c r="Q1182" s="181">
        <v>6.7477999999999998</v>
      </c>
      <c r="R1182" s="181">
        <v>3.7246000000000001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44609</v>
      </c>
      <c r="E1183" s="181">
        <v>2207.1626000000001</v>
      </c>
      <c r="F1183" s="181">
        <v>3.5310000000000001</v>
      </c>
      <c r="G1183" s="181">
        <v>3.9316</v>
      </c>
      <c r="H1183" s="181">
        <v>3.8096000000000001</v>
      </c>
      <c r="I1183" s="181">
        <v>3.7181999999999999</v>
      </c>
      <c r="J1183" s="181">
        <v>3.4447999999999999</v>
      </c>
      <c r="K1183" s="181">
        <v>3.4298999999999999</v>
      </c>
      <c r="L1183" s="181">
        <v>3.3226</v>
      </c>
      <c r="M1183" s="181">
        <v>3.3511000000000002</v>
      </c>
      <c r="N1183" s="181">
        <v>3.3414999999999999</v>
      </c>
      <c r="O1183" s="181">
        <v>4.5084</v>
      </c>
      <c r="P1183" s="181">
        <v>5.5095999999999998</v>
      </c>
      <c r="Q1183" s="181">
        <v>6.2266000000000004</v>
      </c>
      <c r="R1183" s="181">
        <v>3.6223999999999998</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44609</v>
      </c>
      <c r="E1184" s="181">
        <v>11.345000000000001</v>
      </c>
      <c r="F1184" s="181">
        <v>1.2869999999999999</v>
      </c>
      <c r="G1184" s="181">
        <v>3.4327000000000001</v>
      </c>
      <c r="H1184" s="181">
        <v>3.6335000000000002</v>
      </c>
      <c r="I1184" s="181">
        <v>3.9817</v>
      </c>
      <c r="J1184" s="181">
        <v>3.3721999999999999</v>
      </c>
      <c r="K1184" s="181">
        <v>3.2827000000000002</v>
      </c>
      <c r="L1184" s="181">
        <v>3.1818</v>
      </c>
      <c r="M1184" s="181">
        <v>3.1873999999999998</v>
      </c>
      <c r="N1184" s="181">
        <v>3.1410999999999998</v>
      </c>
      <c r="O1184" s="181">
        <v>3.9420000000000002</v>
      </c>
      <c r="P1184" s="181"/>
      <c r="Q1184" s="181">
        <v>4.0648999999999997</v>
      </c>
      <c r="R1184" s="181">
        <v>3.2098</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44609</v>
      </c>
      <c r="E1185" s="181">
        <v>11.2912</v>
      </c>
      <c r="F1185" s="181">
        <v>1.2930999999999999</v>
      </c>
      <c r="G1185" s="181">
        <v>3.3412999999999999</v>
      </c>
      <c r="H1185" s="181">
        <v>3.5121000000000002</v>
      </c>
      <c r="I1185" s="181">
        <v>3.8386</v>
      </c>
      <c r="J1185" s="181">
        <v>3.2309999999999999</v>
      </c>
      <c r="K1185" s="181">
        <v>3.1305999999999998</v>
      </c>
      <c r="L1185" s="181">
        <v>3.0287000000000002</v>
      </c>
      <c r="M1185" s="181">
        <v>3.0348000000000002</v>
      </c>
      <c r="N1185" s="181">
        <v>2.9870999999999999</v>
      </c>
      <c r="O1185" s="181">
        <v>3.7860999999999998</v>
      </c>
      <c r="P1185" s="181"/>
      <c r="Q1185" s="181">
        <v>3.9087999999999998</v>
      </c>
      <c r="R1185" s="181">
        <v>3.0545</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1967</v>
      </c>
      <c r="C1186" s="177">
        <v>119164</v>
      </c>
      <c r="D1186" s="180">
        <v>44609</v>
      </c>
      <c r="E1186" s="181">
        <v>2320.9036000000001</v>
      </c>
      <c r="F1186" s="181">
        <v>4.7893999999999997</v>
      </c>
      <c r="G1186" s="181">
        <v>4.6878000000000002</v>
      </c>
      <c r="H1186" s="181">
        <v>4.7161999999999997</v>
      </c>
      <c r="I1186" s="181">
        <v>4.8109999999999999</v>
      </c>
      <c r="J1186" s="181">
        <v>4.1424000000000003</v>
      </c>
      <c r="K1186" s="181">
        <v>4.0571999999999999</v>
      </c>
      <c r="L1186" s="181">
        <v>3.8959999999999999</v>
      </c>
      <c r="M1186" s="181">
        <v>3.6945000000000001</v>
      </c>
      <c r="N1186" s="181">
        <v>3.6082999999999998</v>
      </c>
      <c r="O1186" s="181">
        <v>4.3365999999999998</v>
      </c>
      <c r="P1186" s="181">
        <v>5.4907000000000004</v>
      </c>
      <c r="Q1186" s="181">
        <v>6.9477000000000002</v>
      </c>
      <c r="R1186" s="181">
        <v>3.5253000000000001</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1968</v>
      </c>
      <c r="C1187" s="177">
        <v>112636</v>
      </c>
      <c r="D1187" s="180">
        <v>44609</v>
      </c>
      <c r="E1187" s="181">
        <v>2303.8863999999999</v>
      </c>
      <c r="F1187" s="181">
        <v>4.7408000000000001</v>
      </c>
      <c r="G1187" s="181">
        <v>4.6368</v>
      </c>
      <c r="H1187" s="181">
        <v>4.6662999999999997</v>
      </c>
      <c r="I1187" s="181">
        <v>4.7614999999999998</v>
      </c>
      <c r="J1187" s="181">
        <v>4.0923999999999996</v>
      </c>
      <c r="K1187" s="181">
        <v>4.0065999999999997</v>
      </c>
      <c r="L1187" s="181">
        <v>3.8449</v>
      </c>
      <c r="M1187" s="181">
        <v>3.6431</v>
      </c>
      <c r="N1187" s="181">
        <v>3.5565000000000002</v>
      </c>
      <c r="O1187" s="181">
        <v>4.2698999999999998</v>
      </c>
      <c r="P1187" s="181">
        <v>5.4042000000000003</v>
      </c>
      <c r="Q1187" s="181">
        <v>7.2008000000000001</v>
      </c>
      <c r="R1187" s="181">
        <v>3.4735</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983</v>
      </c>
      <c r="C1188" s="177">
        <v>140086</v>
      </c>
      <c r="D1188" s="180">
        <v>44609</v>
      </c>
      <c r="E1188" s="181">
        <v>2341.7619653878601</v>
      </c>
      <c r="F1188" s="181">
        <v>2.5387</v>
      </c>
      <c r="G1188" s="181">
        <v>2.5848</v>
      </c>
      <c r="H1188" s="181">
        <v>2.6194000000000002</v>
      </c>
      <c r="I1188" s="181">
        <v>2.6650999999999998</v>
      </c>
      <c r="J1188" s="181">
        <v>2.9152</v>
      </c>
      <c r="K1188" s="181">
        <v>2.6553</v>
      </c>
      <c r="L1188" s="181">
        <v>2.5516999999999999</v>
      </c>
      <c r="M1188" s="181">
        <v>2.464</v>
      </c>
      <c r="N1188" s="181">
        <v>2.4864999999999999</v>
      </c>
      <c r="O1188" s="181">
        <v>2.7862</v>
      </c>
      <c r="P1188" s="181">
        <v>3.3024</v>
      </c>
      <c r="Q1188" s="181">
        <v>4.6740000000000004</v>
      </c>
      <c r="R1188" s="181">
        <v>2.4325999999999999</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44609</v>
      </c>
      <c r="E1189" s="181">
        <v>5143.0962</v>
      </c>
      <c r="F1189" s="181">
        <v>3.3933</v>
      </c>
      <c r="G1189" s="181">
        <v>3.9544999999999999</v>
      </c>
      <c r="H1189" s="181">
        <v>3.8635000000000002</v>
      </c>
      <c r="I1189" s="181">
        <v>3.9339</v>
      </c>
      <c r="J1189" s="181">
        <v>3.4762</v>
      </c>
      <c r="K1189" s="181">
        <v>3.4630999999999998</v>
      </c>
      <c r="L1189" s="181">
        <v>3.3209</v>
      </c>
      <c r="M1189" s="181">
        <v>3.3254000000000001</v>
      </c>
      <c r="N1189" s="181">
        <v>3.2921999999999998</v>
      </c>
      <c r="O1189" s="181">
        <v>4.5479000000000003</v>
      </c>
      <c r="P1189" s="181">
        <v>5.5594000000000001</v>
      </c>
      <c r="Q1189" s="181">
        <v>6.9230999999999998</v>
      </c>
      <c r="R1189" s="181">
        <v>3.6221000000000001</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44609</v>
      </c>
      <c r="E1190" s="181">
        <v>5185.6777000000002</v>
      </c>
      <c r="F1190" s="181">
        <v>3.5344000000000002</v>
      </c>
      <c r="G1190" s="181">
        <v>4.0956999999999999</v>
      </c>
      <c r="H1190" s="181">
        <v>3.9977999999999998</v>
      </c>
      <c r="I1190" s="181">
        <v>4.0711000000000004</v>
      </c>
      <c r="J1190" s="181">
        <v>3.6152000000000002</v>
      </c>
      <c r="K1190" s="181">
        <v>3.6036999999999999</v>
      </c>
      <c r="L1190" s="181">
        <v>3.4628000000000001</v>
      </c>
      <c r="M1190" s="181">
        <v>3.4685999999999999</v>
      </c>
      <c r="N1190" s="181">
        <v>3.4426999999999999</v>
      </c>
      <c r="O1190" s="181">
        <v>4.6646999999999998</v>
      </c>
      <c r="P1190" s="181">
        <v>5.6641000000000004</v>
      </c>
      <c r="Q1190" s="181">
        <v>6.9875999999999996</v>
      </c>
      <c r="R1190" s="181">
        <v>3.7545000000000002</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423</v>
      </c>
      <c r="C1191" s="177">
        <v>100837</v>
      </c>
      <c r="D1191" s="180">
        <v>44609</v>
      </c>
      <c r="E1191" s="181">
        <v>4645.6449000000002</v>
      </c>
      <c r="F1191" s="181">
        <v>2.7736999999999998</v>
      </c>
      <c r="G1191" s="181">
        <v>3.3348</v>
      </c>
      <c r="H1191" s="181">
        <v>3.2378999999999998</v>
      </c>
      <c r="I1191" s="181">
        <v>3.3102999999999998</v>
      </c>
      <c r="J1191" s="181">
        <v>2.8534999999999999</v>
      </c>
      <c r="K1191" s="181">
        <v>2.8376999999999999</v>
      </c>
      <c r="L1191" s="181">
        <v>2.6911999999999998</v>
      </c>
      <c r="M1191" s="181">
        <v>2.6909999999999998</v>
      </c>
      <c r="N1191" s="181">
        <v>2.6536</v>
      </c>
      <c r="O1191" s="181">
        <v>3.8561000000000001</v>
      </c>
      <c r="P1191" s="181">
        <v>4.7766999999999999</v>
      </c>
      <c r="Q1191" s="181">
        <v>6.6269</v>
      </c>
      <c r="R1191" s="181">
        <v>2.9598</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44609</v>
      </c>
      <c r="E1192" s="181">
        <v>1186.6477</v>
      </c>
      <c r="F1192" s="181">
        <v>2.8208000000000002</v>
      </c>
      <c r="G1192" s="181">
        <v>3.5926999999999998</v>
      </c>
      <c r="H1192" s="181">
        <v>3.633</v>
      </c>
      <c r="I1192" s="181">
        <v>3.9742000000000002</v>
      </c>
      <c r="J1192" s="181">
        <v>3.4759000000000002</v>
      </c>
      <c r="K1192" s="181">
        <v>3.4340999999999999</v>
      </c>
      <c r="L1192" s="181">
        <v>3.3111000000000002</v>
      </c>
      <c r="M1192" s="181">
        <v>3.3151000000000002</v>
      </c>
      <c r="N1192" s="181">
        <v>3.2749999999999999</v>
      </c>
      <c r="O1192" s="181">
        <v>4.1517999999999997</v>
      </c>
      <c r="P1192" s="181"/>
      <c r="Q1192" s="181">
        <v>4.6372</v>
      </c>
      <c r="R1192" s="181">
        <v>3.3769999999999998</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44609</v>
      </c>
      <c r="E1193" s="181">
        <v>1182.0461</v>
      </c>
      <c r="F1193" s="181">
        <v>2.7237</v>
      </c>
      <c r="G1193" s="181">
        <v>3.4933999999999998</v>
      </c>
      <c r="H1193" s="181">
        <v>3.5348999999999999</v>
      </c>
      <c r="I1193" s="181">
        <v>3.8757000000000001</v>
      </c>
      <c r="J1193" s="181">
        <v>3.3767999999999998</v>
      </c>
      <c r="K1193" s="181">
        <v>3.3334999999999999</v>
      </c>
      <c r="L1193" s="181">
        <v>3.2094999999999998</v>
      </c>
      <c r="M1193" s="181">
        <v>3.2124999999999999</v>
      </c>
      <c r="N1193" s="181">
        <v>3.1718999999999999</v>
      </c>
      <c r="O1193" s="181">
        <v>4.0479000000000003</v>
      </c>
      <c r="P1193" s="181"/>
      <c r="Q1193" s="181">
        <v>4.5296000000000003</v>
      </c>
      <c r="R1193" s="181">
        <v>3.274</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2035</v>
      </c>
      <c r="C1194" s="177">
        <v>138288</v>
      </c>
      <c r="D1194" s="180">
        <v>44609</v>
      </c>
      <c r="E1194" s="181">
        <v>274.1207</v>
      </c>
      <c r="F1194" s="181">
        <v>3.742</v>
      </c>
      <c r="G1194" s="181">
        <v>3.8271000000000002</v>
      </c>
      <c r="H1194" s="181">
        <v>4.1463000000000001</v>
      </c>
      <c r="I1194" s="181">
        <v>4.0103</v>
      </c>
      <c r="J1194" s="181">
        <v>3.5314000000000001</v>
      </c>
      <c r="K1194" s="181">
        <v>3.4449999999999998</v>
      </c>
      <c r="L1194" s="181">
        <v>3.3433000000000002</v>
      </c>
      <c r="M1194" s="181">
        <v>3.3515000000000001</v>
      </c>
      <c r="N1194" s="181">
        <v>3.3334000000000001</v>
      </c>
      <c r="O1194" s="181">
        <v>4.5358000000000001</v>
      </c>
      <c r="P1194" s="181">
        <v>5.5609999999999999</v>
      </c>
      <c r="Q1194" s="181">
        <v>7.2196999999999996</v>
      </c>
      <c r="R1194" s="181">
        <v>3.6046</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2036</v>
      </c>
      <c r="C1195" s="177">
        <v>138299</v>
      </c>
      <c r="D1195" s="180">
        <v>44609</v>
      </c>
      <c r="E1195" s="181">
        <v>276.23259999999999</v>
      </c>
      <c r="F1195" s="181">
        <v>3.8454999999999999</v>
      </c>
      <c r="G1195" s="181">
        <v>3.9344999999999999</v>
      </c>
      <c r="H1195" s="181">
        <v>4.2582000000000004</v>
      </c>
      <c r="I1195" s="181">
        <v>4.1205999999999996</v>
      </c>
      <c r="J1195" s="181">
        <v>3.6423999999999999</v>
      </c>
      <c r="K1195" s="181">
        <v>3.5522</v>
      </c>
      <c r="L1195" s="181">
        <v>3.4476</v>
      </c>
      <c r="M1195" s="181">
        <v>3.4558</v>
      </c>
      <c r="N1195" s="181">
        <v>3.4443000000000001</v>
      </c>
      <c r="O1195" s="181">
        <v>4.6645000000000003</v>
      </c>
      <c r="P1195" s="181">
        <v>5.6614000000000004</v>
      </c>
      <c r="Q1195" s="181">
        <v>6.9687999999999999</v>
      </c>
      <c r="R1195" s="181">
        <v>3.7465999999999999</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1873</v>
      </c>
      <c r="C1196" s="177">
        <v>148513</v>
      </c>
      <c r="D1196" s="180">
        <v>44609</v>
      </c>
      <c r="E1196" s="181">
        <v>10.632899999999999</v>
      </c>
      <c r="F1196" s="181">
        <v>3.7764000000000002</v>
      </c>
      <c r="G1196" s="181">
        <v>4.3497000000000003</v>
      </c>
      <c r="H1196" s="181">
        <v>4.1717000000000004</v>
      </c>
      <c r="I1196" s="181">
        <v>4.1012000000000004</v>
      </c>
      <c r="J1196" s="181">
        <v>3.8327</v>
      </c>
      <c r="K1196" s="181">
        <v>3.9264000000000001</v>
      </c>
      <c r="L1196" s="181">
        <v>3.9036</v>
      </c>
      <c r="M1196" s="181">
        <v>3.9674</v>
      </c>
      <c r="N1196" s="181">
        <v>4.1859000000000002</v>
      </c>
      <c r="O1196" s="181"/>
      <c r="P1196" s="181"/>
      <c r="Q1196" s="181">
        <v>4.3929999999999998</v>
      </c>
      <c r="R1196" s="181"/>
      <c r="S1196" s="124" t="s">
        <v>1951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1874</v>
      </c>
      <c r="C1197" s="177">
        <v>148510</v>
      </c>
      <c r="D1197" s="180">
        <v>44609</v>
      </c>
      <c r="E1197" s="181">
        <v>10.6335</v>
      </c>
      <c r="F1197" s="181">
        <v>3.7761999999999998</v>
      </c>
      <c r="G1197" s="181">
        <v>4.3494000000000002</v>
      </c>
      <c r="H1197" s="181">
        <v>4.1714000000000002</v>
      </c>
      <c r="I1197" s="181">
        <v>4.101</v>
      </c>
      <c r="J1197" s="181">
        <v>3.8325</v>
      </c>
      <c r="K1197" s="181">
        <v>3.9262000000000001</v>
      </c>
      <c r="L1197" s="181">
        <v>3.9053</v>
      </c>
      <c r="M1197" s="181">
        <v>3.9685000000000001</v>
      </c>
      <c r="N1197" s="181">
        <v>4.1928000000000001</v>
      </c>
      <c r="O1197" s="181"/>
      <c r="P1197" s="181"/>
      <c r="Q1197" s="181">
        <v>4.3971999999999998</v>
      </c>
      <c r="R1197" s="181"/>
      <c r="S1197" s="124" t="s">
        <v>1951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1875</v>
      </c>
      <c r="C1198" s="177">
        <v>148511</v>
      </c>
      <c r="D1198" s="180">
        <v>44609</v>
      </c>
      <c r="E1198" s="181">
        <v>10.632899999999999</v>
      </c>
      <c r="F1198" s="181">
        <v>3.7764000000000002</v>
      </c>
      <c r="G1198" s="181">
        <v>4.3497000000000003</v>
      </c>
      <c r="H1198" s="181">
        <v>4.1717000000000004</v>
      </c>
      <c r="I1198" s="181">
        <v>4.1012000000000004</v>
      </c>
      <c r="J1198" s="181">
        <v>3.8327</v>
      </c>
      <c r="K1198" s="181">
        <v>3.9264000000000001</v>
      </c>
      <c r="L1198" s="181">
        <v>3.9036</v>
      </c>
      <c r="M1198" s="181">
        <v>3.9674</v>
      </c>
      <c r="N1198" s="181">
        <v>4.1859000000000002</v>
      </c>
      <c r="O1198" s="181"/>
      <c r="P1198" s="181"/>
      <c r="Q1198" s="181">
        <v>4.3929999999999998</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1876</v>
      </c>
      <c r="C1199" s="177">
        <v>148512</v>
      </c>
      <c r="D1199" s="180">
        <v>44609</v>
      </c>
      <c r="E1199" s="181">
        <v>10.6366</v>
      </c>
      <c r="F1199" s="181">
        <v>4.1182999999999996</v>
      </c>
      <c r="G1199" s="181">
        <v>4.4626000000000001</v>
      </c>
      <c r="H1199" s="181">
        <v>4.2683999999999997</v>
      </c>
      <c r="I1199" s="181">
        <v>4.1734999999999998</v>
      </c>
      <c r="J1199" s="181">
        <v>3.8759999999999999</v>
      </c>
      <c r="K1199" s="181">
        <v>3.9517000000000002</v>
      </c>
      <c r="L1199" s="181">
        <v>3.9390999999999998</v>
      </c>
      <c r="M1199" s="181">
        <v>3.9964</v>
      </c>
      <c r="N1199" s="181">
        <v>4.2160000000000002</v>
      </c>
      <c r="O1199" s="181"/>
      <c r="P1199" s="181"/>
      <c r="Q1199" s="181">
        <v>4.4184999999999999</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44609</v>
      </c>
      <c r="E1200" s="181">
        <v>33.554000000000002</v>
      </c>
      <c r="F1200" s="181">
        <v>4.0252999999999997</v>
      </c>
      <c r="G1200" s="181">
        <v>4.4253</v>
      </c>
      <c r="H1200" s="181">
        <v>4.2146999999999997</v>
      </c>
      <c r="I1200" s="181">
        <v>4.1323999999999996</v>
      </c>
      <c r="J1200" s="181">
        <v>3.8513999999999999</v>
      </c>
      <c r="K1200" s="181">
        <v>3.9611000000000001</v>
      </c>
      <c r="L1200" s="181">
        <v>3.8313999999999999</v>
      </c>
      <c r="M1200" s="181">
        <v>3.7782</v>
      </c>
      <c r="N1200" s="181">
        <v>3.9380000000000002</v>
      </c>
      <c r="O1200" s="181">
        <v>5.1539999999999999</v>
      </c>
      <c r="P1200" s="181">
        <v>5.8697999999999997</v>
      </c>
      <c r="Q1200" s="181">
        <v>7.6620999999999997</v>
      </c>
      <c r="R1200" s="181">
        <v>4.3067000000000002</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44609</v>
      </c>
      <c r="E1201" s="181">
        <v>34.137099999999997</v>
      </c>
      <c r="F1201" s="181">
        <v>4.1703999999999999</v>
      </c>
      <c r="G1201" s="181">
        <v>4.6349999999999998</v>
      </c>
      <c r="H1201" s="181">
        <v>4.4486999999999997</v>
      </c>
      <c r="I1201" s="181">
        <v>4.3834999999999997</v>
      </c>
      <c r="J1201" s="181">
        <v>4.1153000000000004</v>
      </c>
      <c r="K1201" s="181">
        <v>4.2130999999999998</v>
      </c>
      <c r="L1201" s="181">
        <v>4.1067999999999998</v>
      </c>
      <c r="M1201" s="181">
        <v>4.0842999999999998</v>
      </c>
      <c r="N1201" s="181">
        <v>4.2614999999999998</v>
      </c>
      <c r="O1201" s="181">
        <v>5.4954999999999998</v>
      </c>
      <c r="P1201" s="181">
        <v>6.1376999999999997</v>
      </c>
      <c r="Q1201" s="181">
        <v>7.4509999999999996</v>
      </c>
      <c r="R1201" s="181">
        <v>4.6504000000000003</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44609</v>
      </c>
      <c r="E1202" s="181">
        <v>28.590499999999999</v>
      </c>
      <c r="F1202" s="181">
        <v>3.9580000000000002</v>
      </c>
      <c r="G1202" s="181">
        <v>3.6608000000000001</v>
      </c>
      <c r="H1202" s="181">
        <v>3.7231999999999998</v>
      </c>
      <c r="I1202" s="181">
        <v>3.9727999999999999</v>
      </c>
      <c r="J1202" s="181">
        <v>3.4032</v>
      </c>
      <c r="K1202" s="181">
        <v>3.3868</v>
      </c>
      <c r="L1202" s="181">
        <v>3.2911000000000001</v>
      </c>
      <c r="M1202" s="181">
        <v>3.2978000000000001</v>
      </c>
      <c r="N1202" s="181">
        <v>3.2536</v>
      </c>
      <c r="O1202" s="181">
        <v>4.1707000000000001</v>
      </c>
      <c r="P1202" s="181">
        <v>5.0369999999999999</v>
      </c>
      <c r="Q1202" s="181">
        <v>6.8403</v>
      </c>
      <c r="R1202" s="181">
        <v>3.3384999999999998</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44609</v>
      </c>
      <c r="E1203" s="181">
        <v>28.486599999999999</v>
      </c>
      <c r="F1203" s="181">
        <v>3.8443000000000001</v>
      </c>
      <c r="G1203" s="181">
        <v>3.5459999999999998</v>
      </c>
      <c r="H1203" s="181">
        <v>3.6267999999999998</v>
      </c>
      <c r="I1203" s="181">
        <v>3.8771</v>
      </c>
      <c r="J1203" s="181">
        <v>3.3033999999999999</v>
      </c>
      <c r="K1203" s="181">
        <v>3.286</v>
      </c>
      <c r="L1203" s="181">
        <v>3.1897000000000002</v>
      </c>
      <c r="M1203" s="181">
        <v>3.1956000000000002</v>
      </c>
      <c r="N1203" s="181">
        <v>3.1507000000000001</v>
      </c>
      <c r="O1203" s="181">
        <v>4.08</v>
      </c>
      <c r="P1203" s="181">
        <v>4.9592999999999998</v>
      </c>
      <c r="Q1203" s="181">
        <v>6.7789000000000001</v>
      </c>
      <c r="R1203" s="181">
        <v>3.2353999999999998</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44609</v>
      </c>
      <c r="E1204" s="181">
        <v>3319.1264000000001</v>
      </c>
      <c r="F1204" s="181">
        <v>3.5478999999999998</v>
      </c>
      <c r="G1204" s="181">
        <v>3.9055</v>
      </c>
      <c r="H1204" s="181">
        <v>3.9093</v>
      </c>
      <c r="I1204" s="181">
        <v>3.9977</v>
      </c>
      <c r="J1204" s="181">
        <v>3.4580000000000002</v>
      </c>
      <c r="K1204" s="181">
        <v>3.5333999999999999</v>
      </c>
      <c r="L1204" s="181">
        <v>3.4382999999999999</v>
      </c>
      <c r="M1204" s="181">
        <v>3.4542999999999999</v>
      </c>
      <c r="N1204" s="181">
        <v>3.4215</v>
      </c>
      <c r="O1204" s="181">
        <v>4.5612000000000004</v>
      </c>
      <c r="P1204" s="181">
        <v>5.5525000000000002</v>
      </c>
      <c r="Q1204" s="181">
        <v>6.8909000000000002</v>
      </c>
      <c r="R1204" s="181">
        <v>3.6991000000000001</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424</v>
      </c>
      <c r="C1205" s="177">
        <v>105274</v>
      </c>
      <c r="D1205" s="180">
        <v>44609</v>
      </c>
      <c r="E1205" s="181">
        <v>3328.4259000000002</v>
      </c>
      <c r="F1205" s="181">
        <v>3.4514</v>
      </c>
      <c r="G1205" s="181">
        <v>3.8079000000000001</v>
      </c>
      <c r="H1205" s="181">
        <v>3.8107000000000002</v>
      </c>
      <c r="I1205" s="181">
        <v>3.8995000000000002</v>
      </c>
      <c r="J1205" s="181">
        <v>3.3593000000000002</v>
      </c>
      <c r="K1205" s="181">
        <v>3.4339</v>
      </c>
      <c r="L1205" s="181">
        <v>3.3378000000000001</v>
      </c>
      <c r="M1205" s="181">
        <v>3.3546</v>
      </c>
      <c r="N1205" s="181">
        <v>3.3258000000000001</v>
      </c>
      <c r="O1205" s="181">
        <v>4.4756</v>
      </c>
      <c r="P1205" s="181">
        <v>5.4676999999999998</v>
      </c>
      <c r="Q1205" s="181">
        <v>6.8090999999999999</v>
      </c>
      <c r="R1205" s="181">
        <v>3.61</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2042</v>
      </c>
      <c r="C1206" s="177">
        <v>105280</v>
      </c>
      <c r="D1206" s="180">
        <v>44609</v>
      </c>
      <c r="E1206" s="181">
        <v>3297.2579999999998</v>
      </c>
      <c r="F1206" s="181">
        <v>3.4497</v>
      </c>
      <c r="G1206" s="181">
        <v>3.8054999999999999</v>
      </c>
      <c r="H1206" s="181">
        <v>3.8092000000000001</v>
      </c>
      <c r="I1206" s="181">
        <v>3.8976000000000002</v>
      </c>
      <c r="J1206" s="181">
        <v>3.3576999999999999</v>
      </c>
      <c r="K1206" s="181">
        <v>3.4338000000000002</v>
      </c>
      <c r="L1206" s="181">
        <v>3.3372000000000002</v>
      </c>
      <c r="M1206" s="181">
        <v>3.3538000000000001</v>
      </c>
      <c r="N1206" s="181">
        <v>3.3249</v>
      </c>
      <c r="O1206" s="181">
        <v>4.4748999999999999</v>
      </c>
      <c r="P1206" s="181">
        <v>5.4665999999999997</v>
      </c>
      <c r="Q1206" s="181">
        <v>6.7554999999999996</v>
      </c>
      <c r="R1206" s="181">
        <v>3.6091000000000002</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2008</v>
      </c>
      <c r="C1207" s="177">
        <v>149661</v>
      </c>
      <c r="D1207" s="180">
        <v>44609</v>
      </c>
      <c r="E1207" s="181">
        <v>2973.3700800000001</v>
      </c>
      <c r="F1207" s="181">
        <v>3.4925000000000002</v>
      </c>
      <c r="G1207" s="181">
        <v>4.0186000000000002</v>
      </c>
      <c r="H1207" s="181">
        <v>3.8651</v>
      </c>
      <c r="I1207" s="181">
        <v>3.7915999999999999</v>
      </c>
      <c r="J1207" s="181">
        <v>3.4276</v>
      </c>
      <c r="K1207" s="181">
        <v>3.3521000000000001</v>
      </c>
      <c r="L1207" s="181">
        <v>3.2608000000000001</v>
      </c>
      <c r="M1207" s="181">
        <v>3.2595999999999998</v>
      </c>
      <c r="N1207" s="181">
        <v>3.2355</v>
      </c>
      <c r="O1207" s="181">
        <v>4.2102000000000004</v>
      </c>
      <c r="P1207" s="181">
        <v>3.4767000000000001</v>
      </c>
      <c r="Q1207" s="181">
        <v>6.4325999999999999</v>
      </c>
      <c r="R1207" s="181">
        <v>3.3622999999999998</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2009</v>
      </c>
      <c r="C1208" s="177">
        <v>149664</v>
      </c>
      <c r="D1208" s="180">
        <v>44609</v>
      </c>
      <c r="E1208" s="181">
        <v>2993.52304</v>
      </c>
      <c r="F1208" s="181">
        <v>3.6036000000000001</v>
      </c>
      <c r="G1208" s="181">
        <v>4.1288</v>
      </c>
      <c r="H1208" s="181">
        <v>3.9756</v>
      </c>
      <c r="I1208" s="181">
        <v>3.9020000000000001</v>
      </c>
      <c r="J1208" s="181">
        <v>3.5381</v>
      </c>
      <c r="K1208" s="181">
        <v>3.452</v>
      </c>
      <c r="L1208" s="181">
        <v>3.3517999999999999</v>
      </c>
      <c r="M1208" s="181">
        <v>3.3504999999999998</v>
      </c>
      <c r="N1208" s="181">
        <v>3.3271000000000002</v>
      </c>
      <c r="O1208" s="181">
        <v>4.2779999999999996</v>
      </c>
      <c r="P1208" s="181">
        <v>3.5470999999999999</v>
      </c>
      <c r="Q1208" s="181">
        <v>5.8098999999999998</v>
      </c>
      <c r="R1208" s="181">
        <v>3.4516</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1951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1951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425</v>
      </c>
      <c r="C1211" s="177">
        <v>100618</v>
      </c>
      <c r="D1211" s="180"/>
      <c r="E1211" s="181"/>
      <c r="F1211" s="181"/>
      <c r="G1211" s="181"/>
      <c r="H1211" s="181"/>
      <c r="I1211" s="181"/>
      <c r="J1211" s="181"/>
      <c r="K1211" s="181"/>
      <c r="L1211" s="181"/>
      <c r="M1211" s="181"/>
      <c r="N1211" s="181"/>
      <c r="O1211" s="181"/>
      <c r="P1211" s="181"/>
      <c r="Q1211" s="181"/>
      <c r="R1211" s="181"/>
      <c r="S1211" s="124" t="s">
        <v>1951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44609</v>
      </c>
      <c r="E1212" s="181">
        <v>3345.9746</v>
      </c>
      <c r="F1212" s="181">
        <v>3.9821</v>
      </c>
      <c r="G1212" s="181">
        <v>4.2798999999999996</v>
      </c>
      <c r="H1212" s="181">
        <v>4.1562000000000001</v>
      </c>
      <c r="I1212" s="181">
        <v>4.1348000000000003</v>
      </c>
      <c r="J1212" s="181">
        <v>3.556</v>
      </c>
      <c r="K1212" s="181">
        <v>3.6055000000000001</v>
      </c>
      <c r="L1212" s="181">
        <v>3.4413999999999998</v>
      </c>
      <c r="M1212" s="181">
        <v>3.4468999999999999</v>
      </c>
      <c r="N1212" s="181">
        <v>3.4148000000000001</v>
      </c>
      <c r="O1212" s="181">
        <v>4.6410999999999998</v>
      </c>
      <c r="P1212" s="181">
        <v>5.6379000000000001</v>
      </c>
      <c r="Q1212" s="181">
        <v>6.9855</v>
      </c>
      <c r="R1212" s="181">
        <v>3.7709999999999999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44609</v>
      </c>
      <c r="E1213" s="181">
        <v>3319.1127999999999</v>
      </c>
      <c r="F1213" s="181">
        <v>3.8723999999999998</v>
      </c>
      <c r="G1213" s="181">
        <v>4.1703999999999999</v>
      </c>
      <c r="H1213" s="181">
        <v>4.0461999999999998</v>
      </c>
      <c r="I1213" s="181">
        <v>4.0246000000000004</v>
      </c>
      <c r="J1213" s="181">
        <v>3.4470999999999998</v>
      </c>
      <c r="K1213" s="181">
        <v>3.4939</v>
      </c>
      <c r="L1213" s="181">
        <v>3.3252999999999999</v>
      </c>
      <c r="M1213" s="181">
        <v>3.3313000000000001</v>
      </c>
      <c r="N1213" s="181">
        <v>3.2970999999999999</v>
      </c>
      <c r="O1213" s="181">
        <v>4.5209000000000001</v>
      </c>
      <c r="P1213" s="181">
        <v>5.5411000000000001</v>
      </c>
      <c r="Q1213" s="181">
        <v>7.1067999999999998</v>
      </c>
      <c r="R1213" s="181">
        <v>3.6516000000000002</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984</v>
      </c>
      <c r="C1214" s="177">
        <v>139619</v>
      </c>
      <c r="D1214" s="180">
        <v>44609</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426</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427</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1877</v>
      </c>
      <c r="C1218" s="177">
        <v>148841</v>
      </c>
      <c r="D1218" s="180">
        <v>44609</v>
      </c>
      <c r="E1218" s="181">
        <v>1027.6895</v>
      </c>
      <c r="F1218" s="181">
        <v>3.4561000000000002</v>
      </c>
      <c r="G1218" s="181">
        <v>3.8452999999999999</v>
      </c>
      <c r="H1218" s="181">
        <v>3.6633</v>
      </c>
      <c r="I1218" s="181">
        <v>3.6297999999999999</v>
      </c>
      <c r="J1218" s="181">
        <v>3.5587</v>
      </c>
      <c r="K1218" s="181">
        <v>3.4582000000000002</v>
      </c>
      <c r="L1218" s="181">
        <v>3.3631000000000002</v>
      </c>
      <c r="M1218" s="181">
        <v>3.371</v>
      </c>
      <c r="N1218" s="181"/>
      <c r="O1218" s="181"/>
      <c r="P1218" s="181"/>
      <c r="Q1218" s="181">
        <v>3.3689</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1878</v>
      </c>
      <c r="C1219" s="177">
        <v>148833</v>
      </c>
      <c r="D1219" s="180">
        <v>44609</v>
      </c>
      <c r="E1219" s="181">
        <v>1026.4148</v>
      </c>
      <c r="F1219" s="181">
        <v>3.3039000000000001</v>
      </c>
      <c r="G1219" s="181">
        <v>3.6947000000000001</v>
      </c>
      <c r="H1219" s="181">
        <v>3.5131999999999999</v>
      </c>
      <c r="I1219" s="181">
        <v>3.4794</v>
      </c>
      <c r="J1219" s="181">
        <v>3.4083000000000001</v>
      </c>
      <c r="K1219" s="181">
        <v>3.3069000000000002</v>
      </c>
      <c r="L1219" s="181">
        <v>3.2107000000000001</v>
      </c>
      <c r="M1219" s="181">
        <v>3.2166999999999999</v>
      </c>
      <c r="N1219" s="181"/>
      <c r="O1219" s="181"/>
      <c r="P1219" s="181"/>
      <c r="Q1219" s="181">
        <v>3.2138</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44609</v>
      </c>
      <c r="E1220" s="181">
        <v>2024.1805999999999</v>
      </c>
      <c r="F1220" s="181">
        <v>3.5670999999999999</v>
      </c>
      <c r="G1220" s="181">
        <v>3.7374000000000001</v>
      </c>
      <c r="H1220" s="181">
        <v>3.6617999999999999</v>
      </c>
      <c r="I1220" s="181">
        <v>3.5838000000000001</v>
      </c>
      <c r="J1220" s="181">
        <v>3.5219</v>
      </c>
      <c r="K1220" s="181">
        <v>3.4382000000000001</v>
      </c>
      <c r="L1220" s="181">
        <v>3.3399000000000001</v>
      </c>
      <c r="M1220" s="181">
        <v>3.3531</v>
      </c>
      <c r="N1220" s="181">
        <v>3.3422000000000001</v>
      </c>
      <c r="O1220" s="181">
        <v>4.4992000000000001</v>
      </c>
      <c r="P1220" s="181">
        <v>4.7206999999999999</v>
      </c>
      <c r="Q1220" s="181">
        <v>6.8205</v>
      </c>
      <c r="R1220" s="181">
        <v>3.6823999999999999</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44609</v>
      </c>
      <c r="E1221" s="181">
        <v>2042.2418</v>
      </c>
      <c r="F1221" s="181">
        <v>3.6570999999999998</v>
      </c>
      <c r="G1221" s="181">
        <v>3.8349000000000002</v>
      </c>
      <c r="H1221" s="181">
        <v>3.7612999999999999</v>
      </c>
      <c r="I1221" s="181">
        <v>3.6840000000000002</v>
      </c>
      <c r="J1221" s="181">
        <v>3.6221999999999999</v>
      </c>
      <c r="K1221" s="181">
        <v>3.5392000000000001</v>
      </c>
      <c r="L1221" s="181">
        <v>3.4390999999999998</v>
      </c>
      <c r="M1221" s="181">
        <v>3.4483000000000001</v>
      </c>
      <c r="N1221" s="181">
        <v>3.4373999999999998</v>
      </c>
      <c r="O1221" s="181">
        <v>4.6020000000000003</v>
      </c>
      <c r="P1221" s="181">
        <v>4.8284000000000002</v>
      </c>
      <c r="Q1221" s="181">
        <v>6.4801000000000002</v>
      </c>
      <c r="R1221" s="181">
        <v>3.7806000000000002</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44609</v>
      </c>
      <c r="E1222" s="181">
        <v>3473.1475999999998</v>
      </c>
      <c r="F1222" s="181">
        <v>3.5966</v>
      </c>
      <c r="G1222" s="181">
        <v>3.9533999999999998</v>
      </c>
      <c r="H1222" s="181">
        <v>3.8784000000000001</v>
      </c>
      <c r="I1222" s="181">
        <v>3.8573</v>
      </c>
      <c r="J1222" s="181">
        <v>3.5097999999999998</v>
      </c>
      <c r="K1222" s="181">
        <v>3.5815999999999999</v>
      </c>
      <c r="L1222" s="181">
        <v>3.4603999999999999</v>
      </c>
      <c r="M1222" s="181">
        <v>3.4704000000000002</v>
      </c>
      <c r="N1222" s="181">
        <v>3.4361000000000002</v>
      </c>
      <c r="O1222" s="181">
        <v>4.6059999999999999</v>
      </c>
      <c r="P1222" s="181">
        <v>5.6140999999999996</v>
      </c>
      <c r="Q1222" s="181">
        <v>6.9238</v>
      </c>
      <c r="R1222" s="181">
        <v>3.7166000000000001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428</v>
      </c>
      <c r="C1223" s="177">
        <v>102009</v>
      </c>
      <c r="D1223" s="180">
        <v>44609</v>
      </c>
      <c r="E1223" s="181">
        <v>3177.2710000000002</v>
      </c>
      <c r="F1223" s="181">
        <v>2.9607000000000001</v>
      </c>
      <c r="G1223" s="181">
        <v>3.3174000000000001</v>
      </c>
      <c r="H1223" s="181">
        <v>3.2421000000000002</v>
      </c>
      <c r="I1223" s="181">
        <v>3.2206999999999999</v>
      </c>
      <c r="J1223" s="181">
        <v>2.8704999999999998</v>
      </c>
      <c r="K1223" s="181">
        <v>2.9361000000000002</v>
      </c>
      <c r="L1223" s="181">
        <v>2.8079000000000001</v>
      </c>
      <c r="M1223" s="181">
        <v>2.8163999999999998</v>
      </c>
      <c r="N1223" s="181">
        <v>2.7833999999999999</v>
      </c>
      <c r="O1223" s="181">
        <v>3.9550000000000001</v>
      </c>
      <c r="P1223" s="181">
        <v>4.9321000000000002</v>
      </c>
      <c r="Q1223" s="181">
        <v>6.3901000000000003</v>
      </c>
      <c r="R1223" s="181">
        <v>3.0737000000000001</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44609</v>
      </c>
      <c r="E1224" s="181">
        <v>3452.3380999999999</v>
      </c>
      <c r="F1224" s="181">
        <v>3.4967000000000001</v>
      </c>
      <c r="G1224" s="181">
        <v>3.8532000000000002</v>
      </c>
      <c r="H1224" s="181">
        <v>3.7782</v>
      </c>
      <c r="I1224" s="181">
        <v>3.7572000000000001</v>
      </c>
      <c r="J1224" s="181">
        <v>3.4095</v>
      </c>
      <c r="K1224" s="181">
        <v>3.4807000000000001</v>
      </c>
      <c r="L1224" s="181">
        <v>3.3586999999999998</v>
      </c>
      <c r="M1224" s="181">
        <v>3.3702000000000001</v>
      </c>
      <c r="N1224" s="181">
        <v>3.3393000000000002</v>
      </c>
      <c r="O1224" s="181">
        <v>4.5175999999999998</v>
      </c>
      <c r="P1224" s="181">
        <v>5.5388999999999999</v>
      </c>
      <c r="Q1224" s="181">
        <v>6.9138000000000002</v>
      </c>
      <c r="R1224" s="181">
        <v>3.6208</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2027</v>
      </c>
      <c r="C1225" s="177">
        <v>145971</v>
      </c>
      <c r="D1225" s="180">
        <v>44609</v>
      </c>
      <c r="E1225" s="181">
        <v>1141.7959000000001</v>
      </c>
      <c r="F1225" s="181">
        <v>3.7309999999999999</v>
      </c>
      <c r="G1225" s="181">
        <v>3.5697000000000001</v>
      </c>
      <c r="H1225" s="181">
        <v>3.2406999999999999</v>
      </c>
      <c r="I1225" s="181">
        <v>3.1179999999999999</v>
      </c>
      <c r="J1225" s="181">
        <v>3.2578</v>
      </c>
      <c r="K1225" s="181">
        <v>3.1141000000000001</v>
      </c>
      <c r="L1225" s="181">
        <v>3.0255000000000001</v>
      </c>
      <c r="M1225" s="181">
        <v>3.0103</v>
      </c>
      <c r="N1225" s="181">
        <v>3.0221</v>
      </c>
      <c r="O1225" s="181">
        <v>4.2986000000000004</v>
      </c>
      <c r="P1225" s="181"/>
      <c r="Q1225" s="181">
        <v>4.3757999999999999</v>
      </c>
      <c r="R1225" s="181">
        <v>3.2071000000000001</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2028</v>
      </c>
      <c r="C1226" s="177">
        <v>145968</v>
      </c>
      <c r="D1226" s="180">
        <v>44609</v>
      </c>
      <c r="E1226" s="181">
        <v>1138.9526000000001</v>
      </c>
      <c r="F1226" s="181">
        <v>3.6120999999999999</v>
      </c>
      <c r="G1226" s="181">
        <v>3.4491999999999998</v>
      </c>
      <c r="H1226" s="181">
        <v>3.121</v>
      </c>
      <c r="I1226" s="181">
        <v>2.9950000000000001</v>
      </c>
      <c r="J1226" s="181">
        <v>3.1360999999999999</v>
      </c>
      <c r="K1226" s="181">
        <v>3.0173999999999999</v>
      </c>
      <c r="L1226" s="181">
        <v>2.9361000000000002</v>
      </c>
      <c r="M1226" s="181">
        <v>2.9232</v>
      </c>
      <c r="N1226" s="181">
        <v>2.9357000000000002</v>
      </c>
      <c r="O1226" s="181">
        <v>4.2145999999999999</v>
      </c>
      <c r="P1226" s="181"/>
      <c r="Q1226" s="181">
        <v>4.2916999999999996</v>
      </c>
      <c r="R1226" s="181">
        <v>3.1227</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3.3729504950495057</v>
      </c>
      <c r="G1227" s="183">
        <v>3.6932574257425741</v>
      </c>
      <c r="H1227" s="183">
        <v>3.6129069306930672</v>
      </c>
      <c r="I1227" s="183">
        <v>3.6477831683168329</v>
      </c>
      <c r="J1227" s="183">
        <v>3.3098168316831678</v>
      </c>
      <c r="K1227" s="183">
        <v>3.3064326732673264</v>
      </c>
      <c r="L1227" s="183">
        <v>3.1978118811881191</v>
      </c>
      <c r="M1227" s="183">
        <v>3.1989603960396038</v>
      </c>
      <c r="N1227" s="183">
        <v>3.1848090909090914</v>
      </c>
      <c r="O1227" s="183">
        <v>4.3396311111111103</v>
      </c>
      <c r="P1227" s="183">
        <v>5.3193682926829284</v>
      </c>
      <c r="Q1227" s="183">
        <v>6.0622990099009897</v>
      </c>
      <c r="R1227" s="183">
        <v>3.4755771739130443</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408</v>
      </c>
      <c r="B1228" s="177"/>
      <c r="C1228" s="177"/>
      <c r="D1228" s="177"/>
      <c r="E1228" s="177"/>
      <c r="F1228" s="183">
        <v>3.5857000000000001</v>
      </c>
      <c r="G1228" s="183">
        <v>3.8601999999999999</v>
      </c>
      <c r="H1228" s="183">
        <v>3.7761999999999998</v>
      </c>
      <c r="I1228" s="183">
        <v>3.8371</v>
      </c>
      <c r="J1228" s="183">
        <v>3.4537</v>
      </c>
      <c r="K1228" s="183">
        <v>3.4647999999999999</v>
      </c>
      <c r="L1228" s="183">
        <v>3.3433000000000002</v>
      </c>
      <c r="M1228" s="183">
        <v>3.3538000000000001</v>
      </c>
      <c r="N1228" s="183">
        <v>3.3258000000000001</v>
      </c>
      <c r="O1228" s="183">
        <v>4.4958499999999999</v>
      </c>
      <c r="P1228" s="183">
        <v>5.5224000000000002</v>
      </c>
      <c r="Q1228" s="183">
        <v>6.8720999999999997</v>
      </c>
      <c r="R1228" s="183">
        <v>3.60785</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985</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986</v>
      </c>
      <c r="B1231" s="177" t="s">
        <v>987</v>
      </c>
      <c r="C1231" s="177">
        <v>100365</v>
      </c>
      <c r="D1231" s="180">
        <v>44609</v>
      </c>
      <c r="E1231" s="181">
        <v>72.211299999999994</v>
      </c>
      <c r="F1231" s="181">
        <v>58.778500000000001</v>
      </c>
      <c r="G1231" s="181">
        <v>-14.5063</v>
      </c>
      <c r="H1231" s="181">
        <v>39.689700000000002</v>
      </c>
      <c r="I1231" s="181">
        <v>75.209299999999999</v>
      </c>
      <c r="J1231" s="181">
        <v>14.0328</v>
      </c>
      <c r="K1231" s="181">
        <v>-1.9942</v>
      </c>
      <c r="L1231" s="181">
        <v>3.0949</v>
      </c>
      <c r="M1231" s="181">
        <v>0.66849999999999998</v>
      </c>
      <c r="N1231" s="181">
        <v>2.4687999999999999</v>
      </c>
      <c r="O1231" s="181">
        <v>7.7946</v>
      </c>
      <c r="P1231" s="181">
        <v>6.9965000000000002</v>
      </c>
      <c r="Q1231" s="181">
        <v>8.7274999999999991</v>
      </c>
      <c r="R1231" s="181">
        <v>3.7953000000000001</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986</v>
      </c>
      <c r="B1232" s="177" t="s">
        <v>988</v>
      </c>
      <c r="C1232" s="177">
        <v>120743</v>
      </c>
      <c r="D1232" s="180">
        <v>44609</v>
      </c>
      <c r="E1232" s="181">
        <v>77.605599999999995</v>
      </c>
      <c r="F1232" s="181">
        <v>59.310400000000001</v>
      </c>
      <c r="G1232" s="181">
        <v>-13.9214</v>
      </c>
      <c r="H1232" s="181">
        <v>40.293500000000002</v>
      </c>
      <c r="I1232" s="181">
        <v>75.822900000000004</v>
      </c>
      <c r="J1232" s="181">
        <v>14.638500000000001</v>
      </c>
      <c r="K1232" s="181">
        <v>-1.3968</v>
      </c>
      <c r="L1232" s="181">
        <v>3.7048000000000001</v>
      </c>
      <c r="M1232" s="181">
        <v>1.2727999999999999</v>
      </c>
      <c r="N1232" s="181">
        <v>3.0853999999999999</v>
      </c>
      <c r="O1232" s="181">
        <v>8.3899000000000008</v>
      </c>
      <c r="P1232" s="181">
        <v>7.6676000000000002</v>
      </c>
      <c r="Q1232" s="181">
        <v>8.6320999999999994</v>
      </c>
      <c r="R1232" s="181">
        <v>4.3662000000000001</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986</v>
      </c>
      <c r="B1233" s="177" t="s">
        <v>989</v>
      </c>
      <c r="C1233" s="177">
        <v>143702</v>
      </c>
      <c r="D1233" s="180">
        <v>44609</v>
      </c>
      <c r="E1233" s="181">
        <v>14.1457</v>
      </c>
      <c r="F1233" s="181">
        <v>106.878</v>
      </c>
      <c r="G1233" s="181">
        <v>63.112699999999997</v>
      </c>
      <c r="H1233" s="181">
        <v>63.162100000000002</v>
      </c>
      <c r="I1233" s="181">
        <v>95.628900000000002</v>
      </c>
      <c r="J1233" s="181">
        <v>19.1252</v>
      </c>
      <c r="K1233" s="181">
        <v>1.5825</v>
      </c>
      <c r="L1233" s="181">
        <v>7.9581</v>
      </c>
      <c r="M1233" s="181">
        <v>2.6646999999999998</v>
      </c>
      <c r="N1233" s="181">
        <v>3.1389</v>
      </c>
      <c r="O1233" s="181">
        <v>9.1920000000000002</v>
      </c>
      <c r="P1233" s="181"/>
      <c r="Q1233" s="181">
        <v>10.049200000000001</v>
      </c>
      <c r="R1233" s="181">
        <v>5.3592000000000004</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986</v>
      </c>
      <c r="B1234" s="177" t="s">
        <v>990</v>
      </c>
      <c r="C1234" s="177">
        <v>143704</v>
      </c>
      <c r="D1234" s="180">
        <v>44609</v>
      </c>
      <c r="E1234" s="181">
        <v>14.3086</v>
      </c>
      <c r="F1234" s="181">
        <v>106.9406</v>
      </c>
      <c r="G1234" s="181">
        <v>63.335599999999999</v>
      </c>
      <c r="H1234" s="181">
        <v>63.404899999999998</v>
      </c>
      <c r="I1234" s="181">
        <v>95.910200000000003</v>
      </c>
      <c r="J1234" s="181">
        <v>19.4224</v>
      </c>
      <c r="K1234" s="181">
        <v>1.8693</v>
      </c>
      <c r="L1234" s="181">
        <v>8.2497000000000007</v>
      </c>
      <c r="M1234" s="181">
        <v>2.9470000000000001</v>
      </c>
      <c r="N1234" s="181">
        <v>3.4253999999999998</v>
      </c>
      <c r="O1234" s="181">
        <v>9.5299999999999994</v>
      </c>
      <c r="P1234" s="181"/>
      <c r="Q1234" s="181">
        <v>10.3977</v>
      </c>
      <c r="R1234" s="181">
        <v>5.6795999999999998</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82.976875000000007</v>
      </c>
      <c r="G1235" s="183">
        <v>24.50515</v>
      </c>
      <c r="H1235" s="183">
        <v>51.637550000000005</v>
      </c>
      <c r="I1235" s="183">
        <v>85.642824999999988</v>
      </c>
      <c r="J1235" s="183">
        <v>16.804725000000001</v>
      </c>
      <c r="K1235" s="183">
        <v>1.5199999999999991E-2</v>
      </c>
      <c r="L1235" s="183">
        <v>5.7518750000000001</v>
      </c>
      <c r="M1235" s="183">
        <v>1.88825</v>
      </c>
      <c r="N1235" s="183">
        <v>3.0296249999999998</v>
      </c>
      <c r="O1235" s="183">
        <v>8.7266250000000003</v>
      </c>
      <c r="P1235" s="183">
        <v>7.3320500000000006</v>
      </c>
      <c r="Q1235" s="183">
        <v>9.4516249999999999</v>
      </c>
      <c r="R1235" s="183">
        <v>4.8000750000000005</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408</v>
      </c>
      <c r="B1236" s="177"/>
      <c r="C1236" s="177"/>
      <c r="D1236" s="177"/>
      <c r="E1236" s="177"/>
      <c r="F1236" s="183">
        <v>83.094200000000001</v>
      </c>
      <c r="G1236" s="183">
        <v>24.595649999999999</v>
      </c>
      <c r="H1236" s="183">
        <v>51.727800000000002</v>
      </c>
      <c r="I1236" s="183">
        <v>85.725899999999996</v>
      </c>
      <c r="J1236" s="183">
        <v>16.88185</v>
      </c>
      <c r="K1236" s="183">
        <v>9.2850000000000099E-2</v>
      </c>
      <c r="L1236" s="183">
        <v>5.8314500000000002</v>
      </c>
      <c r="M1236" s="183">
        <v>1.96875</v>
      </c>
      <c r="N1236" s="183">
        <v>3.1121499999999997</v>
      </c>
      <c r="O1236" s="183">
        <v>8.7909500000000005</v>
      </c>
      <c r="P1236" s="183">
        <v>7.3320500000000006</v>
      </c>
      <c r="Q1236" s="183">
        <v>9.3883499999999991</v>
      </c>
      <c r="R1236" s="183">
        <v>4.8627000000000002</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991</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992</v>
      </c>
      <c r="B1239" s="177" t="s">
        <v>993</v>
      </c>
      <c r="C1239" s="177">
        <v>103192</v>
      </c>
      <c r="D1239" s="180">
        <v>44609</v>
      </c>
      <c r="E1239" s="181">
        <v>533.10180000000003</v>
      </c>
      <c r="F1239" s="181">
        <v>-0.39029999999999998</v>
      </c>
      <c r="G1239" s="181">
        <v>3.0794999999999999</v>
      </c>
      <c r="H1239" s="181">
        <v>4.8960999999999997</v>
      </c>
      <c r="I1239" s="181">
        <v>6.7713000000000001</v>
      </c>
      <c r="J1239" s="181">
        <v>3.4142000000000001</v>
      </c>
      <c r="K1239" s="181">
        <v>3.3277999999999999</v>
      </c>
      <c r="L1239" s="181">
        <v>3.1349</v>
      </c>
      <c r="M1239" s="181">
        <v>3.5844999999999998</v>
      </c>
      <c r="N1239" s="181">
        <v>3.9298000000000002</v>
      </c>
      <c r="O1239" s="181">
        <v>6.2350000000000003</v>
      </c>
      <c r="P1239" s="181">
        <v>6.4832000000000001</v>
      </c>
      <c r="Q1239" s="181">
        <v>7.2908999999999997</v>
      </c>
      <c r="R1239" s="181">
        <v>5.2464000000000004</v>
      </c>
      <c r="S1239" s="124" t="s">
        <v>1951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992</v>
      </c>
      <c r="B1240" s="177" t="s">
        <v>994</v>
      </c>
      <c r="C1240" s="177">
        <v>119523</v>
      </c>
      <c r="D1240" s="180">
        <v>44609</v>
      </c>
      <c r="E1240" s="181">
        <v>574.74580000000003</v>
      </c>
      <c r="F1240" s="181">
        <v>0.43819999999999998</v>
      </c>
      <c r="G1240" s="181">
        <v>3.9089999999999998</v>
      </c>
      <c r="H1240" s="181">
        <v>5.7272999999999996</v>
      </c>
      <c r="I1240" s="181">
        <v>7.6039000000000003</v>
      </c>
      <c r="J1240" s="181">
        <v>4.2469999999999999</v>
      </c>
      <c r="K1240" s="181">
        <v>4.1658999999999997</v>
      </c>
      <c r="L1240" s="181">
        <v>3.9802</v>
      </c>
      <c r="M1240" s="181">
        <v>4.4335000000000004</v>
      </c>
      <c r="N1240" s="181">
        <v>4.7660999999999998</v>
      </c>
      <c r="O1240" s="181">
        <v>7.1135000000000002</v>
      </c>
      <c r="P1240" s="181">
        <v>7.3712</v>
      </c>
      <c r="Q1240" s="181">
        <v>8.2988999999999997</v>
      </c>
      <c r="R1240" s="181">
        <v>6.1036000000000001</v>
      </c>
      <c r="S1240" s="124" t="s">
        <v>1951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992</v>
      </c>
      <c r="B1241" s="177" t="s">
        <v>995</v>
      </c>
      <c r="C1241" s="177">
        <v>120513</v>
      </c>
      <c r="D1241" s="180">
        <v>44609</v>
      </c>
      <c r="E1241" s="181">
        <v>2575.3825999999999</v>
      </c>
      <c r="F1241" s="181">
        <v>-1.8919999999999999</v>
      </c>
      <c r="G1241" s="181">
        <v>1.1678999999999999</v>
      </c>
      <c r="H1241" s="181">
        <v>4.3495999999999997</v>
      </c>
      <c r="I1241" s="181">
        <v>6.3975999999999997</v>
      </c>
      <c r="J1241" s="181">
        <v>3.8309000000000002</v>
      </c>
      <c r="K1241" s="181">
        <v>3.9154</v>
      </c>
      <c r="L1241" s="181">
        <v>3.7423999999999999</v>
      </c>
      <c r="M1241" s="181">
        <v>4.0709</v>
      </c>
      <c r="N1241" s="181">
        <v>4.3472</v>
      </c>
      <c r="O1241" s="181">
        <v>6.7050000000000001</v>
      </c>
      <c r="P1241" s="181">
        <v>7.0597000000000003</v>
      </c>
      <c r="Q1241" s="181">
        <v>7.9753999999999996</v>
      </c>
      <c r="R1241" s="181">
        <v>5.5392000000000001</v>
      </c>
      <c r="S1241" s="124" t="s">
        <v>1950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992</v>
      </c>
      <c r="B1242" s="177" t="s">
        <v>996</v>
      </c>
      <c r="C1242" s="177">
        <v>112214</v>
      </c>
      <c r="D1242" s="180">
        <v>44609</v>
      </c>
      <c r="E1242" s="181">
        <v>2483.9232000000002</v>
      </c>
      <c r="F1242" s="181">
        <v>-2.2025999999999999</v>
      </c>
      <c r="G1242" s="181">
        <v>0.85819999999999996</v>
      </c>
      <c r="H1242" s="181">
        <v>4.0391000000000004</v>
      </c>
      <c r="I1242" s="181">
        <v>6.0864000000000003</v>
      </c>
      <c r="J1242" s="181">
        <v>3.5192999999999999</v>
      </c>
      <c r="K1242" s="181">
        <v>3.6019000000000001</v>
      </c>
      <c r="L1242" s="181">
        <v>3.4293</v>
      </c>
      <c r="M1242" s="181">
        <v>3.7547999999999999</v>
      </c>
      <c r="N1242" s="181">
        <v>4.0243000000000002</v>
      </c>
      <c r="O1242" s="181">
        <v>6.3792999999999997</v>
      </c>
      <c r="P1242" s="181">
        <v>6.6230000000000002</v>
      </c>
      <c r="Q1242" s="181">
        <v>7.6342999999999996</v>
      </c>
      <c r="R1242" s="181">
        <v>5.2131999999999996</v>
      </c>
      <c r="S1242" s="124" t="s">
        <v>1950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992</v>
      </c>
      <c r="B1243" s="177" t="s">
        <v>997</v>
      </c>
      <c r="C1243" s="177">
        <v>112029</v>
      </c>
      <c r="D1243" s="180">
        <v>44609</v>
      </c>
      <c r="E1243" s="181">
        <v>1598.7101</v>
      </c>
      <c r="F1243" s="181">
        <v>10.3111</v>
      </c>
      <c r="G1243" s="181">
        <v>7.3498999999999999</v>
      </c>
      <c r="H1243" s="181">
        <v>5.5989000000000004</v>
      </c>
      <c r="I1243" s="181">
        <v>7.7617000000000003</v>
      </c>
      <c r="J1243" s="181">
        <v>3.4243999999999999</v>
      </c>
      <c r="K1243" s="181">
        <v>3.0590999999999999</v>
      </c>
      <c r="L1243" s="181">
        <v>2.8938999999999999</v>
      </c>
      <c r="M1243" s="181">
        <v>3.0365000000000002</v>
      </c>
      <c r="N1243" s="181">
        <v>3.9348999999999998</v>
      </c>
      <c r="O1243" s="181">
        <v>-9.2771000000000008</v>
      </c>
      <c r="P1243" s="181">
        <v>-3.1654</v>
      </c>
      <c r="Q1243" s="181">
        <v>3.7755999999999998</v>
      </c>
      <c r="R1243" s="181">
        <v>-3.1305000000000001</v>
      </c>
      <c r="S1243" s="124" t="s">
        <v>1951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992</v>
      </c>
      <c r="B1244" s="177" t="s">
        <v>998</v>
      </c>
      <c r="C1244" s="177">
        <v>119410</v>
      </c>
      <c r="D1244" s="180">
        <v>44609</v>
      </c>
      <c r="E1244" s="181">
        <v>1642.5118</v>
      </c>
      <c r="F1244" s="181">
        <v>10.523</v>
      </c>
      <c r="G1244" s="181">
        <v>7.5609000000000002</v>
      </c>
      <c r="H1244" s="181">
        <v>5.8093000000000004</v>
      </c>
      <c r="I1244" s="181">
        <v>7.9722999999999997</v>
      </c>
      <c r="J1244" s="181">
        <v>3.6351</v>
      </c>
      <c r="K1244" s="181">
        <v>3.2707999999999999</v>
      </c>
      <c r="L1244" s="181">
        <v>3.1069</v>
      </c>
      <c r="M1244" s="181">
        <v>3.2515000000000001</v>
      </c>
      <c r="N1244" s="181">
        <v>4.1534000000000004</v>
      </c>
      <c r="O1244" s="181">
        <v>-9.0478000000000005</v>
      </c>
      <c r="P1244" s="181">
        <v>-2.9060999999999999</v>
      </c>
      <c r="Q1244" s="181">
        <v>2.5608</v>
      </c>
      <c r="R1244" s="181">
        <v>-2.9125000000000001</v>
      </c>
      <c r="S1244" s="124" t="s">
        <v>1951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992</v>
      </c>
      <c r="B1245" s="177" t="s">
        <v>999</v>
      </c>
      <c r="C1245" s="177">
        <v>148320</v>
      </c>
      <c r="D1245" s="180"/>
      <c r="E1245" s="181"/>
      <c r="F1245" s="181"/>
      <c r="G1245" s="181"/>
      <c r="H1245" s="181"/>
      <c r="I1245" s="181"/>
      <c r="J1245" s="181"/>
      <c r="K1245" s="181"/>
      <c r="L1245" s="181"/>
      <c r="M1245" s="181"/>
      <c r="N1245" s="181"/>
      <c r="O1245" s="181"/>
      <c r="P1245" s="181"/>
      <c r="Q1245" s="181"/>
      <c r="R1245" s="181"/>
      <c r="S1245" s="124" t="s">
        <v>1951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992</v>
      </c>
      <c r="B1246" s="177" t="s">
        <v>1000</v>
      </c>
      <c r="C1246" s="177">
        <v>148325</v>
      </c>
      <c r="D1246" s="180"/>
      <c r="E1246" s="181"/>
      <c r="F1246" s="181"/>
      <c r="G1246" s="181"/>
      <c r="H1246" s="181"/>
      <c r="I1246" s="181"/>
      <c r="J1246" s="181"/>
      <c r="K1246" s="181"/>
      <c r="L1246" s="181"/>
      <c r="M1246" s="181"/>
      <c r="N1246" s="181"/>
      <c r="O1246" s="181"/>
      <c r="P1246" s="181"/>
      <c r="Q1246" s="181"/>
      <c r="R1246" s="181"/>
      <c r="S1246" s="124" t="s">
        <v>1951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992</v>
      </c>
      <c r="B1247" s="177" t="s">
        <v>1001</v>
      </c>
      <c r="C1247" s="177">
        <v>117945</v>
      </c>
      <c r="D1247" s="180">
        <v>44609</v>
      </c>
      <c r="E1247" s="181">
        <v>32.772599999999997</v>
      </c>
      <c r="F1247" s="181">
        <v>5.1238999999999999</v>
      </c>
      <c r="G1247" s="181">
        <v>4.9024000000000001</v>
      </c>
      <c r="H1247" s="181">
        <v>5.8616000000000001</v>
      </c>
      <c r="I1247" s="181">
        <v>7.3874000000000004</v>
      </c>
      <c r="J1247" s="181">
        <v>4.2583000000000002</v>
      </c>
      <c r="K1247" s="181">
        <v>3.5605000000000002</v>
      </c>
      <c r="L1247" s="181">
        <v>2.9773000000000001</v>
      </c>
      <c r="M1247" s="181">
        <v>3.3319000000000001</v>
      </c>
      <c r="N1247" s="181">
        <v>3.7722000000000002</v>
      </c>
      <c r="O1247" s="181">
        <v>5.7325999999999997</v>
      </c>
      <c r="P1247" s="181">
        <v>6.1582999999999997</v>
      </c>
      <c r="Q1247" s="181">
        <v>7.5362</v>
      </c>
      <c r="R1247" s="181">
        <v>4.9897999999999998</v>
      </c>
      <c r="S1247" s="124" t="s">
        <v>1951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992</v>
      </c>
      <c r="B1248" s="177" t="s">
        <v>1002</v>
      </c>
      <c r="C1248" s="177">
        <v>120008</v>
      </c>
      <c r="D1248" s="180">
        <v>44609</v>
      </c>
      <c r="E1248" s="181">
        <v>35.001399999999997</v>
      </c>
      <c r="F1248" s="181">
        <v>5.9450000000000003</v>
      </c>
      <c r="G1248" s="181">
        <v>5.8426</v>
      </c>
      <c r="H1248" s="181">
        <v>6.8021000000000003</v>
      </c>
      <c r="I1248" s="181">
        <v>8.3018000000000001</v>
      </c>
      <c r="J1248" s="181">
        <v>5.149</v>
      </c>
      <c r="K1248" s="181">
        <v>4.4507000000000003</v>
      </c>
      <c r="L1248" s="181">
        <v>3.8483000000000001</v>
      </c>
      <c r="M1248" s="181">
        <v>4.1928000000000001</v>
      </c>
      <c r="N1248" s="181">
        <v>4.6452</v>
      </c>
      <c r="O1248" s="181">
        <v>6.6069000000000004</v>
      </c>
      <c r="P1248" s="181">
        <v>6.9627999999999997</v>
      </c>
      <c r="Q1248" s="181">
        <v>7.9162999999999997</v>
      </c>
      <c r="R1248" s="181">
        <v>5.8594999999999997</v>
      </c>
      <c r="S1248" s="124" t="s">
        <v>1951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992</v>
      </c>
      <c r="B1249" s="177" t="s">
        <v>1003</v>
      </c>
      <c r="C1249" s="177">
        <v>118291</v>
      </c>
      <c r="D1249" s="180">
        <v>44609</v>
      </c>
      <c r="E1249" s="181">
        <v>34.686599999999999</v>
      </c>
      <c r="F1249" s="181">
        <v>3.8938000000000001</v>
      </c>
      <c r="G1249" s="181">
        <v>6.1764999999999999</v>
      </c>
      <c r="H1249" s="181">
        <v>5.4023000000000003</v>
      </c>
      <c r="I1249" s="181">
        <v>6.2081999999999997</v>
      </c>
      <c r="J1249" s="181">
        <v>3.5920999999999998</v>
      </c>
      <c r="K1249" s="181">
        <v>3.58</v>
      </c>
      <c r="L1249" s="181">
        <v>3.2858999999999998</v>
      </c>
      <c r="M1249" s="181">
        <v>3.5203000000000002</v>
      </c>
      <c r="N1249" s="181">
        <v>3.6724000000000001</v>
      </c>
      <c r="O1249" s="181">
        <v>5.8639000000000001</v>
      </c>
      <c r="P1249" s="181">
        <v>6.3773</v>
      </c>
      <c r="Q1249" s="181">
        <v>7.4889999999999999</v>
      </c>
      <c r="R1249" s="181">
        <v>4.7329999999999997</v>
      </c>
      <c r="S1249" s="124" t="s">
        <v>1951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992</v>
      </c>
      <c r="B1250" s="177" t="s">
        <v>1004</v>
      </c>
      <c r="C1250" s="177">
        <v>102913</v>
      </c>
      <c r="D1250" s="180">
        <v>44609</v>
      </c>
      <c r="E1250" s="181">
        <v>34.070500000000003</v>
      </c>
      <c r="F1250" s="181">
        <v>3.6427999999999998</v>
      </c>
      <c r="G1250" s="181">
        <v>5.9307999999999996</v>
      </c>
      <c r="H1250" s="181">
        <v>5.1474000000000002</v>
      </c>
      <c r="I1250" s="181">
        <v>5.9593999999999996</v>
      </c>
      <c r="J1250" s="181">
        <v>3.3374000000000001</v>
      </c>
      <c r="K1250" s="181">
        <v>3.3254000000000001</v>
      </c>
      <c r="L1250" s="181">
        <v>3.0217000000000001</v>
      </c>
      <c r="M1250" s="181">
        <v>3.2528000000000001</v>
      </c>
      <c r="N1250" s="181">
        <v>3.3959000000000001</v>
      </c>
      <c r="O1250" s="181">
        <v>5.6022999999999996</v>
      </c>
      <c r="P1250" s="181">
        <v>6.1360999999999999</v>
      </c>
      <c r="Q1250" s="181">
        <v>7.4909999999999997</v>
      </c>
      <c r="R1250" s="181">
        <v>4.4699</v>
      </c>
      <c r="S1250" s="124" t="s">
        <v>1951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992</v>
      </c>
      <c r="B1251" s="177" t="s">
        <v>1005</v>
      </c>
      <c r="C1251" s="177">
        <v>133925</v>
      </c>
      <c r="D1251" s="180">
        <v>44609</v>
      </c>
      <c r="E1251" s="181">
        <v>16.375699999999998</v>
      </c>
      <c r="F1251" s="181">
        <v>5.1272000000000002</v>
      </c>
      <c r="G1251" s="181">
        <v>5.8723000000000001</v>
      </c>
      <c r="H1251" s="181">
        <v>6.3761000000000001</v>
      </c>
      <c r="I1251" s="181">
        <v>6.8959999999999999</v>
      </c>
      <c r="J1251" s="181">
        <v>3.7652000000000001</v>
      </c>
      <c r="K1251" s="181">
        <v>3.7738</v>
      </c>
      <c r="L1251" s="181">
        <v>3.4847000000000001</v>
      </c>
      <c r="M1251" s="181">
        <v>3.7974000000000001</v>
      </c>
      <c r="N1251" s="181">
        <v>4.0857000000000001</v>
      </c>
      <c r="O1251" s="181">
        <v>6.3315000000000001</v>
      </c>
      <c r="P1251" s="181">
        <v>6.7594000000000003</v>
      </c>
      <c r="Q1251" s="181">
        <v>7.3567</v>
      </c>
      <c r="R1251" s="181">
        <v>5.0468000000000002</v>
      </c>
      <c r="S1251" s="124" t="s">
        <v>1951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992</v>
      </c>
      <c r="B1252" s="177" t="s">
        <v>1006</v>
      </c>
      <c r="C1252" s="177">
        <v>133926</v>
      </c>
      <c r="D1252" s="180">
        <v>44609</v>
      </c>
      <c r="E1252" s="181">
        <v>16.024899999999999</v>
      </c>
      <c r="F1252" s="181">
        <v>4.7838000000000003</v>
      </c>
      <c r="G1252" s="181">
        <v>5.6208999999999998</v>
      </c>
      <c r="H1252" s="181">
        <v>6.0918000000000001</v>
      </c>
      <c r="I1252" s="181">
        <v>6.6058000000000003</v>
      </c>
      <c r="J1252" s="181">
        <v>3.4782000000000002</v>
      </c>
      <c r="K1252" s="181">
        <v>3.4790000000000001</v>
      </c>
      <c r="L1252" s="181">
        <v>3.1871999999999998</v>
      </c>
      <c r="M1252" s="181">
        <v>3.4975999999999998</v>
      </c>
      <c r="N1252" s="181">
        <v>3.7875000000000001</v>
      </c>
      <c r="O1252" s="181">
        <v>6.0229999999999997</v>
      </c>
      <c r="P1252" s="181">
        <v>6.4420999999999999</v>
      </c>
      <c r="Q1252" s="181">
        <v>7.0225999999999997</v>
      </c>
      <c r="R1252" s="181">
        <v>4.7569999999999997</v>
      </c>
      <c r="S1252" s="124" t="s">
        <v>1951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992</v>
      </c>
      <c r="B1253" s="177" t="s">
        <v>1007</v>
      </c>
      <c r="C1253" s="177">
        <v>140220</v>
      </c>
      <c r="D1253" s="180"/>
      <c r="E1253" s="181"/>
      <c r="F1253" s="181"/>
      <c r="G1253" s="181"/>
      <c r="H1253" s="181"/>
      <c r="I1253" s="181"/>
      <c r="J1253" s="181"/>
      <c r="K1253" s="181"/>
      <c r="L1253" s="181"/>
      <c r="M1253" s="181"/>
      <c r="N1253" s="181"/>
      <c r="O1253" s="181"/>
      <c r="P1253" s="181"/>
      <c r="Q1253" s="181"/>
      <c r="R1253" s="181"/>
      <c r="S1253" s="124" t="s">
        <v>1951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992</v>
      </c>
      <c r="B1254" s="177" t="s">
        <v>1008</v>
      </c>
      <c r="C1254" s="177">
        <v>140207</v>
      </c>
      <c r="D1254" s="180"/>
      <c r="E1254" s="181"/>
      <c r="F1254" s="181"/>
      <c r="G1254" s="181"/>
      <c r="H1254" s="181"/>
      <c r="I1254" s="181"/>
      <c r="J1254" s="181"/>
      <c r="K1254" s="181"/>
      <c r="L1254" s="181"/>
      <c r="M1254" s="181"/>
      <c r="N1254" s="181"/>
      <c r="O1254" s="181"/>
      <c r="P1254" s="181"/>
      <c r="Q1254" s="181"/>
      <c r="R1254" s="181"/>
      <c r="S1254" s="124" t="s">
        <v>1951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992</v>
      </c>
      <c r="B1255" s="177" t="s">
        <v>1879</v>
      </c>
      <c r="C1255" s="177">
        <v>113135</v>
      </c>
      <c r="D1255" s="180">
        <v>44609</v>
      </c>
      <c r="E1255" s="181">
        <v>26.8582</v>
      </c>
      <c r="F1255" s="181">
        <v>22.300999999999998</v>
      </c>
      <c r="G1255" s="181">
        <v>15.6485</v>
      </c>
      <c r="H1255" s="181">
        <v>16.652100000000001</v>
      </c>
      <c r="I1255" s="181">
        <v>18.4862</v>
      </c>
      <c r="J1255" s="181">
        <v>13.6633</v>
      </c>
      <c r="K1255" s="181">
        <v>21.3659</v>
      </c>
      <c r="L1255" s="181">
        <v>25.0672</v>
      </c>
      <c r="M1255" s="181">
        <v>19.210899999999999</v>
      </c>
      <c r="N1255" s="181">
        <v>17.186</v>
      </c>
      <c r="O1255" s="181">
        <v>7.7367999999999997</v>
      </c>
      <c r="P1255" s="181">
        <v>7.9554999999999998</v>
      </c>
      <c r="Q1255" s="181">
        <v>8.9123000000000001</v>
      </c>
      <c r="R1255" s="181">
        <v>12.630599999999999</v>
      </c>
      <c r="S1255" s="124" t="s">
        <v>1951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992</v>
      </c>
      <c r="B1256" s="177" t="s">
        <v>1880</v>
      </c>
      <c r="C1256" s="177">
        <v>118530</v>
      </c>
      <c r="D1256" s="180">
        <v>44609</v>
      </c>
      <c r="E1256" s="181">
        <v>27.584299999999999</v>
      </c>
      <c r="F1256" s="181">
        <v>22.1111</v>
      </c>
      <c r="G1256" s="181">
        <v>15.634</v>
      </c>
      <c r="H1256" s="181">
        <v>16.6309</v>
      </c>
      <c r="I1256" s="181">
        <v>18.4755</v>
      </c>
      <c r="J1256" s="181">
        <v>13.6577</v>
      </c>
      <c r="K1256" s="181">
        <v>21.3642</v>
      </c>
      <c r="L1256" s="181">
        <v>25.064800000000002</v>
      </c>
      <c r="M1256" s="181">
        <v>19.209599999999998</v>
      </c>
      <c r="N1256" s="181">
        <v>17.212399999999999</v>
      </c>
      <c r="O1256" s="181">
        <v>8.0081000000000007</v>
      </c>
      <c r="P1256" s="181">
        <v>8.2698</v>
      </c>
      <c r="Q1256" s="181">
        <v>9.1119000000000003</v>
      </c>
      <c r="R1256" s="181">
        <v>12.8454</v>
      </c>
      <c r="S1256" s="124" t="s">
        <v>1951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992</v>
      </c>
      <c r="B1257" s="177" t="s">
        <v>1941</v>
      </c>
      <c r="C1257" s="177">
        <v>100503</v>
      </c>
      <c r="D1257" s="180">
        <v>44609</v>
      </c>
      <c r="E1257" s="181">
        <v>49.823132544198302</v>
      </c>
      <c r="F1257" s="181">
        <v>22.4131</v>
      </c>
      <c r="G1257" s="181">
        <v>15.7392</v>
      </c>
      <c r="H1257" s="181">
        <v>16.6419</v>
      </c>
      <c r="I1257" s="181">
        <v>18.487500000000001</v>
      </c>
      <c r="J1257" s="181">
        <v>13.6668</v>
      </c>
      <c r="K1257" s="181">
        <v>21.3673</v>
      </c>
      <c r="L1257" s="181">
        <v>25.0655</v>
      </c>
      <c r="M1257" s="181">
        <v>19.2105</v>
      </c>
      <c r="N1257" s="181">
        <v>17.185700000000001</v>
      </c>
      <c r="O1257" s="181">
        <v>6.9875999999999996</v>
      </c>
      <c r="P1257" s="181">
        <v>6.5848000000000004</v>
      </c>
      <c r="Q1257" s="181">
        <v>7.5568999999999997</v>
      </c>
      <c r="R1257" s="181">
        <v>12.6304</v>
      </c>
      <c r="S1257" s="124" t="s">
        <v>1951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992</v>
      </c>
      <c r="B1258" s="177" t="s">
        <v>1942</v>
      </c>
      <c r="C1258" s="177">
        <v>118528</v>
      </c>
      <c r="D1258" s="180">
        <v>44609</v>
      </c>
      <c r="E1258" s="181">
        <v>19.718225811336399</v>
      </c>
      <c r="F1258" s="181">
        <v>22.221399999999999</v>
      </c>
      <c r="G1258" s="181">
        <v>15.679600000000001</v>
      </c>
      <c r="H1258" s="181">
        <v>16.6478</v>
      </c>
      <c r="I1258" s="181">
        <v>18.473800000000001</v>
      </c>
      <c r="J1258" s="181">
        <v>13.6576</v>
      </c>
      <c r="K1258" s="181">
        <v>21.365400000000001</v>
      </c>
      <c r="L1258" s="181">
        <v>25.066299999999998</v>
      </c>
      <c r="M1258" s="181">
        <v>19.211300000000001</v>
      </c>
      <c r="N1258" s="181">
        <v>17.213899999999999</v>
      </c>
      <c r="O1258" s="181">
        <v>7.2775999999999996</v>
      </c>
      <c r="P1258" s="181">
        <v>6.9253</v>
      </c>
      <c r="Q1258" s="181">
        <v>7.2934000000000001</v>
      </c>
      <c r="R1258" s="181">
        <v>12.8453</v>
      </c>
      <c r="S1258" s="124" t="s">
        <v>1951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992</v>
      </c>
      <c r="B1259" s="177" t="s">
        <v>1009</v>
      </c>
      <c r="C1259" s="177">
        <v>147990</v>
      </c>
      <c r="D1259" s="180"/>
      <c r="E1259" s="181"/>
      <c r="F1259" s="181"/>
      <c r="G1259" s="181"/>
      <c r="H1259" s="181"/>
      <c r="I1259" s="181"/>
      <c r="J1259" s="181"/>
      <c r="K1259" s="181"/>
      <c r="L1259" s="181"/>
      <c r="M1259" s="181"/>
      <c r="N1259" s="181"/>
      <c r="O1259" s="181"/>
      <c r="P1259" s="181"/>
      <c r="Q1259" s="181"/>
      <c r="R1259" s="181"/>
      <c r="S1259" s="124" t="s">
        <v>1951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992</v>
      </c>
      <c r="B1260" s="177" t="s">
        <v>1010</v>
      </c>
      <c r="C1260" s="177">
        <v>147991</v>
      </c>
      <c r="D1260" s="180"/>
      <c r="E1260" s="181"/>
      <c r="F1260" s="181"/>
      <c r="G1260" s="181"/>
      <c r="H1260" s="181"/>
      <c r="I1260" s="181"/>
      <c r="J1260" s="181"/>
      <c r="K1260" s="181"/>
      <c r="L1260" s="181"/>
      <c r="M1260" s="181"/>
      <c r="N1260" s="181"/>
      <c r="O1260" s="181"/>
      <c r="P1260" s="181"/>
      <c r="Q1260" s="181"/>
      <c r="R1260" s="181"/>
      <c r="S1260" s="124" t="s">
        <v>1951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992</v>
      </c>
      <c r="B1261" s="177" t="s">
        <v>1881</v>
      </c>
      <c r="C1261" s="177">
        <v>148000</v>
      </c>
      <c r="D1261" s="180"/>
      <c r="E1261" s="181"/>
      <c r="F1261" s="181"/>
      <c r="G1261" s="181"/>
      <c r="H1261" s="181"/>
      <c r="I1261" s="181"/>
      <c r="J1261" s="181"/>
      <c r="K1261" s="181"/>
      <c r="L1261" s="181"/>
      <c r="M1261" s="181"/>
      <c r="N1261" s="181"/>
      <c r="O1261" s="181"/>
      <c r="P1261" s="181"/>
      <c r="Q1261" s="181"/>
      <c r="R1261" s="181"/>
      <c r="S1261" s="124" t="s">
        <v>1951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992</v>
      </c>
      <c r="B1262" s="177" t="s">
        <v>1882</v>
      </c>
      <c r="C1262" s="177">
        <v>147999</v>
      </c>
      <c r="D1262" s="180"/>
      <c r="E1262" s="181"/>
      <c r="F1262" s="181"/>
      <c r="G1262" s="181"/>
      <c r="H1262" s="181"/>
      <c r="I1262" s="181"/>
      <c r="J1262" s="181"/>
      <c r="K1262" s="181"/>
      <c r="L1262" s="181"/>
      <c r="M1262" s="181"/>
      <c r="N1262" s="181"/>
      <c r="O1262" s="181"/>
      <c r="P1262" s="181"/>
      <c r="Q1262" s="181"/>
      <c r="R1262" s="181"/>
      <c r="S1262" s="124" t="s">
        <v>1951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992</v>
      </c>
      <c r="B1263" s="177" t="s">
        <v>1943</v>
      </c>
      <c r="C1263" s="177">
        <v>147995</v>
      </c>
      <c r="D1263" s="180"/>
      <c r="E1263" s="181"/>
      <c r="F1263" s="181"/>
      <c r="G1263" s="181"/>
      <c r="H1263" s="181"/>
      <c r="I1263" s="181"/>
      <c r="J1263" s="181"/>
      <c r="K1263" s="181"/>
      <c r="L1263" s="181"/>
      <c r="M1263" s="181"/>
      <c r="N1263" s="181"/>
      <c r="O1263" s="181"/>
      <c r="P1263" s="181"/>
      <c r="Q1263" s="181"/>
      <c r="R1263" s="181"/>
      <c r="S1263" s="124" t="s">
        <v>1951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992</v>
      </c>
      <c r="B1264" s="177" t="s">
        <v>1944</v>
      </c>
      <c r="C1264" s="177">
        <v>147996</v>
      </c>
      <c r="D1264" s="180"/>
      <c r="E1264" s="181"/>
      <c r="F1264" s="181"/>
      <c r="G1264" s="181"/>
      <c r="H1264" s="181"/>
      <c r="I1264" s="181"/>
      <c r="J1264" s="181"/>
      <c r="K1264" s="181"/>
      <c r="L1264" s="181"/>
      <c r="M1264" s="181"/>
      <c r="N1264" s="181"/>
      <c r="O1264" s="181"/>
      <c r="P1264" s="181"/>
      <c r="Q1264" s="181"/>
      <c r="R1264" s="181"/>
      <c r="S1264" s="124" t="s">
        <v>1951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992</v>
      </c>
      <c r="B1265" s="177" t="s">
        <v>1011</v>
      </c>
      <c r="C1265" s="177">
        <v>102452</v>
      </c>
      <c r="D1265" s="180">
        <v>44609</v>
      </c>
      <c r="E1265" s="181">
        <v>46.594099999999997</v>
      </c>
      <c r="F1265" s="181">
        <v>-4.9344999999999999</v>
      </c>
      <c r="G1265" s="181">
        <v>-0.2089</v>
      </c>
      <c r="H1265" s="181">
        <v>3.4939</v>
      </c>
      <c r="I1265" s="181">
        <v>6.3887999999999998</v>
      </c>
      <c r="J1265" s="181">
        <v>3.1698</v>
      </c>
      <c r="K1265" s="181">
        <v>2.8645</v>
      </c>
      <c r="L1265" s="181">
        <v>3.1968999999999999</v>
      </c>
      <c r="M1265" s="181">
        <v>3.7652999999999999</v>
      </c>
      <c r="N1265" s="181">
        <v>3.7948</v>
      </c>
      <c r="O1265" s="181">
        <v>6.3540999999999999</v>
      </c>
      <c r="P1265" s="181">
        <v>6.4368999999999996</v>
      </c>
      <c r="Q1265" s="181">
        <v>7.1558999999999999</v>
      </c>
      <c r="R1265" s="181">
        <v>5.5414000000000003</v>
      </c>
      <c r="S1265" s="124" t="s">
        <v>1951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992</v>
      </c>
      <c r="B1266" s="177" t="s">
        <v>1012</v>
      </c>
      <c r="C1266" s="177">
        <v>118942</v>
      </c>
      <c r="D1266" s="180">
        <v>44609</v>
      </c>
      <c r="E1266" s="181">
        <v>49.516500000000001</v>
      </c>
      <c r="F1266" s="181">
        <v>-4.2747999999999999</v>
      </c>
      <c r="G1266" s="181">
        <v>0.44230000000000003</v>
      </c>
      <c r="H1266" s="181">
        <v>4.1417000000000002</v>
      </c>
      <c r="I1266" s="181">
        <v>7.0427999999999997</v>
      </c>
      <c r="J1266" s="181">
        <v>3.8193000000000001</v>
      </c>
      <c r="K1266" s="181">
        <v>3.5137999999999998</v>
      </c>
      <c r="L1266" s="181">
        <v>3.8298999999999999</v>
      </c>
      <c r="M1266" s="181">
        <v>4.3978999999999999</v>
      </c>
      <c r="N1266" s="181">
        <v>4.4306000000000001</v>
      </c>
      <c r="O1266" s="181">
        <v>6.9970999999999997</v>
      </c>
      <c r="P1266" s="181">
        <v>7.0991</v>
      </c>
      <c r="Q1266" s="181">
        <v>7.9339000000000004</v>
      </c>
      <c r="R1266" s="181">
        <v>6.1818999999999997</v>
      </c>
      <c r="S1266" s="124" t="s">
        <v>1951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992</v>
      </c>
      <c r="B1267" s="177" t="s">
        <v>1013</v>
      </c>
      <c r="C1267" s="177">
        <v>104344</v>
      </c>
      <c r="D1267" s="180">
        <v>44609</v>
      </c>
      <c r="E1267" s="181">
        <v>16.692699999999999</v>
      </c>
      <c r="F1267" s="181">
        <v>3.2801999999999998</v>
      </c>
      <c r="G1267" s="181">
        <v>7.22</v>
      </c>
      <c r="H1267" s="181">
        <v>7.6642999999999999</v>
      </c>
      <c r="I1267" s="181">
        <v>7.0629999999999997</v>
      </c>
      <c r="J1267" s="181">
        <v>3.8071000000000002</v>
      </c>
      <c r="K1267" s="181">
        <v>3.6360999999999999</v>
      </c>
      <c r="L1267" s="181">
        <v>3.0651000000000002</v>
      </c>
      <c r="M1267" s="181">
        <v>3.3374999999999999</v>
      </c>
      <c r="N1267" s="181">
        <v>3.6408</v>
      </c>
      <c r="O1267" s="181">
        <v>1.0874999999999999</v>
      </c>
      <c r="P1267" s="181">
        <v>3.2126999999999999</v>
      </c>
      <c r="Q1267" s="181">
        <v>3.3948</v>
      </c>
      <c r="R1267" s="181">
        <v>3.0615000000000001</v>
      </c>
      <c r="S1267" s="124" t="s">
        <v>1951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992</v>
      </c>
      <c r="B1268" s="177" t="s">
        <v>1014</v>
      </c>
      <c r="C1268" s="177">
        <v>120066</v>
      </c>
      <c r="D1268" s="180">
        <v>44609</v>
      </c>
      <c r="E1268" s="181">
        <v>17.853899999999999</v>
      </c>
      <c r="F1268" s="181">
        <v>3.6802000000000001</v>
      </c>
      <c r="G1268" s="181">
        <v>7.6371000000000002</v>
      </c>
      <c r="H1268" s="181">
        <v>8.0731000000000002</v>
      </c>
      <c r="I1268" s="181">
        <v>7.4687000000000001</v>
      </c>
      <c r="J1268" s="181">
        <v>4.2225000000000001</v>
      </c>
      <c r="K1268" s="181">
        <v>4.0518999999999998</v>
      </c>
      <c r="L1268" s="181">
        <v>3.6503000000000001</v>
      </c>
      <c r="M1268" s="181">
        <v>4.0105000000000004</v>
      </c>
      <c r="N1268" s="181">
        <v>4.3635999999999999</v>
      </c>
      <c r="O1268" s="181">
        <v>1.8709</v>
      </c>
      <c r="P1268" s="181">
        <v>4.0301</v>
      </c>
      <c r="Q1268" s="181">
        <v>6.2777000000000003</v>
      </c>
      <c r="R1268" s="181">
        <v>3.8448000000000002</v>
      </c>
      <c r="S1268" s="124" t="s">
        <v>1951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992</v>
      </c>
      <c r="B1269" s="177" t="s">
        <v>1015</v>
      </c>
      <c r="C1269" s="177">
        <v>101619</v>
      </c>
      <c r="D1269" s="180">
        <v>44609</v>
      </c>
      <c r="E1269" s="181">
        <v>430.79719999999998</v>
      </c>
      <c r="F1269" s="181">
        <v>-49.345799999999997</v>
      </c>
      <c r="G1269" s="181">
        <v>-24.3918</v>
      </c>
      <c r="H1269" s="181">
        <v>-8.2380999999999993</v>
      </c>
      <c r="I1269" s="181">
        <v>1.2533000000000001</v>
      </c>
      <c r="J1269" s="181">
        <v>0.91659999999999997</v>
      </c>
      <c r="K1269" s="181">
        <v>1.0045999999999999</v>
      </c>
      <c r="L1269" s="181">
        <v>2.5941999999999998</v>
      </c>
      <c r="M1269" s="181">
        <v>3.7292999999999998</v>
      </c>
      <c r="N1269" s="181">
        <v>3.6604000000000001</v>
      </c>
      <c r="O1269" s="181">
        <v>6.7073</v>
      </c>
      <c r="P1269" s="181">
        <v>6.8869999999999996</v>
      </c>
      <c r="Q1269" s="181">
        <v>7.8164999999999996</v>
      </c>
      <c r="R1269" s="181">
        <v>5.5906000000000002</v>
      </c>
      <c r="S1269" s="124" t="s">
        <v>1950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992</v>
      </c>
      <c r="B1270" s="177" t="s">
        <v>1016</v>
      </c>
      <c r="C1270" s="177">
        <v>120398</v>
      </c>
      <c r="D1270" s="180">
        <v>44609</v>
      </c>
      <c r="E1270" s="181">
        <v>435.0607</v>
      </c>
      <c r="F1270" s="181">
        <v>-49.231000000000002</v>
      </c>
      <c r="G1270" s="181">
        <v>-24.270199999999999</v>
      </c>
      <c r="H1270" s="181">
        <v>-8.1181000000000001</v>
      </c>
      <c r="I1270" s="181">
        <v>1.3735999999999999</v>
      </c>
      <c r="J1270" s="181">
        <v>1.0366</v>
      </c>
      <c r="K1270" s="181">
        <v>1.1249</v>
      </c>
      <c r="L1270" s="181">
        <v>2.7158000000000002</v>
      </c>
      <c r="M1270" s="181">
        <v>3.8496000000000001</v>
      </c>
      <c r="N1270" s="181">
        <v>3.78</v>
      </c>
      <c r="O1270" s="181">
        <v>6.8227000000000002</v>
      </c>
      <c r="P1270" s="181">
        <v>7.0160999999999998</v>
      </c>
      <c r="Q1270" s="181">
        <v>8.0503999999999998</v>
      </c>
      <c r="R1270" s="181">
        <v>5.7058</v>
      </c>
      <c r="S1270" s="124" t="s">
        <v>1950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992</v>
      </c>
      <c r="B1271" s="177" t="s">
        <v>1017</v>
      </c>
      <c r="C1271" s="177">
        <v>118371</v>
      </c>
      <c r="D1271" s="180">
        <v>44609</v>
      </c>
      <c r="E1271" s="181">
        <v>31.718599999999999</v>
      </c>
      <c r="F1271" s="181">
        <v>6.9058000000000002</v>
      </c>
      <c r="G1271" s="181">
        <v>3.7603</v>
      </c>
      <c r="H1271" s="181">
        <v>6.7652999999999999</v>
      </c>
      <c r="I1271" s="181">
        <v>9.4207000000000001</v>
      </c>
      <c r="J1271" s="181">
        <v>4.6809000000000003</v>
      </c>
      <c r="K1271" s="181">
        <v>3.7959000000000001</v>
      </c>
      <c r="L1271" s="181">
        <v>3.5367000000000002</v>
      </c>
      <c r="M1271" s="181">
        <v>3.7574000000000001</v>
      </c>
      <c r="N1271" s="181">
        <v>4.0834999999999999</v>
      </c>
      <c r="O1271" s="181">
        <v>6.2643000000000004</v>
      </c>
      <c r="P1271" s="181">
        <v>6.6958000000000002</v>
      </c>
      <c r="Q1271" s="181">
        <v>7.8083999999999998</v>
      </c>
      <c r="R1271" s="181">
        <v>5.0963000000000003</v>
      </c>
      <c r="S1271" s="124" t="s">
        <v>1951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992</v>
      </c>
      <c r="B1272" s="177" t="s">
        <v>1018</v>
      </c>
      <c r="C1272" s="177">
        <v>108632</v>
      </c>
      <c r="D1272" s="180">
        <v>44609</v>
      </c>
      <c r="E1272" s="181">
        <v>31.227599999999999</v>
      </c>
      <c r="F1272" s="181">
        <v>6.5467000000000004</v>
      </c>
      <c r="G1272" s="181">
        <v>3.4685000000000001</v>
      </c>
      <c r="H1272" s="181">
        <v>6.47</v>
      </c>
      <c r="I1272" s="181">
        <v>9.1404999999999994</v>
      </c>
      <c r="J1272" s="181">
        <v>4.4089999999999998</v>
      </c>
      <c r="K1272" s="181">
        <v>3.5365000000000002</v>
      </c>
      <c r="L1272" s="181">
        <v>3.2915000000000001</v>
      </c>
      <c r="M1272" s="181">
        <v>3.5190000000000001</v>
      </c>
      <c r="N1272" s="181">
        <v>3.8483000000000001</v>
      </c>
      <c r="O1272" s="181">
        <v>6.0362</v>
      </c>
      <c r="P1272" s="181">
        <v>6.4740000000000002</v>
      </c>
      <c r="Q1272" s="181">
        <v>7.3308</v>
      </c>
      <c r="R1272" s="181">
        <v>4.8627000000000002</v>
      </c>
      <c r="S1272" s="124" t="s">
        <v>1951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992</v>
      </c>
      <c r="B1273" s="177" t="s">
        <v>1019</v>
      </c>
      <c r="C1273" s="177">
        <v>104726</v>
      </c>
      <c r="D1273" s="180">
        <v>44609</v>
      </c>
      <c r="E1273" s="181">
        <v>3059.8346999999999</v>
      </c>
      <c r="F1273" s="181">
        <v>6.6622000000000003</v>
      </c>
      <c r="G1273" s="181">
        <v>5.6318000000000001</v>
      </c>
      <c r="H1273" s="181">
        <v>6.4493</v>
      </c>
      <c r="I1273" s="181">
        <v>7.4653</v>
      </c>
      <c r="J1273" s="181">
        <v>3.7884000000000002</v>
      </c>
      <c r="K1273" s="181">
        <v>3.4287999999999998</v>
      </c>
      <c r="L1273" s="181">
        <v>3.0969000000000002</v>
      </c>
      <c r="M1273" s="181">
        <v>3.4121999999999999</v>
      </c>
      <c r="N1273" s="181">
        <v>3.7557999999999998</v>
      </c>
      <c r="O1273" s="181">
        <v>6.2449000000000003</v>
      </c>
      <c r="P1273" s="181">
        <v>6.4760999999999997</v>
      </c>
      <c r="Q1273" s="181">
        <v>7.6897000000000002</v>
      </c>
      <c r="R1273" s="181">
        <v>4.9585999999999997</v>
      </c>
      <c r="S1273" s="124" t="s">
        <v>1951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992</v>
      </c>
      <c r="B1274" s="177" t="s">
        <v>1020</v>
      </c>
      <c r="C1274" s="177">
        <v>120570</v>
      </c>
      <c r="D1274" s="180">
        <v>44609</v>
      </c>
      <c r="E1274" s="181">
        <v>3158.1903000000002</v>
      </c>
      <c r="F1274" s="181">
        <v>6.9923000000000002</v>
      </c>
      <c r="G1274" s="181">
        <v>5.9618000000000002</v>
      </c>
      <c r="H1274" s="181">
        <v>6.7797000000000001</v>
      </c>
      <c r="I1274" s="181">
        <v>7.7961999999999998</v>
      </c>
      <c r="J1274" s="181">
        <v>4.1196000000000002</v>
      </c>
      <c r="K1274" s="181">
        <v>3.7618999999999998</v>
      </c>
      <c r="L1274" s="181">
        <v>3.4323000000000001</v>
      </c>
      <c r="M1274" s="181">
        <v>3.7511999999999999</v>
      </c>
      <c r="N1274" s="181">
        <v>4.0987999999999998</v>
      </c>
      <c r="O1274" s="181">
        <v>6.5801999999999996</v>
      </c>
      <c r="P1274" s="181">
        <v>6.8387000000000002</v>
      </c>
      <c r="Q1274" s="181">
        <v>7.8085000000000004</v>
      </c>
      <c r="R1274" s="181">
        <v>5.2988999999999997</v>
      </c>
      <c r="S1274" s="124" t="s">
        <v>1951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992</v>
      </c>
      <c r="B1275" s="177" t="s">
        <v>1021</v>
      </c>
      <c r="C1275" s="177">
        <v>143607</v>
      </c>
      <c r="D1275" s="180">
        <v>44609</v>
      </c>
      <c r="E1275" s="181">
        <v>30.0854</v>
      </c>
      <c r="F1275" s="181">
        <v>6.4311999999999996</v>
      </c>
      <c r="G1275" s="181">
        <v>6.5144000000000002</v>
      </c>
      <c r="H1275" s="181">
        <v>5.8472999999999997</v>
      </c>
      <c r="I1275" s="181">
        <v>5.9756999999999998</v>
      </c>
      <c r="J1275" s="181">
        <v>3.4540999999999999</v>
      </c>
      <c r="K1275" s="181">
        <v>3.5203000000000002</v>
      </c>
      <c r="L1275" s="181">
        <v>3.1324999999999998</v>
      </c>
      <c r="M1275" s="181">
        <v>3.3847999999999998</v>
      </c>
      <c r="N1275" s="181">
        <v>3.4485000000000001</v>
      </c>
      <c r="O1275" s="181">
        <v>4.6689999999999996</v>
      </c>
      <c r="P1275" s="181">
        <v>5.4969999999999999</v>
      </c>
      <c r="Q1275" s="181">
        <v>7.4128999999999996</v>
      </c>
      <c r="R1275" s="181">
        <v>14.025700000000001</v>
      </c>
      <c r="S1275" s="124" t="s">
        <v>1951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992</v>
      </c>
      <c r="B1276" s="177" t="s">
        <v>1022</v>
      </c>
      <c r="C1276" s="177">
        <v>143612</v>
      </c>
      <c r="D1276" s="180">
        <v>44609</v>
      </c>
      <c r="E1276" s="181">
        <v>30.454799999999999</v>
      </c>
      <c r="F1276" s="181">
        <v>6.9526000000000003</v>
      </c>
      <c r="G1276" s="181">
        <v>6.9953000000000003</v>
      </c>
      <c r="H1276" s="181">
        <v>6.3426</v>
      </c>
      <c r="I1276" s="181">
        <v>6.4794</v>
      </c>
      <c r="J1276" s="181">
        <v>3.9567000000000001</v>
      </c>
      <c r="K1276" s="181">
        <v>3.9390999999999998</v>
      </c>
      <c r="L1276" s="181">
        <v>3.4965000000000002</v>
      </c>
      <c r="M1276" s="181">
        <v>3.7322000000000002</v>
      </c>
      <c r="N1276" s="181">
        <v>3.7892999999999999</v>
      </c>
      <c r="O1276" s="181">
        <v>4.8638000000000003</v>
      </c>
      <c r="P1276" s="181">
        <v>5.6585999999999999</v>
      </c>
      <c r="Q1276" s="181">
        <v>7.0944000000000003</v>
      </c>
      <c r="R1276" s="181">
        <v>14.285500000000001</v>
      </c>
      <c r="S1276" s="124" t="s">
        <v>1951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992</v>
      </c>
      <c r="B1277" s="177" t="s">
        <v>1023</v>
      </c>
      <c r="C1277" s="177">
        <v>133805</v>
      </c>
      <c r="D1277" s="180">
        <v>44609</v>
      </c>
      <c r="E1277" s="181">
        <v>2715.8110000000001</v>
      </c>
      <c r="F1277" s="181">
        <v>-14.071400000000001</v>
      </c>
      <c r="G1277" s="181">
        <v>-5.1444000000000001</v>
      </c>
      <c r="H1277" s="181">
        <v>0.67359999999999998</v>
      </c>
      <c r="I1277" s="181">
        <v>5.3067000000000002</v>
      </c>
      <c r="J1277" s="181">
        <v>2.9138999999999999</v>
      </c>
      <c r="K1277" s="181">
        <v>2.7824</v>
      </c>
      <c r="L1277" s="181">
        <v>3.0792999999999999</v>
      </c>
      <c r="M1277" s="181">
        <v>3.5377000000000001</v>
      </c>
      <c r="N1277" s="181">
        <v>3.7603</v>
      </c>
      <c r="O1277" s="181">
        <v>6.2854000000000001</v>
      </c>
      <c r="P1277" s="181">
        <v>6.6736000000000004</v>
      </c>
      <c r="Q1277" s="181">
        <v>7.4181999999999997</v>
      </c>
      <c r="R1277" s="181">
        <v>5.2590000000000003</v>
      </c>
      <c r="S1277" s="124" t="s">
        <v>1951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992</v>
      </c>
      <c r="B1278" s="177" t="s">
        <v>1024</v>
      </c>
      <c r="C1278" s="177">
        <v>133810</v>
      </c>
      <c r="D1278" s="180">
        <v>44609</v>
      </c>
      <c r="E1278" s="181">
        <v>2885.8773999999999</v>
      </c>
      <c r="F1278" s="181">
        <v>-13.3247</v>
      </c>
      <c r="G1278" s="181">
        <v>-4.3973000000000004</v>
      </c>
      <c r="H1278" s="181">
        <v>1.4265000000000001</v>
      </c>
      <c r="I1278" s="181">
        <v>6.0612000000000004</v>
      </c>
      <c r="J1278" s="181">
        <v>3.6654</v>
      </c>
      <c r="K1278" s="181">
        <v>3.5432999999999999</v>
      </c>
      <c r="L1278" s="181">
        <v>3.8506999999999998</v>
      </c>
      <c r="M1278" s="181">
        <v>4.3250999999999999</v>
      </c>
      <c r="N1278" s="181">
        <v>4.5613000000000001</v>
      </c>
      <c r="O1278" s="181">
        <v>7.0941999999999998</v>
      </c>
      <c r="P1278" s="181">
        <v>7.4789000000000003</v>
      </c>
      <c r="Q1278" s="181">
        <v>8.2822999999999993</v>
      </c>
      <c r="R1278" s="181">
        <v>6.0659999999999998</v>
      </c>
      <c r="S1278" s="124" t="s">
        <v>1951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992</v>
      </c>
      <c r="B1279" s="177" t="s">
        <v>1025</v>
      </c>
      <c r="C1279" s="177">
        <v>119809</v>
      </c>
      <c r="D1279" s="180">
        <v>44609</v>
      </c>
      <c r="E1279" s="181">
        <v>23.738199999999999</v>
      </c>
      <c r="F1279" s="181">
        <v>7.5358000000000001</v>
      </c>
      <c r="G1279" s="181">
        <v>6.8205</v>
      </c>
      <c r="H1279" s="181">
        <v>6.3998999999999997</v>
      </c>
      <c r="I1279" s="181">
        <v>6.9265999999999996</v>
      </c>
      <c r="J1279" s="181">
        <v>3.9464999999999999</v>
      </c>
      <c r="K1279" s="181">
        <v>3.8986999999999998</v>
      </c>
      <c r="L1279" s="181">
        <v>3.7090000000000001</v>
      </c>
      <c r="M1279" s="181">
        <v>4.0608000000000004</v>
      </c>
      <c r="N1279" s="181">
        <v>4.3845999999999998</v>
      </c>
      <c r="O1279" s="181">
        <v>5.5669000000000004</v>
      </c>
      <c r="P1279" s="181">
        <v>6.3639999999999999</v>
      </c>
      <c r="Q1279" s="181">
        <v>7.7862999999999998</v>
      </c>
      <c r="R1279" s="181">
        <v>5.3301999999999996</v>
      </c>
      <c r="S1279" s="124" t="s">
        <v>1951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992</v>
      </c>
      <c r="B1280" s="177" t="s">
        <v>1026</v>
      </c>
      <c r="C1280" s="177">
        <v>118133</v>
      </c>
      <c r="D1280" s="180">
        <v>44609</v>
      </c>
      <c r="E1280" s="181">
        <v>22.871099999999998</v>
      </c>
      <c r="F1280" s="181">
        <v>6.8636999999999997</v>
      </c>
      <c r="G1280" s="181">
        <v>6.1738999999999997</v>
      </c>
      <c r="H1280" s="181">
        <v>5.7515999999999998</v>
      </c>
      <c r="I1280" s="181">
        <v>6.2847</v>
      </c>
      <c r="J1280" s="181">
        <v>3.2936999999999999</v>
      </c>
      <c r="K1280" s="181">
        <v>3.2423999999999999</v>
      </c>
      <c r="L1280" s="181">
        <v>3.048</v>
      </c>
      <c r="M1280" s="181">
        <v>3.3929</v>
      </c>
      <c r="N1280" s="181">
        <v>3.7082999999999999</v>
      </c>
      <c r="O1280" s="181">
        <v>4.9553000000000003</v>
      </c>
      <c r="P1280" s="181">
        <v>5.8102999999999998</v>
      </c>
      <c r="Q1280" s="181">
        <v>7.6563999999999997</v>
      </c>
      <c r="R1280" s="181">
        <v>4.6779000000000002</v>
      </c>
      <c r="S1280" s="124" t="s">
        <v>1951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992</v>
      </c>
      <c r="B1281" s="177" t="s">
        <v>1027</v>
      </c>
      <c r="C1281" s="177">
        <v>101830</v>
      </c>
      <c r="D1281" s="180">
        <v>44609</v>
      </c>
      <c r="E1281" s="181">
        <v>32.300699999999999</v>
      </c>
      <c r="F1281" s="181">
        <v>4.9726999999999997</v>
      </c>
      <c r="G1281" s="181">
        <v>4.5594000000000001</v>
      </c>
      <c r="H1281" s="181">
        <v>5.6562000000000001</v>
      </c>
      <c r="I1281" s="181">
        <v>8.1777999999999995</v>
      </c>
      <c r="J1281" s="181">
        <v>3.7189000000000001</v>
      </c>
      <c r="K1281" s="181">
        <v>3.3193000000000001</v>
      </c>
      <c r="L1281" s="181">
        <v>3.0543</v>
      </c>
      <c r="M1281" s="181">
        <v>3.2717000000000001</v>
      </c>
      <c r="N1281" s="181">
        <v>3.4357000000000002</v>
      </c>
      <c r="O1281" s="181">
        <v>4.5487000000000002</v>
      </c>
      <c r="P1281" s="181">
        <v>5.4904000000000002</v>
      </c>
      <c r="Q1281" s="181">
        <v>6.4634999999999998</v>
      </c>
      <c r="R1281" s="181">
        <v>5.0772000000000004</v>
      </c>
      <c r="S1281" s="124" t="s">
        <v>1951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992</v>
      </c>
      <c r="B1282" s="177" t="s">
        <v>1028</v>
      </c>
      <c r="C1282" s="177">
        <v>120315</v>
      </c>
      <c r="D1282" s="180">
        <v>44609</v>
      </c>
      <c r="E1282" s="181">
        <v>34.282899999999998</v>
      </c>
      <c r="F1282" s="181">
        <v>5.5370999999999997</v>
      </c>
      <c r="G1282" s="181">
        <v>5.077</v>
      </c>
      <c r="H1282" s="181">
        <v>6.1824000000000003</v>
      </c>
      <c r="I1282" s="181">
        <v>8.7136999999999993</v>
      </c>
      <c r="J1282" s="181">
        <v>4.2568000000000001</v>
      </c>
      <c r="K1282" s="181">
        <v>3.8607999999999998</v>
      </c>
      <c r="L1282" s="181">
        <v>3.5996000000000001</v>
      </c>
      <c r="M1282" s="181">
        <v>3.823</v>
      </c>
      <c r="N1282" s="181">
        <v>3.9941</v>
      </c>
      <c r="O1282" s="181">
        <v>5.1051000000000002</v>
      </c>
      <c r="P1282" s="181">
        <v>6.0743</v>
      </c>
      <c r="Q1282" s="181">
        <v>7.3833000000000002</v>
      </c>
      <c r="R1282" s="181">
        <v>5.6479999999999997</v>
      </c>
      <c r="S1282" s="124" t="s">
        <v>1951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992</v>
      </c>
      <c r="B1283" s="177" t="s">
        <v>1029</v>
      </c>
      <c r="C1283" s="177">
        <v>140613</v>
      </c>
      <c r="D1283" s="180">
        <v>44609</v>
      </c>
      <c r="E1283" s="181">
        <v>1393.0992000000001</v>
      </c>
      <c r="F1283" s="181">
        <v>3.8439999999999999</v>
      </c>
      <c r="G1283" s="181">
        <v>3.7879999999999998</v>
      </c>
      <c r="H1283" s="181">
        <v>5.7045000000000003</v>
      </c>
      <c r="I1283" s="181">
        <v>6.9980000000000002</v>
      </c>
      <c r="J1283" s="181">
        <v>4.1356000000000002</v>
      </c>
      <c r="K1283" s="181">
        <v>3.8595999999999999</v>
      </c>
      <c r="L1283" s="181">
        <v>3.6787000000000001</v>
      </c>
      <c r="M1283" s="181">
        <v>3.9813999999999998</v>
      </c>
      <c r="N1283" s="181">
        <v>4.2549999999999999</v>
      </c>
      <c r="O1283" s="181">
        <v>6.4145000000000003</v>
      </c>
      <c r="P1283" s="181">
        <v>6.8303000000000003</v>
      </c>
      <c r="Q1283" s="181">
        <v>6.8437999999999999</v>
      </c>
      <c r="R1283" s="181">
        <v>5.2602000000000002</v>
      </c>
      <c r="S1283" s="124" t="s">
        <v>1951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992</v>
      </c>
      <c r="B1284" s="177" t="s">
        <v>1030</v>
      </c>
      <c r="C1284" s="177">
        <v>140620</v>
      </c>
      <c r="D1284" s="180">
        <v>44609</v>
      </c>
      <c r="E1284" s="181">
        <v>1333.6609000000001</v>
      </c>
      <c r="F1284" s="181">
        <v>3.0463</v>
      </c>
      <c r="G1284" s="181">
        <v>2.9903</v>
      </c>
      <c r="H1284" s="181">
        <v>4.9039000000000001</v>
      </c>
      <c r="I1284" s="181">
        <v>6.1963999999999997</v>
      </c>
      <c r="J1284" s="181">
        <v>3.3334000000000001</v>
      </c>
      <c r="K1284" s="181">
        <v>3.0527000000000002</v>
      </c>
      <c r="L1284" s="181">
        <v>2.8658999999999999</v>
      </c>
      <c r="M1284" s="181">
        <v>3.1598999999999999</v>
      </c>
      <c r="N1284" s="181">
        <v>3.4192</v>
      </c>
      <c r="O1284" s="181">
        <v>5.5566000000000004</v>
      </c>
      <c r="P1284" s="181">
        <v>5.9043999999999999</v>
      </c>
      <c r="Q1284" s="181">
        <v>5.9176000000000002</v>
      </c>
      <c r="R1284" s="181">
        <v>4.4088000000000003</v>
      </c>
      <c r="S1284" s="124" t="s">
        <v>1951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992</v>
      </c>
      <c r="B1285" s="177" t="s">
        <v>1031</v>
      </c>
      <c r="C1285" s="177">
        <v>118840</v>
      </c>
      <c r="D1285" s="180">
        <v>44609</v>
      </c>
      <c r="E1285" s="181">
        <v>1956.021</v>
      </c>
      <c r="F1285" s="181">
        <v>6.9672000000000001</v>
      </c>
      <c r="G1285" s="181">
        <v>5.7202000000000002</v>
      </c>
      <c r="H1285" s="181">
        <v>5.8739999999999997</v>
      </c>
      <c r="I1285" s="181">
        <v>6.4725999999999999</v>
      </c>
      <c r="J1285" s="181">
        <v>3.8978000000000002</v>
      </c>
      <c r="K1285" s="181">
        <v>3.6048</v>
      </c>
      <c r="L1285" s="181">
        <v>3.3912</v>
      </c>
      <c r="M1285" s="181">
        <v>3.7456</v>
      </c>
      <c r="N1285" s="181">
        <v>4.0468999999999999</v>
      </c>
      <c r="O1285" s="181">
        <v>5.6189999999999998</v>
      </c>
      <c r="P1285" s="181">
        <v>6.1699000000000002</v>
      </c>
      <c r="Q1285" s="181">
        <v>7.1071</v>
      </c>
      <c r="R1285" s="181">
        <v>5.1675000000000004</v>
      </c>
      <c r="S1285" s="124" t="s">
        <v>1951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992</v>
      </c>
      <c r="B1286" s="177" t="s">
        <v>1032</v>
      </c>
      <c r="C1286" s="177">
        <v>107705</v>
      </c>
      <c r="D1286" s="180">
        <v>44609</v>
      </c>
      <c r="E1286" s="181">
        <v>1834.1224999999999</v>
      </c>
      <c r="F1286" s="181">
        <v>6.3353999999999999</v>
      </c>
      <c r="G1286" s="181">
        <v>5.0103999999999997</v>
      </c>
      <c r="H1286" s="181">
        <v>5.2074999999999996</v>
      </c>
      <c r="I1286" s="181">
        <v>5.8211000000000004</v>
      </c>
      <c r="J1286" s="181">
        <v>3.2557</v>
      </c>
      <c r="K1286" s="181">
        <v>2.9586000000000001</v>
      </c>
      <c r="L1286" s="181">
        <v>2.7393999999999998</v>
      </c>
      <c r="M1286" s="181">
        <v>3.0861999999999998</v>
      </c>
      <c r="N1286" s="181">
        <v>3.3748999999999998</v>
      </c>
      <c r="O1286" s="181">
        <v>4.9518000000000004</v>
      </c>
      <c r="P1286" s="181">
        <v>5.4673999999999996</v>
      </c>
      <c r="Q1286" s="181">
        <v>4.4394</v>
      </c>
      <c r="R1286" s="181">
        <v>4.5133999999999999</v>
      </c>
      <c r="S1286" s="124" t="s">
        <v>1951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992</v>
      </c>
      <c r="B1287" s="177" t="s">
        <v>1033</v>
      </c>
      <c r="C1287" s="177">
        <v>111753</v>
      </c>
      <c r="D1287" s="180">
        <v>44609</v>
      </c>
      <c r="E1287" s="181">
        <v>3033.3087999999998</v>
      </c>
      <c r="F1287" s="181">
        <v>7.3802000000000003</v>
      </c>
      <c r="G1287" s="181">
        <v>6.8598999999999997</v>
      </c>
      <c r="H1287" s="181">
        <v>7.6020000000000003</v>
      </c>
      <c r="I1287" s="181">
        <v>8.7156000000000002</v>
      </c>
      <c r="J1287" s="181">
        <v>4.3841999999999999</v>
      </c>
      <c r="K1287" s="181">
        <v>3.8500999999999999</v>
      </c>
      <c r="L1287" s="181">
        <v>3.5766</v>
      </c>
      <c r="M1287" s="181">
        <v>3.9975000000000001</v>
      </c>
      <c r="N1287" s="181">
        <v>4.4493</v>
      </c>
      <c r="O1287" s="181">
        <v>5.9196999999999997</v>
      </c>
      <c r="P1287" s="181">
        <v>6.3894000000000002</v>
      </c>
      <c r="Q1287" s="181">
        <v>7.7176999999999998</v>
      </c>
      <c r="R1287" s="181">
        <v>5.3216999999999999</v>
      </c>
      <c r="S1287" s="124" t="s">
        <v>1951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992</v>
      </c>
      <c r="B1288" s="177" t="s">
        <v>1034</v>
      </c>
      <c r="C1288" s="177">
        <v>118709</v>
      </c>
      <c r="D1288" s="180">
        <v>44609</v>
      </c>
      <c r="E1288" s="181">
        <v>3152.4688999999998</v>
      </c>
      <c r="F1288" s="181">
        <v>8.0394000000000005</v>
      </c>
      <c r="G1288" s="181">
        <v>7.5189000000000004</v>
      </c>
      <c r="H1288" s="181">
        <v>8.2626000000000008</v>
      </c>
      <c r="I1288" s="181">
        <v>9.3777000000000008</v>
      </c>
      <c r="J1288" s="181">
        <v>5.0465999999999998</v>
      </c>
      <c r="K1288" s="181">
        <v>4.5267999999999997</v>
      </c>
      <c r="L1288" s="181">
        <v>4.2701000000000002</v>
      </c>
      <c r="M1288" s="181">
        <v>4.7032999999999996</v>
      </c>
      <c r="N1288" s="181">
        <v>5.1672000000000002</v>
      </c>
      <c r="O1288" s="181">
        <v>6.5389999999999997</v>
      </c>
      <c r="P1288" s="181">
        <v>6.8981000000000003</v>
      </c>
      <c r="Q1288" s="181">
        <v>7.9276999999999997</v>
      </c>
      <c r="R1288" s="181">
        <v>6.0529999999999999</v>
      </c>
      <c r="S1288" s="124" t="s">
        <v>1951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992</v>
      </c>
      <c r="B1289" s="177" t="s">
        <v>1035</v>
      </c>
      <c r="C1289" s="177">
        <v>138423</v>
      </c>
      <c r="D1289" s="180">
        <v>44609</v>
      </c>
      <c r="E1289" s="181">
        <v>23.997599999999998</v>
      </c>
      <c r="F1289" s="181">
        <v>5.0198999999999998</v>
      </c>
      <c r="G1289" s="181">
        <v>6.0362</v>
      </c>
      <c r="H1289" s="181">
        <v>7.1584000000000003</v>
      </c>
      <c r="I1289" s="181">
        <v>6.9607000000000001</v>
      </c>
      <c r="J1289" s="181">
        <v>3.5531000000000001</v>
      </c>
      <c r="K1289" s="181">
        <v>3.1696</v>
      </c>
      <c r="L1289" s="181">
        <v>2.7812000000000001</v>
      </c>
      <c r="M1289" s="181">
        <v>3.0409000000000002</v>
      </c>
      <c r="N1289" s="181">
        <v>3.3956</v>
      </c>
      <c r="O1289" s="181">
        <v>-1.6423000000000001</v>
      </c>
      <c r="P1289" s="181">
        <v>1.7427999999999999</v>
      </c>
      <c r="Q1289" s="181">
        <v>6.1493000000000002</v>
      </c>
      <c r="R1289" s="181">
        <v>2.5007000000000001</v>
      </c>
      <c r="S1289" s="124" t="s">
        <v>1951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992</v>
      </c>
      <c r="B1290" s="177" t="s">
        <v>1036</v>
      </c>
      <c r="C1290" s="177">
        <v>138443</v>
      </c>
      <c r="D1290" s="180">
        <v>44609</v>
      </c>
      <c r="E1290" s="181">
        <v>25.4008</v>
      </c>
      <c r="F1290" s="181">
        <v>6.0362</v>
      </c>
      <c r="G1290" s="181">
        <v>6.9493</v>
      </c>
      <c r="H1290" s="181">
        <v>8.0594000000000001</v>
      </c>
      <c r="I1290" s="181">
        <v>7.8136999999999999</v>
      </c>
      <c r="J1290" s="181">
        <v>4.3874000000000004</v>
      </c>
      <c r="K1290" s="181">
        <v>3.9611000000000001</v>
      </c>
      <c r="L1290" s="181">
        <v>3.5283000000000002</v>
      </c>
      <c r="M1290" s="181">
        <v>3.7791000000000001</v>
      </c>
      <c r="N1290" s="181">
        <v>4.1332000000000004</v>
      </c>
      <c r="O1290" s="181">
        <v>-0.92420000000000002</v>
      </c>
      <c r="P1290" s="181">
        <v>2.4396</v>
      </c>
      <c r="Q1290" s="181">
        <v>5.6965000000000003</v>
      </c>
      <c r="R1290" s="181">
        <v>3.2378999999999998</v>
      </c>
      <c r="S1290" s="124" t="s">
        <v>1951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992</v>
      </c>
      <c r="B1291" s="177" t="s">
        <v>1037</v>
      </c>
      <c r="C1291" s="177">
        <v>106212</v>
      </c>
      <c r="D1291" s="180">
        <v>44609</v>
      </c>
      <c r="E1291" s="181">
        <v>2834.6421999999998</v>
      </c>
      <c r="F1291" s="181">
        <v>5.1383999999999999</v>
      </c>
      <c r="G1291" s="181">
        <v>4.2601000000000004</v>
      </c>
      <c r="H1291" s="181">
        <v>4.8650000000000002</v>
      </c>
      <c r="I1291" s="181">
        <v>5.5750999999999999</v>
      </c>
      <c r="J1291" s="181">
        <v>3.5472999999999999</v>
      </c>
      <c r="K1291" s="181">
        <v>3.1955</v>
      </c>
      <c r="L1291" s="181">
        <v>3.0510000000000002</v>
      </c>
      <c r="M1291" s="181">
        <v>3.3809999999999998</v>
      </c>
      <c r="N1291" s="181">
        <v>3.4253</v>
      </c>
      <c r="O1291" s="181">
        <v>5.8150000000000004</v>
      </c>
      <c r="P1291" s="181">
        <v>6.3506</v>
      </c>
      <c r="Q1291" s="181">
        <v>7.4101999999999997</v>
      </c>
      <c r="R1291" s="181">
        <v>4.6544999999999996</v>
      </c>
      <c r="S1291" s="124" t="s">
        <v>1951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992</v>
      </c>
      <c r="B1292" s="177" t="s">
        <v>1038</v>
      </c>
      <c r="C1292" s="177">
        <v>119812</v>
      </c>
      <c r="D1292" s="180">
        <v>44609</v>
      </c>
      <c r="E1292" s="181">
        <v>2895.1363999999999</v>
      </c>
      <c r="F1292" s="181">
        <v>5.6969000000000003</v>
      </c>
      <c r="G1292" s="181">
        <v>4.8196000000000003</v>
      </c>
      <c r="H1292" s="181">
        <v>5.4253999999999998</v>
      </c>
      <c r="I1292" s="181">
        <v>6.1364000000000001</v>
      </c>
      <c r="J1292" s="181">
        <v>4.109</v>
      </c>
      <c r="K1292" s="181">
        <v>3.7176</v>
      </c>
      <c r="L1292" s="181">
        <v>3.5914000000000001</v>
      </c>
      <c r="M1292" s="181">
        <v>3.9291</v>
      </c>
      <c r="N1292" s="181">
        <v>3.988</v>
      </c>
      <c r="O1292" s="181">
        <v>6.3692000000000002</v>
      </c>
      <c r="P1292" s="181">
        <v>6.7256999999999998</v>
      </c>
      <c r="Q1292" s="181">
        <v>7.6603000000000003</v>
      </c>
      <c r="R1292" s="181">
        <v>5.2375999999999996</v>
      </c>
      <c r="S1292" s="124" t="s">
        <v>1951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992</v>
      </c>
      <c r="B1293" s="177" t="s">
        <v>2010</v>
      </c>
      <c r="C1293" s="177">
        <v>149519</v>
      </c>
      <c r="D1293" s="180">
        <v>44609</v>
      </c>
      <c r="E1293" s="181">
        <v>2814.9452000000001</v>
      </c>
      <c r="F1293" s="181">
        <v>-3.9116</v>
      </c>
      <c r="G1293" s="181">
        <v>-0.35920000000000002</v>
      </c>
      <c r="H1293" s="181">
        <v>2.3035000000000001</v>
      </c>
      <c r="I1293" s="181">
        <v>5.15</v>
      </c>
      <c r="J1293" s="181">
        <v>3.3355999999999999</v>
      </c>
      <c r="K1293" s="181">
        <v>3.1901999999999999</v>
      </c>
      <c r="L1293" s="181">
        <v>2.9933000000000001</v>
      </c>
      <c r="M1293" s="181">
        <v>3.3142999999999998</v>
      </c>
      <c r="N1293" s="181">
        <v>3.5712999999999999</v>
      </c>
      <c r="O1293" s="181">
        <v>-1.0723</v>
      </c>
      <c r="P1293" s="181">
        <v>1.9144000000000001</v>
      </c>
      <c r="Q1293" s="181">
        <v>6.1144999999999996</v>
      </c>
      <c r="R1293" s="181">
        <v>3.9009999999999998</v>
      </c>
      <c r="S1293" s="124" t="s">
        <v>1951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992</v>
      </c>
      <c r="B1294" s="177" t="s">
        <v>1039</v>
      </c>
      <c r="C1294" s="177">
        <v>149526</v>
      </c>
      <c r="D1294" s="180">
        <v>44609</v>
      </c>
      <c r="E1294" s="181">
        <v>2943.5873000000001</v>
      </c>
      <c r="F1294" s="181">
        <v>-3.2496999999999998</v>
      </c>
      <c r="G1294" s="181">
        <v>0.30130000000000001</v>
      </c>
      <c r="H1294" s="181">
        <v>2.9630999999999998</v>
      </c>
      <c r="I1294" s="181">
        <v>5.8098999999999998</v>
      </c>
      <c r="J1294" s="181">
        <v>3.9962</v>
      </c>
      <c r="K1294" s="181">
        <v>3.665</v>
      </c>
      <c r="L1294" s="181">
        <v>3.3961000000000001</v>
      </c>
      <c r="M1294" s="181">
        <v>3.6945999999999999</v>
      </c>
      <c r="N1294" s="181">
        <v>3.9531999999999998</v>
      </c>
      <c r="O1294" s="181">
        <v>-0.79279999999999995</v>
      </c>
      <c r="P1294" s="181">
        <v>2.2488000000000001</v>
      </c>
      <c r="Q1294" s="181">
        <v>5.3753000000000002</v>
      </c>
      <c r="R1294" s="181">
        <v>4.2348999999999997</v>
      </c>
      <c r="S1294" s="124" t="s">
        <v>1951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992</v>
      </c>
      <c r="B1295" s="177" t="s">
        <v>2011</v>
      </c>
      <c r="C1295" s="177">
        <v>119680</v>
      </c>
      <c r="D1295" s="180"/>
      <c r="E1295" s="181"/>
      <c r="F1295" s="181"/>
      <c r="G1295" s="181"/>
      <c r="H1295" s="181"/>
      <c r="I1295" s="181"/>
      <c r="J1295" s="181"/>
      <c r="K1295" s="181"/>
      <c r="L1295" s="181"/>
      <c r="M1295" s="181"/>
      <c r="N1295" s="181"/>
      <c r="O1295" s="181"/>
      <c r="P1295" s="181"/>
      <c r="Q1295" s="181"/>
      <c r="R1295" s="181"/>
      <c r="S1295" s="124" t="s">
        <v>1951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992</v>
      </c>
      <c r="B1296" s="177" t="s">
        <v>2012</v>
      </c>
      <c r="C1296" s="177">
        <v>105563</v>
      </c>
      <c r="D1296" s="180"/>
      <c r="E1296" s="181"/>
      <c r="F1296" s="181"/>
      <c r="G1296" s="181"/>
      <c r="H1296" s="181"/>
      <c r="I1296" s="181"/>
      <c r="J1296" s="181"/>
      <c r="K1296" s="181"/>
      <c r="L1296" s="181"/>
      <c r="M1296" s="181"/>
      <c r="N1296" s="181"/>
      <c r="O1296" s="181"/>
      <c r="P1296" s="181"/>
      <c r="Q1296" s="181"/>
      <c r="R1296" s="181"/>
      <c r="S1296" s="124" t="s">
        <v>1951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992</v>
      </c>
      <c r="B1297" s="177" t="s">
        <v>1040</v>
      </c>
      <c r="C1297" s="177">
        <v>103159</v>
      </c>
      <c r="D1297" s="180">
        <v>44609</v>
      </c>
      <c r="E1297" s="181">
        <v>3179.7921999999999</v>
      </c>
      <c r="F1297" s="181">
        <v>3.4853000000000001</v>
      </c>
      <c r="G1297" s="181">
        <v>4.4512</v>
      </c>
      <c r="H1297" s="181">
        <v>5.1311</v>
      </c>
      <c r="I1297" s="181">
        <v>6.3555000000000001</v>
      </c>
      <c r="J1297" s="181">
        <v>3.4582000000000002</v>
      </c>
      <c r="K1297" s="181">
        <v>3.5945999999999998</v>
      </c>
      <c r="L1297" s="181">
        <v>3.3279999999999998</v>
      </c>
      <c r="M1297" s="181">
        <v>3.6720999999999999</v>
      </c>
      <c r="N1297" s="181">
        <v>3.9731999999999998</v>
      </c>
      <c r="O1297" s="181">
        <v>4.1952999999999996</v>
      </c>
      <c r="P1297" s="181">
        <v>5.3994999999999997</v>
      </c>
      <c r="Q1297" s="181">
        <v>7.2808000000000002</v>
      </c>
      <c r="R1297" s="181">
        <v>5.2496</v>
      </c>
      <c r="S1297" s="124" t="s">
        <v>1951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992</v>
      </c>
      <c r="B1298" s="177" t="s">
        <v>1041</v>
      </c>
      <c r="C1298" s="177">
        <v>147399</v>
      </c>
      <c r="D1298" s="180">
        <v>44601</v>
      </c>
      <c r="E1298" s="181">
        <v>79.239199999999997</v>
      </c>
      <c r="F1298" s="181">
        <v>-39.663200000000003</v>
      </c>
      <c r="G1298" s="181">
        <v>-3.1217000000000001</v>
      </c>
      <c r="H1298" s="181">
        <v>5.4873000000000003</v>
      </c>
      <c r="I1298" s="181">
        <v>-3.2416</v>
      </c>
      <c r="J1298" s="181">
        <v>6.9741</v>
      </c>
      <c r="K1298" s="181">
        <v>0.29559999999999997</v>
      </c>
      <c r="L1298" s="181">
        <v>306.7072</v>
      </c>
      <c r="M1298" s="181">
        <v>202.99719999999999</v>
      </c>
      <c r="N1298" s="181">
        <v>154.61160000000001</v>
      </c>
      <c r="O1298" s="181"/>
      <c r="P1298" s="181"/>
      <c r="Q1298" s="181">
        <v>22.6205</v>
      </c>
      <c r="R1298" s="181">
        <v>41.976500000000001</v>
      </c>
      <c r="S1298" s="124" t="s">
        <v>1951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992</v>
      </c>
      <c r="B1299" s="177" t="s">
        <v>1042</v>
      </c>
      <c r="C1299" s="177">
        <v>119863</v>
      </c>
      <c r="D1299" s="180">
        <v>44609</v>
      </c>
      <c r="E1299" s="181">
        <v>3233.1491000000001</v>
      </c>
      <c r="F1299" s="181">
        <v>3.9392999999999998</v>
      </c>
      <c r="G1299" s="181">
        <v>4.7760999999999996</v>
      </c>
      <c r="H1299" s="181">
        <v>5.4195000000000002</v>
      </c>
      <c r="I1299" s="181">
        <v>6.6292999999999997</v>
      </c>
      <c r="J1299" s="181">
        <v>3.7869999999999999</v>
      </c>
      <c r="K1299" s="181">
        <v>3.9304999999999999</v>
      </c>
      <c r="L1299" s="181">
        <v>3.6379999999999999</v>
      </c>
      <c r="M1299" s="181">
        <v>3.9613999999999998</v>
      </c>
      <c r="N1299" s="181">
        <v>4.2492999999999999</v>
      </c>
      <c r="O1299" s="181">
        <v>4.4103000000000003</v>
      </c>
      <c r="P1299" s="181">
        <v>5.6153000000000004</v>
      </c>
      <c r="Q1299" s="181">
        <v>7.1471999999999998</v>
      </c>
      <c r="R1299" s="181">
        <v>5.4814999999999996</v>
      </c>
      <c r="S1299" s="124" t="s">
        <v>1951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992</v>
      </c>
      <c r="B1300" s="177" t="s">
        <v>1043</v>
      </c>
      <c r="C1300" s="177">
        <v>147396</v>
      </c>
      <c r="D1300" s="180">
        <v>44601</v>
      </c>
      <c r="E1300" s="181">
        <v>80.116399999999999</v>
      </c>
      <c r="F1300" s="181">
        <v>-39.638500000000001</v>
      </c>
      <c r="G1300" s="181">
        <v>-3.1240000000000001</v>
      </c>
      <c r="H1300" s="181">
        <v>5.4858000000000002</v>
      </c>
      <c r="I1300" s="181">
        <v>-3.2425000000000002</v>
      </c>
      <c r="J1300" s="181">
        <v>6.9741</v>
      </c>
      <c r="K1300" s="181">
        <v>0.2959</v>
      </c>
      <c r="L1300" s="181">
        <v>306.70749999999998</v>
      </c>
      <c r="M1300" s="181">
        <v>202.9879</v>
      </c>
      <c r="N1300" s="181">
        <v>154.6045</v>
      </c>
      <c r="O1300" s="181"/>
      <c r="P1300" s="181"/>
      <c r="Q1300" s="181">
        <v>22.6175</v>
      </c>
      <c r="R1300" s="181">
        <v>41.974600000000002</v>
      </c>
      <c r="S1300" s="124" t="s">
        <v>1951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992</v>
      </c>
      <c r="B1301" s="177" t="s">
        <v>1044</v>
      </c>
      <c r="C1301" s="177">
        <v>120735</v>
      </c>
      <c r="D1301" s="180">
        <v>44609</v>
      </c>
      <c r="E1301" s="181">
        <v>2877.3449999999998</v>
      </c>
      <c r="F1301" s="181">
        <v>6.5925000000000002</v>
      </c>
      <c r="G1301" s="181">
        <v>4.2172000000000001</v>
      </c>
      <c r="H1301" s="181">
        <v>5.6021999999999998</v>
      </c>
      <c r="I1301" s="181">
        <v>7.1721000000000004</v>
      </c>
      <c r="J1301" s="181">
        <v>4.1048999999999998</v>
      </c>
      <c r="K1301" s="181">
        <v>3.6349</v>
      </c>
      <c r="L1301" s="181">
        <v>13.478400000000001</v>
      </c>
      <c r="M1301" s="181">
        <v>10.7629</v>
      </c>
      <c r="N1301" s="181">
        <v>9.3989999999999991</v>
      </c>
      <c r="O1301" s="181">
        <v>3.8092000000000001</v>
      </c>
      <c r="P1301" s="181">
        <v>5.1688000000000001</v>
      </c>
      <c r="Q1301" s="181">
        <v>6.9989999999999997</v>
      </c>
      <c r="R1301" s="181">
        <v>7.8829000000000002</v>
      </c>
      <c r="S1301" s="124" t="s">
        <v>1951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992</v>
      </c>
      <c r="B1302" s="177" t="s">
        <v>1045</v>
      </c>
      <c r="C1302" s="177">
        <v>102544</v>
      </c>
      <c r="D1302" s="180">
        <v>44609</v>
      </c>
      <c r="E1302" s="181">
        <v>2842.0407</v>
      </c>
      <c r="F1302" s="181">
        <v>6.4431000000000003</v>
      </c>
      <c r="G1302" s="181">
        <v>4.0674000000000001</v>
      </c>
      <c r="H1302" s="181">
        <v>5.4522000000000004</v>
      </c>
      <c r="I1302" s="181">
        <v>7.0217000000000001</v>
      </c>
      <c r="J1302" s="181">
        <v>3.9542999999999999</v>
      </c>
      <c r="K1302" s="181">
        <v>3.4836</v>
      </c>
      <c r="L1302" s="181">
        <v>13.3248</v>
      </c>
      <c r="M1302" s="181">
        <v>10.613200000000001</v>
      </c>
      <c r="N1302" s="181">
        <v>9.2621000000000002</v>
      </c>
      <c r="O1302" s="181">
        <v>3.6943000000000001</v>
      </c>
      <c r="P1302" s="181">
        <v>5.0349000000000004</v>
      </c>
      <c r="Q1302" s="181">
        <v>7.2957999999999998</v>
      </c>
      <c r="R1302" s="181">
        <v>7.7721</v>
      </c>
      <c r="S1302" s="124" t="s">
        <v>1951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1.2121134615384621</v>
      </c>
      <c r="G1303" s="183">
        <v>3.8073673076923082</v>
      </c>
      <c r="H1303" s="183">
        <v>5.871978846153846</v>
      </c>
      <c r="I1303" s="183">
        <v>7.2679846153846155</v>
      </c>
      <c r="J1303" s="183">
        <v>4.6097461538461539</v>
      </c>
      <c r="K1303" s="183">
        <v>4.7266346153846133</v>
      </c>
      <c r="L1303" s="183">
        <v>17.053521153846155</v>
      </c>
      <c r="M1303" s="183">
        <v>12.816009615384615</v>
      </c>
      <c r="N1303" s="183">
        <v>10.983271153846154</v>
      </c>
      <c r="O1303" s="183">
        <v>4.623882</v>
      </c>
      <c r="P1303" s="183">
        <v>5.6110099999999985</v>
      </c>
      <c r="Q1303" s="183">
        <v>7.659736538461539</v>
      </c>
      <c r="R1303" s="183">
        <v>7.1578365384615372</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408</v>
      </c>
      <c r="B1304" s="177"/>
      <c r="C1304" s="177"/>
      <c r="D1304" s="177"/>
      <c r="E1304" s="177"/>
      <c r="F1304" s="183">
        <v>5.1255500000000005</v>
      </c>
      <c r="G1304" s="183">
        <v>4.9564000000000004</v>
      </c>
      <c r="H1304" s="183">
        <v>5.7158999999999995</v>
      </c>
      <c r="I1304" s="183">
        <v>6.9112999999999998</v>
      </c>
      <c r="J1304" s="183">
        <v>3.8250999999999999</v>
      </c>
      <c r="K1304" s="183">
        <v>3.5872999999999999</v>
      </c>
      <c r="L1304" s="183">
        <v>3.4308000000000001</v>
      </c>
      <c r="M1304" s="183">
        <v>3.7561</v>
      </c>
      <c r="N1304" s="183">
        <v>4.0091999999999999</v>
      </c>
      <c r="O1304" s="183">
        <v>5.8917999999999999</v>
      </c>
      <c r="P1304" s="183">
        <v>6.3833500000000001</v>
      </c>
      <c r="Q1304" s="183">
        <v>7.4115500000000001</v>
      </c>
      <c r="R1304" s="183">
        <v>5.2543000000000006</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1046</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1047</v>
      </c>
      <c r="B1307" s="177" t="s">
        <v>1048</v>
      </c>
      <c r="C1307" s="177">
        <v>119539</v>
      </c>
      <c r="D1307" s="180">
        <v>44609</v>
      </c>
      <c r="E1307" s="181">
        <v>27.824400000000001</v>
      </c>
      <c r="F1307" s="181">
        <v>9.4474</v>
      </c>
      <c r="G1307" s="181">
        <v>-1.3553999999999999</v>
      </c>
      <c r="H1307" s="181">
        <v>184.14230000000001</v>
      </c>
      <c r="I1307" s="181">
        <v>107.4342</v>
      </c>
      <c r="J1307" s="181">
        <v>45.904800000000002</v>
      </c>
      <c r="K1307" s="181">
        <v>17.964200000000002</v>
      </c>
      <c r="L1307" s="181">
        <v>12.225</v>
      </c>
      <c r="M1307" s="181">
        <v>10.605399999999999</v>
      </c>
      <c r="N1307" s="181">
        <v>11.0786</v>
      </c>
      <c r="O1307" s="181">
        <v>5.9257</v>
      </c>
      <c r="P1307" s="181">
        <v>6.0671999999999997</v>
      </c>
      <c r="Q1307" s="181">
        <v>8.2780000000000005</v>
      </c>
      <c r="R1307" s="181">
        <v>9.4659999999999993</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1047</v>
      </c>
      <c r="B1308" s="177" t="s">
        <v>1049</v>
      </c>
      <c r="C1308" s="177">
        <v>111803</v>
      </c>
      <c r="D1308" s="180">
        <v>44609</v>
      </c>
      <c r="E1308" s="181">
        <v>26.217600000000001</v>
      </c>
      <c r="F1308" s="181">
        <v>8.7728999999999999</v>
      </c>
      <c r="G1308" s="181">
        <v>-1.9952000000000001</v>
      </c>
      <c r="H1308" s="181">
        <v>183.4194</v>
      </c>
      <c r="I1308" s="181">
        <v>106.71120000000001</v>
      </c>
      <c r="J1308" s="181">
        <v>45.177700000000002</v>
      </c>
      <c r="K1308" s="181">
        <v>17.265999999999998</v>
      </c>
      <c r="L1308" s="181">
        <v>11.5261</v>
      </c>
      <c r="M1308" s="181">
        <v>9.9008000000000003</v>
      </c>
      <c r="N1308" s="181">
        <v>10.450799999999999</v>
      </c>
      <c r="O1308" s="181">
        <v>5.2401999999999997</v>
      </c>
      <c r="P1308" s="181">
        <v>5.3281999999999998</v>
      </c>
      <c r="Q1308" s="181">
        <v>7.7519</v>
      </c>
      <c r="R1308" s="181">
        <v>8.7509999999999994</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1047</v>
      </c>
      <c r="B1309" s="177" t="s">
        <v>1050</v>
      </c>
      <c r="C1309" s="177">
        <v>147816</v>
      </c>
      <c r="D1309" s="180">
        <v>44609</v>
      </c>
      <c r="E1309" s="181">
        <v>1.3931</v>
      </c>
      <c r="F1309" s="181">
        <v>0</v>
      </c>
      <c r="G1309" s="181">
        <v>0</v>
      </c>
      <c r="H1309" s="181">
        <v>0</v>
      </c>
      <c r="I1309" s="181">
        <v>0</v>
      </c>
      <c r="J1309" s="181">
        <v>0</v>
      </c>
      <c r="K1309" s="181">
        <v>0</v>
      </c>
      <c r="L1309" s="181">
        <v>0</v>
      </c>
      <c r="M1309" s="181">
        <v>0</v>
      </c>
      <c r="N1309" s="181">
        <v>0</v>
      </c>
      <c r="O1309" s="181"/>
      <c r="P1309" s="181"/>
      <c r="Q1309" s="181">
        <v>-11.532400000000001</v>
      </c>
      <c r="R1309" s="181">
        <v>-13.6915</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1047</v>
      </c>
      <c r="B1310" s="177" t="s">
        <v>1051</v>
      </c>
      <c r="C1310" s="177">
        <v>147820</v>
      </c>
      <c r="D1310" s="180">
        <v>44609</v>
      </c>
      <c r="E1310" s="181">
        <v>1.3322000000000001</v>
      </c>
      <c r="F1310" s="181">
        <v>0</v>
      </c>
      <c r="G1310" s="181">
        <v>0</v>
      </c>
      <c r="H1310" s="181">
        <v>0</v>
      </c>
      <c r="I1310" s="181">
        <v>0</v>
      </c>
      <c r="J1310" s="181">
        <v>0</v>
      </c>
      <c r="K1310" s="181">
        <v>0</v>
      </c>
      <c r="L1310" s="181">
        <v>0</v>
      </c>
      <c r="M1310" s="181">
        <v>0</v>
      </c>
      <c r="N1310" s="181">
        <v>0</v>
      </c>
      <c r="O1310" s="181"/>
      <c r="P1310" s="181"/>
      <c r="Q1310" s="181">
        <v>-11.533899999999999</v>
      </c>
      <c r="R1310" s="181">
        <v>-13.6936</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1047</v>
      </c>
      <c r="B1311" s="177" t="s">
        <v>1052</v>
      </c>
      <c r="C1311" s="177">
        <v>120475</v>
      </c>
      <c r="D1311" s="180">
        <v>44609</v>
      </c>
      <c r="E1311" s="181">
        <v>23.864799999999999</v>
      </c>
      <c r="F1311" s="181">
        <v>8.4138999999999999</v>
      </c>
      <c r="G1311" s="181">
        <v>0.15290000000000001</v>
      </c>
      <c r="H1311" s="181">
        <v>13.450100000000001</v>
      </c>
      <c r="I1311" s="181">
        <v>19.9802</v>
      </c>
      <c r="J1311" s="181">
        <v>6.8281999999999998</v>
      </c>
      <c r="K1311" s="181">
        <v>4.6215999999999999</v>
      </c>
      <c r="L1311" s="181">
        <v>5.4752000000000001</v>
      </c>
      <c r="M1311" s="181">
        <v>5.8841000000000001</v>
      </c>
      <c r="N1311" s="181">
        <v>6.6044999999999998</v>
      </c>
      <c r="O1311" s="181">
        <v>8.1710999999999991</v>
      </c>
      <c r="P1311" s="181">
        <v>8.0372000000000003</v>
      </c>
      <c r="Q1311" s="181">
        <v>9.0195000000000007</v>
      </c>
      <c r="R1311" s="181">
        <v>7.6153000000000004</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1047</v>
      </c>
      <c r="B1312" s="177" t="s">
        <v>1053</v>
      </c>
      <c r="C1312" s="177">
        <v>116894</v>
      </c>
      <c r="D1312" s="180">
        <v>44609</v>
      </c>
      <c r="E1312" s="181">
        <v>22.2133</v>
      </c>
      <c r="F1312" s="181">
        <v>7.7244999999999999</v>
      </c>
      <c r="G1312" s="181">
        <v>-0.4929</v>
      </c>
      <c r="H1312" s="181">
        <v>12.7539</v>
      </c>
      <c r="I1312" s="181">
        <v>19.284400000000002</v>
      </c>
      <c r="J1312" s="181">
        <v>6.1326999999999998</v>
      </c>
      <c r="K1312" s="181">
        <v>3.9230999999999998</v>
      </c>
      <c r="L1312" s="181">
        <v>4.7568999999999999</v>
      </c>
      <c r="M1312" s="181">
        <v>5.1512000000000002</v>
      </c>
      <c r="N1312" s="181">
        <v>5.8563000000000001</v>
      </c>
      <c r="O1312" s="181">
        <v>7.4260999999999999</v>
      </c>
      <c r="P1312" s="181">
        <v>7.306</v>
      </c>
      <c r="Q1312" s="181">
        <v>8.3968000000000007</v>
      </c>
      <c r="R1312" s="181">
        <v>6.8616000000000001</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1047</v>
      </c>
      <c r="B1313" s="177" t="s">
        <v>1054</v>
      </c>
      <c r="C1313" s="177">
        <v>127304</v>
      </c>
      <c r="D1313" s="180">
        <v>44609</v>
      </c>
      <c r="E1313" s="181">
        <v>15.3627</v>
      </c>
      <c r="F1313" s="181">
        <v>39.482300000000002</v>
      </c>
      <c r="G1313" s="181">
        <v>-2.6128999999999998</v>
      </c>
      <c r="H1313" s="181">
        <v>19.076599999999999</v>
      </c>
      <c r="I1313" s="181">
        <v>26.468599999999999</v>
      </c>
      <c r="J1313" s="181">
        <v>8.6469000000000005</v>
      </c>
      <c r="K1313" s="181">
        <v>3.1312000000000002</v>
      </c>
      <c r="L1313" s="181">
        <v>3.2401</v>
      </c>
      <c r="M1313" s="181">
        <v>3.0714000000000001</v>
      </c>
      <c r="N1313" s="181">
        <v>3.7158000000000002</v>
      </c>
      <c r="O1313" s="181">
        <v>2.4213</v>
      </c>
      <c r="P1313" s="181">
        <v>3.3982999999999999</v>
      </c>
      <c r="Q1313" s="181">
        <v>5.5327999999999999</v>
      </c>
      <c r="R1313" s="181">
        <v>4.1673</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1047</v>
      </c>
      <c r="B1314" s="177" t="s">
        <v>1055</v>
      </c>
      <c r="C1314" s="177">
        <v>127305</v>
      </c>
      <c r="D1314" s="180">
        <v>44609</v>
      </c>
      <c r="E1314" s="181">
        <v>16.261199999999999</v>
      </c>
      <c r="F1314" s="181">
        <v>40.222700000000003</v>
      </c>
      <c r="G1314" s="181">
        <v>-2.0198</v>
      </c>
      <c r="H1314" s="181">
        <v>19.633800000000001</v>
      </c>
      <c r="I1314" s="181">
        <v>27.0364</v>
      </c>
      <c r="J1314" s="181">
        <v>9.1944999999999997</v>
      </c>
      <c r="K1314" s="181">
        <v>3.6764000000000001</v>
      </c>
      <c r="L1314" s="181">
        <v>3.7968999999999999</v>
      </c>
      <c r="M1314" s="181">
        <v>3.6408999999999998</v>
      </c>
      <c r="N1314" s="181">
        <v>4.2992999999999997</v>
      </c>
      <c r="O1314" s="181">
        <v>3.0002</v>
      </c>
      <c r="P1314" s="181">
        <v>4.0731000000000002</v>
      </c>
      <c r="Q1314" s="181">
        <v>6.2885999999999997</v>
      </c>
      <c r="R1314" s="181">
        <v>4.7161</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1047</v>
      </c>
      <c r="B1315" s="177" t="s">
        <v>1056</v>
      </c>
      <c r="C1315" s="177">
        <v>118924</v>
      </c>
      <c r="D1315" s="180">
        <v>44609</v>
      </c>
      <c r="E1315" s="181">
        <v>69.193700000000007</v>
      </c>
      <c r="F1315" s="181">
        <v>19.0001</v>
      </c>
      <c r="G1315" s="181">
        <v>9.1502999999999997</v>
      </c>
      <c r="H1315" s="181">
        <v>18.467600000000001</v>
      </c>
      <c r="I1315" s="181">
        <v>23.4072</v>
      </c>
      <c r="J1315" s="181">
        <v>6.8632999999999997</v>
      </c>
      <c r="K1315" s="181">
        <v>3.1560999999999999</v>
      </c>
      <c r="L1315" s="181">
        <v>4.1078999999999999</v>
      </c>
      <c r="M1315" s="181">
        <v>4.0065999999999997</v>
      </c>
      <c r="N1315" s="181">
        <v>4.8383000000000003</v>
      </c>
      <c r="O1315" s="181">
        <v>5.6721000000000004</v>
      </c>
      <c r="P1315" s="181">
        <v>5.6355000000000004</v>
      </c>
      <c r="Q1315" s="181">
        <v>7.2382999999999997</v>
      </c>
      <c r="R1315" s="181">
        <v>5.9421999999999997</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1047</v>
      </c>
      <c r="B1316" s="177" t="s">
        <v>1057</v>
      </c>
      <c r="C1316" s="177">
        <v>100078</v>
      </c>
      <c r="D1316" s="180">
        <v>44609</v>
      </c>
      <c r="E1316" s="181">
        <v>65.940700000000007</v>
      </c>
      <c r="F1316" s="181">
        <v>18.663399999999999</v>
      </c>
      <c r="G1316" s="181">
        <v>8.7705000000000002</v>
      </c>
      <c r="H1316" s="181">
        <v>18.091699999999999</v>
      </c>
      <c r="I1316" s="181">
        <v>23.0307</v>
      </c>
      <c r="J1316" s="181">
        <v>6.5030999999999999</v>
      </c>
      <c r="K1316" s="181">
        <v>2.8066</v>
      </c>
      <c r="L1316" s="181">
        <v>3.7521</v>
      </c>
      <c r="M1316" s="181">
        <v>3.6362999999999999</v>
      </c>
      <c r="N1316" s="181">
        <v>4.4500999999999999</v>
      </c>
      <c r="O1316" s="181">
        <v>5.2573999999999996</v>
      </c>
      <c r="P1316" s="181">
        <v>5.1997</v>
      </c>
      <c r="Q1316" s="181">
        <v>7.8949999999999996</v>
      </c>
      <c r="R1316" s="181">
        <v>5.5613000000000001</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1047</v>
      </c>
      <c r="B1317" s="177" t="s">
        <v>1883</v>
      </c>
      <c r="C1317" s="177"/>
      <c r="D1317" s="180">
        <v>44609</v>
      </c>
      <c r="E1317" s="181">
        <v>65.940700000000007</v>
      </c>
      <c r="F1317" s="181">
        <v>18.663399999999999</v>
      </c>
      <c r="G1317" s="181">
        <v>8.7705000000000002</v>
      </c>
      <c r="H1317" s="181">
        <v>18.091699999999999</v>
      </c>
      <c r="I1317" s="181">
        <v>23.0307</v>
      </c>
      <c r="J1317" s="181">
        <v>6.5030999999999999</v>
      </c>
      <c r="K1317" s="181">
        <v>2.8066</v>
      </c>
      <c r="L1317" s="181">
        <v>3.7521</v>
      </c>
      <c r="M1317" s="181">
        <v>3.6362999999999999</v>
      </c>
      <c r="N1317" s="181">
        <v>4.4500999999999999</v>
      </c>
      <c r="O1317" s="181">
        <v>5.2573999999999996</v>
      </c>
      <c r="P1317" s="181">
        <v>5.1997</v>
      </c>
      <c r="Q1317" s="181">
        <v>7.8949999999999996</v>
      </c>
      <c r="R1317" s="181">
        <v>5.5613000000000001</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1047</v>
      </c>
      <c r="B1318" s="177" t="s">
        <v>1058</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1047</v>
      </c>
      <c r="B1319" s="177" t="s">
        <v>1059</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1047</v>
      </c>
      <c r="B1320" s="177" t="s">
        <v>1780</v>
      </c>
      <c r="C1320" s="177">
        <v>147968</v>
      </c>
      <c r="D1320" s="180"/>
      <c r="E1320" s="181"/>
      <c r="F1320" s="181"/>
      <c r="G1320" s="181"/>
      <c r="H1320" s="181"/>
      <c r="I1320" s="181"/>
      <c r="J1320" s="181"/>
      <c r="K1320" s="181"/>
      <c r="L1320" s="181"/>
      <c r="M1320" s="181"/>
      <c r="N1320" s="181"/>
      <c r="O1320" s="181"/>
      <c r="P1320" s="181"/>
      <c r="Q1320" s="181"/>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1047</v>
      </c>
      <c r="B1321" s="177" t="s">
        <v>1781</v>
      </c>
      <c r="C1321" s="177">
        <v>147966</v>
      </c>
      <c r="D1321" s="180"/>
      <c r="E1321" s="181"/>
      <c r="F1321" s="181"/>
      <c r="G1321" s="181"/>
      <c r="H1321" s="181"/>
      <c r="I1321" s="181"/>
      <c r="J1321" s="181"/>
      <c r="K1321" s="181"/>
      <c r="L1321" s="181"/>
      <c r="M1321" s="181"/>
      <c r="N1321" s="181"/>
      <c r="O1321" s="181"/>
      <c r="P1321" s="181"/>
      <c r="Q1321" s="181"/>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1047</v>
      </c>
      <c r="B1322" s="177" t="s">
        <v>1060</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1047</v>
      </c>
      <c r="B1323" s="177" t="s">
        <v>1061</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1047</v>
      </c>
      <c r="B1324" s="177" t="s">
        <v>1062</v>
      </c>
      <c r="C1324" s="177">
        <v>101989</v>
      </c>
      <c r="D1324" s="180">
        <v>44609</v>
      </c>
      <c r="E1324" s="181">
        <v>45.630899999999997</v>
      </c>
      <c r="F1324" s="181">
        <v>9.2812000000000001</v>
      </c>
      <c r="G1324" s="181">
        <v>5.6551999999999998</v>
      </c>
      <c r="H1324" s="181">
        <v>13.7142</v>
      </c>
      <c r="I1324" s="181">
        <v>22.858599999999999</v>
      </c>
      <c r="J1324" s="181">
        <v>7.1989999999999998</v>
      </c>
      <c r="K1324" s="181">
        <v>3.6625999999999999</v>
      </c>
      <c r="L1324" s="181">
        <v>4.4623999999999997</v>
      </c>
      <c r="M1324" s="181">
        <v>5.0865999999999998</v>
      </c>
      <c r="N1324" s="181">
        <v>5.8738999999999999</v>
      </c>
      <c r="O1324" s="181">
        <v>7.8868999999999998</v>
      </c>
      <c r="P1324" s="181">
        <v>7.0789999999999997</v>
      </c>
      <c r="Q1324" s="181">
        <v>7.8676000000000004</v>
      </c>
      <c r="R1324" s="181">
        <v>6.4946999999999999</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1047</v>
      </c>
      <c r="B1325" s="177" t="s">
        <v>1063</v>
      </c>
      <c r="C1325" s="177">
        <v>119081</v>
      </c>
      <c r="D1325" s="180">
        <v>44609</v>
      </c>
      <c r="E1325" s="181">
        <v>48.3902</v>
      </c>
      <c r="F1325" s="181">
        <v>9.9593000000000007</v>
      </c>
      <c r="G1325" s="181">
        <v>6.3392999999999997</v>
      </c>
      <c r="H1325" s="181">
        <v>14.3384</v>
      </c>
      <c r="I1325" s="181">
        <v>23.528600000000001</v>
      </c>
      <c r="J1325" s="181">
        <v>7.8724999999999996</v>
      </c>
      <c r="K1325" s="181">
        <v>4.3666</v>
      </c>
      <c r="L1325" s="181">
        <v>5.1992000000000003</v>
      </c>
      <c r="M1325" s="181">
        <v>5.8571999999999997</v>
      </c>
      <c r="N1325" s="181">
        <v>6.6798999999999999</v>
      </c>
      <c r="O1325" s="181">
        <v>8.7445000000000004</v>
      </c>
      <c r="P1325" s="181">
        <v>7.9219999999999997</v>
      </c>
      <c r="Q1325" s="181">
        <v>8.6509999999999998</v>
      </c>
      <c r="R1325" s="181">
        <v>7.3396999999999997</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1047</v>
      </c>
      <c r="B1326" s="177" t="s">
        <v>1064</v>
      </c>
      <c r="C1326" s="177">
        <v>102741</v>
      </c>
      <c r="D1326" s="180">
        <v>44609</v>
      </c>
      <c r="E1326" s="181">
        <v>35.649500000000003</v>
      </c>
      <c r="F1326" s="181">
        <v>21.1037</v>
      </c>
      <c r="G1326" s="181">
        <v>3.4099999999999998E-2</v>
      </c>
      <c r="H1326" s="181">
        <v>15.1973</v>
      </c>
      <c r="I1326" s="181">
        <v>26.275500000000001</v>
      </c>
      <c r="J1326" s="181">
        <v>7.0605000000000002</v>
      </c>
      <c r="K1326" s="181">
        <v>2.7250999999999999</v>
      </c>
      <c r="L1326" s="181">
        <v>4.3304</v>
      </c>
      <c r="M1326" s="181">
        <v>4.6535000000000002</v>
      </c>
      <c r="N1326" s="181">
        <v>5.9482999999999997</v>
      </c>
      <c r="O1326" s="181">
        <v>8.2904</v>
      </c>
      <c r="P1326" s="181">
        <v>7.2443</v>
      </c>
      <c r="Q1326" s="181">
        <v>7.5629</v>
      </c>
      <c r="R1326" s="181">
        <v>6.8710000000000004</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1047</v>
      </c>
      <c r="B1327" s="177" t="s">
        <v>1065</v>
      </c>
      <c r="C1327" s="177">
        <v>120670</v>
      </c>
      <c r="D1327" s="180">
        <v>44609</v>
      </c>
      <c r="E1327" s="181">
        <v>38.298900000000003</v>
      </c>
      <c r="F1327" s="181">
        <v>21.837399999999999</v>
      </c>
      <c r="G1327" s="181">
        <v>0.79420000000000002</v>
      </c>
      <c r="H1327" s="181">
        <v>15.9506</v>
      </c>
      <c r="I1327" s="181">
        <v>26.905200000000001</v>
      </c>
      <c r="J1327" s="181">
        <v>7.758</v>
      </c>
      <c r="K1327" s="181">
        <v>3.4556</v>
      </c>
      <c r="L1327" s="181">
        <v>5.0620000000000003</v>
      </c>
      <c r="M1327" s="181">
        <v>5.3768000000000002</v>
      </c>
      <c r="N1327" s="181">
        <v>6.6932</v>
      </c>
      <c r="O1327" s="181">
        <v>9.0058000000000007</v>
      </c>
      <c r="P1327" s="181">
        <v>8.0239999999999991</v>
      </c>
      <c r="Q1327" s="181">
        <v>8.8916000000000004</v>
      </c>
      <c r="R1327" s="181">
        <v>7.6006</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1047</v>
      </c>
      <c r="B1328" s="177" t="s">
        <v>1066</v>
      </c>
      <c r="C1328" s="177">
        <v>118401</v>
      </c>
      <c r="D1328" s="180">
        <v>44609</v>
      </c>
      <c r="E1328" s="181">
        <v>40.416800000000002</v>
      </c>
      <c r="F1328" s="181">
        <v>19.607600000000001</v>
      </c>
      <c r="G1328" s="181">
        <v>-6.2582000000000004</v>
      </c>
      <c r="H1328" s="181">
        <v>11.5852</v>
      </c>
      <c r="I1328" s="181">
        <v>31.956399999999999</v>
      </c>
      <c r="J1328" s="181">
        <v>10.4839</v>
      </c>
      <c r="K1328" s="181">
        <v>3.3588</v>
      </c>
      <c r="L1328" s="181">
        <v>4.0256999999999996</v>
      </c>
      <c r="M1328" s="181">
        <v>4.3085000000000004</v>
      </c>
      <c r="N1328" s="181">
        <v>4.8311000000000002</v>
      </c>
      <c r="O1328" s="181">
        <v>8.0690000000000008</v>
      </c>
      <c r="P1328" s="181">
        <v>7.4058999999999999</v>
      </c>
      <c r="Q1328" s="181">
        <v>8.2035</v>
      </c>
      <c r="R1328" s="181">
        <v>6.3380000000000001</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1047</v>
      </c>
      <c r="B1329" s="177" t="s">
        <v>1067</v>
      </c>
      <c r="C1329" s="177">
        <v>108728</v>
      </c>
      <c r="D1329" s="180">
        <v>44609</v>
      </c>
      <c r="E1329" s="181">
        <v>37.9846</v>
      </c>
      <c r="F1329" s="181">
        <v>18.843699999999998</v>
      </c>
      <c r="G1329" s="181">
        <v>-6.9466999999999999</v>
      </c>
      <c r="H1329" s="181">
        <v>10.8672</v>
      </c>
      <c r="I1329" s="181">
        <v>31.221699999999998</v>
      </c>
      <c r="J1329" s="181">
        <v>9.7544000000000004</v>
      </c>
      <c r="K1329" s="181">
        <v>2.6391</v>
      </c>
      <c r="L1329" s="181">
        <v>3.3050999999999999</v>
      </c>
      <c r="M1329" s="181">
        <v>3.5838000000000001</v>
      </c>
      <c r="N1329" s="181">
        <v>4.0993000000000004</v>
      </c>
      <c r="O1329" s="181">
        <v>7.3457999999999997</v>
      </c>
      <c r="P1329" s="181">
        <v>6.6917999999999997</v>
      </c>
      <c r="Q1329" s="181">
        <v>7.4276</v>
      </c>
      <c r="R1329" s="181">
        <v>5.6116000000000001</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1047</v>
      </c>
      <c r="B1330" s="177" t="s">
        <v>1068</v>
      </c>
      <c r="C1330" s="177">
        <v>121153</v>
      </c>
      <c r="D1330" s="180"/>
      <c r="E1330" s="181"/>
      <c r="F1330" s="181"/>
      <c r="G1330" s="181"/>
      <c r="H1330" s="181"/>
      <c r="I1330" s="181"/>
      <c r="J1330" s="181"/>
      <c r="K1330" s="181"/>
      <c r="L1330" s="181"/>
      <c r="M1330" s="181"/>
      <c r="N1330" s="181"/>
      <c r="O1330" s="181"/>
      <c r="P1330" s="181"/>
      <c r="Q1330" s="181"/>
      <c r="R1330" s="181"/>
      <c r="S1330" s="124" t="s">
        <v>1950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1047</v>
      </c>
      <c r="B1331" s="177" t="s">
        <v>1069</v>
      </c>
      <c r="C1331" s="177">
        <v>121158</v>
      </c>
      <c r="D1331" s="180"/>
      <c r="E1331" s="181"/>
      <c r="F1331" s="181"/>
      <c r="G1331" s="181"/>
      <c r="H1331" s="181"/>
      <c r="I1331" s="181"/>
      <c r="J1331" s="181"/>
      <c r="K1331" s="181"/>
      <c r="L1331" s="181"/>
      <c r="M1331" s="181"/>
      <c r="N1331" s="181"/>
      <c r="O1331" s="181"/>
      <c r="P1331" s="181"/>
      <c r="Q1331" s="181"/>
      <c r="R1331" s="181"/>
      <c r="S1331" s="124" t="s">
        <v>1950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1047</v>
      </c>
      <c r="B1332" s="177" t="s">
        <v>1070</v>
      </c>
      <c r="C1332" s="177">
        <v>128009</v>
      </c>
      <c r="D1332" s="180">
        <v>44609</v>
      </c>
      <c r="E1332" s="181">
        <v>18.3307</v>
      </c>
      <c r="F1332" s="181">
        <v>-17.116199999999999</v>
      </c>
      <c r="G1332" s="181">
        <v>7.3053999999999997</v>
      </c>
      <c r="H1332" s="181">
        <v>14.376099999999999</v>
      </c>
      <c r="I1332" s="181">
        <v>23.927</v>
      </c>
      <c r="J1332" s="181">
        <v>9.6097999999999999</v>
      </c>
      <c r="K1332" s="181">
        <v>4.12</v>
      </c>
      <c r="L1332" s="181">
        <v>5.3682999999999996</v>
      </c>
      <c r="M1332" s="181">
        <v>5.8930999999999996</v>
      </c>
      <c r="N1332" s="181">
        <v>6.2168999999999999</v>
      </c>
      <c r="O1332" s="181">
        <v>6.718</v>
      </c>
      <c r="P1332" s="181">
        <v>6.4345999999999997</v>
      </c>
      <c r="Q1332" s="181">
        <v>7.9539999999999997</v>
      </c>
      <c r="R1332" s="181">
        <v>5.6791</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1047</v>
      </c>
      <c r="B1333" s="177" t="s">
        <v>1071</v>
      </c>
      <c r="C1333" s="177">
        <v>128006</v>
      </c>
      <c r="D1333" s="180">
        <v>44609</v>
      </c>
      <c r="E1333" s="181">
        <v>19.704499999999999</v>
      </c>
      <c r="F1333" s="181">
        <v>-15.923400000000001</v>
      </c>
      <c r="G1333" s="181">
        <v>8.4032</v>
      </c>
      <c r="H1333" s="181">
        <v>15.4734</v>
      </c>
      <c r="I1333" s="181">
        <v>25.046800000000001</v>
      </c>
      <c r="J1333" s="181">
        <v>10.7392</v>
      </c>
      <c r="K1333" s="181">
        <v>5.2408999999999999</v>
      </c>
      <c r="L1333" s="181">
        <v>6.4691000000000001</v>
      </c>
      <c r="M1333" s="181">
        <v>6.9913999999999996</v>
      </c>
      <c r="N1333" s="181">
        <v>7.2878999999999996</v>
      </c>
      <c r="O1333" s="181">
        <v>7.7107000000000001</v>
      </c>
      <c r="P1333" s="181">
        <v>7.3704999999999998</v>
      </c>
      <c r="Q1333" s="181">
        <v>8.9438999999999993</v>
      </c>
      <c r="R1333" s="181">
        <v>6.7275</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1047</v>
      </c>
      <c r="B1334" s="177" t="s">
        <v>1072</v>
      </c>
      <c r="C1334" s="177">
        <v>133604</v>
      </c>
      <c r="D1334" s="180">
        <v>44609</v>
      </c>
      <c r="E1334" s="181">
        <v>17.558599999999998</v>
      </c>
      <c r="F1334" s="181">
        <v>17.053699999999999</v>
      </c>
      <c r="G1334" s="181">
        <v>0.90090000000000003</v>
      </c>
      <c r="H1334" s="181">
        <v>13.7858</v>
      </c>
      <c r="I1334" s="181">
        <v>21.2866</v>
      </c>
      <c r="J1334" s="181">
        <v>7.6604000000000001</v>
      </c>
      <c r="K1334" s="181">
        <v>4.1022999999999996</v>
      </c>
      <c r="L1334" s="181">
        <v>4.8944999999999999</v>
      </c>
      <c r="M1334" s="181">
        <v>5.4576000000000002</v>
      </c>
      <c r="N1334" s="181">
        <v>6.1994999999999996</v>
      </c>
      <c r="O1334" s="181">
        <v>8.2463999999999995</v>
      </c>
      <c r="P1334" s="181">
        <v>7.3853999999999997</v>
      </c>
      <c r="Q1334" s="181">
        <v>8.3169000000000004</v>
      </c>
      <c r="R1334" s="181">
        <v>6.9012000000000002</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1047</v>
      </c>
      <c r="B1335" s="177" t="s">
        <v>1073</v>
      </c>
      <c r="C1335" s="177">
        <v>133607</v>
      </c>
      <c r="D1335" s="180">
        <v>44609</v>
      </c>
      <c r="E1335" s="181">
        <v>16.499600000000001</v>
      </c>
      <c r="F1335" s="181">
        <v>16.155999999999999</v>
      </c>
      <c r="G1335" s="181">
        <v>0</v>
      </c>
      <c r="H1335" s="181">
        <v>12.894</v>
      </c>
      <c r="I1335" s="181">
        <v>20.399799999999999</v>
      </c>
      <c r="J1335" s="181">
        <v>6.7679999999999998</v>
      </c>
      <c r="K1335" s="181">
        <v>3.1996000000000002</v>
      </c>
      <c r="L1335" s="181">
        <v>3.9771000000000001</v>
      </c>
      <c r="M1335" s="181">
        <v>4.5269000000000004</v>
      </c>
      <c r="N1335" s="181">
        <v>5.2499000000000002</v>
      </c>
      <c r="O1335" s="181">
        <v>7.2648000000000001</v>
      </c>
      <c r="P1335" s="181">
        <v>6.4287999999999998</v>
      </c>
      <c r="Q1335" s="181">
        <v>7.3648999999999996</v>
      </c>
      <c r="R1335" s="181">
        <v>5.9173</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1047</v>
      </c>
      <c r="B1336" s="177" t="s">
        <v>1074</v>
      </c>
      <c r="C1336" s="177">
        <v>130037</v>
      </c>
      <c r="D1336" s="180">
        <v>44609</v>
      </c>
      <c r="E1336" s="181">
        <v>12.5854</v>
      </c>
      <c r="F1336" s="181">
        <v>-6.0894000000000004</v>
      </c>
      <c r="G1336" s="181">
        <v>-5.6044</v>
      </c>
      <c r="H1336" s="181">
        <v>7.9668999999999999</v>
      </c>
      <c r="I1336" s="181">
        <v>22.3979</v>
      </c>
      <c r="J1336" s="181">
        <v>8.6608999999999998</v>
      </c>
      <c r="K1336" s="181">
        <v>3.5752000000000002</v>
      </c>
      <c r="L1336" s="181">
        <v>3.2</v>
      </c>
      <c r="M1336" s="181">
        <v>21.950800000000001</v>
      </c>
      <c r="N1336" s="181">
        <v>18.429600000000001</v>
      </c>
      <c r="O1336" s="181">
        <v>-4.6543000000000001</v>
      </c>
      <c r="P1336" s="181">
        <v>-0.65980000000000005</v>
      </c>
      <c r="Q1336" s="181">
        <v>3.0507</v>
      </c>
      <c r="R1336" s="181">
        <v>-5.1151</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1047</v>
      </c>
      <c r="B1337" s="177" t="s">
        <v>1075</v>
      </c>
      <c r="C1337" s="177">
        <v>130050</v>
      </c>
      <c r="D1337" s="180">
        <v>44609</v>
      </c>
      <c r="E1337" s="181">
        <v>13.382099999999999</v>
      </c>
      <c r="F1337" s="181">
        <v>-5.7268999999999997</v>
      </c>
      <c r="G1337" s="181">
        <v>-5.0891999999999999</v>
      </c>
      <c r="H1337" s="181">
        <v>8.5081000000000007</v>
      </c>
      <c r="I1337" s="181">
        <v>22.9557</v>
      </c>
      <c r="J1337" s="181">
        <v>9.2220999999999993</v>
      </c>
      <c r="K1337" s="181">
        <v>4.1308999999999996</v>
      </c>
      <c r="L1337" s="181">
        <v>3.7595000000000001</v>
      </c>
      <c r="M1337" s="181">
        <v>22.5901</v>
      </c>
      <c r="N1337" s="181">
        <v>19.080100000000002</v>
      </c>
      <c r="O1337" s="181">
        <v>-4.0301</v>
      </c>
      <c r="P1337" s="181">
        <v>0.12939999999999999</v>
      </c>
      <c r="Q1337" s="181">
        <v>3.8807</v>
      </c>
      <c r="R1337" s="181">
        <v>-4.5814000000000004</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1047</v>
      </c>
      <c r="B1338" s="177" t="s">
        <v>1076</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1047</v>
      </c>
      <c r="B1339" s="177" t="s">
        <v>1077</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1047</v>
      </c>
      <c r="B1340" s="177" t="s">
        <v>1078</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1047</v>
      </c>
      <c r="B1341" s="177" t="s">
        <v>1079</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1047</v>
      </c>
      <c r="B1342" s="177" t="s">
        <v>1080</v>
      </c>
      <c r="C1342" s="177">
        <v>119824</v>
      </c>
      <c r="D1342" s="180">
        <v>44609</v>
      </c>
      <c r="E1342" s="181">
        <v>43.6267</v>
      </c>
      <c r="F1342" s="181">
        <v>14.2285</v>
      </c>
      <c r="G1342" s="181">
        <v>-0.61350000000000005</v>
      </c>
      <c r="H1342" s="181">
        <v>11.7034</v>
      </c>
      <c r="I1342" s="181">
        <v>21.261399999999998</v>
      </c>
      <c r="J1342" s="181">
        <v>7.2748999999999997</v>
      </c>
      <c r="K1342" s="181">
        <v>3.6842000000000001</v>
      </c>
      <c r="L1342" s="181">
        <v>4.4832999999999998</v>
      </c>
      <c r="M1342" s="181">
        <v>5.3615000000000004</v>
      </c>
      <c r="N1342" s="181">
        <v>5.6298000000000004</v>
      </c>
      <c r="O1342" s="181">
        <v>9.3849</v>
      </c>
      <c r="P1342" s="181">
        <v>8.6684000000000001</v>
      </c>
      <c r="Q1342" s="181">
        <v>9.6492000000000004</v>
      </c>
      <c r="R1342" s="181">
        <v>7.5422000000000002</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1047</v>
      </c>
      <c r="B1343" s="177" t="s">
        <v>1081</v>
      </c>
      <c r="C1343" s="177">
        <v>102053</v>
      </c>
      <c r="D1343" s="180">
        <v>44609</v>
      </c>
      <c r="E1343" s="181">
        <v>41.084600000000002</v>
      </c>
      <c r="F1343" s="181">
        <v>13.775600000000001</v>
      </c>
      <c r="G1343" s="181">
        <v>-1.1548</v>
      </c>
      <c r="H1343" s="181">
        <v>11.1798</v>
      </c>
      <c r="I1343" s="181">
        <v>20.7302</v>
      </c>
      <c r="J1343" s="181">
        <v>6.7416</v>
      </c>
      <c r="K1343" s="181">
        <v>3.1497000000000002</v>
      </c>
      <c r="L1343" s="181">
        <v>3.9419</v>
      </c>
      <c r="M1343" s="181">
        <v>4.8108000000000004</v>
      </c>
      <c r="N1343" s="181">
        <v>5.0587999999999997</v>
      </c>
      <c r="O1343" s="181">
        <v>8.9011999999999993</v>
      </c>
      <c r="P1343" s="181">
        <v>8.0024999999999995</v>
      </c>
      <c r="Q1343" s="181">
        <v>8.0281000000000002</v>
      </c>
      <c r="R1343" s="181">
        <v>6.9965000000000002</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1047</v>
      </c>
      <c r="B1344" s="177" t="s">
        <v>1082</v>
      </c>
      <c r="C1344" s="177">
        <v>100603</v>
      </c>
      <c r="D1344" s="180">
        <v>44609</v>
      </c>
      <c r="E1344" s="181">
        <v>59.111699999999999</v>
      </c>
      <c r="F1344" s="181">
        <v>-1.8523000000000001</v>
      </c>
      <c r="G1344" s="181">
        <v>-7.8574000000000002</v>
      </c>
      <c r="H1344" s="181">
        <v>11.1472</v>
      </c>
      <c r="I1344" s="181">
        <v>21.819199999999999</v>
      </c>
      <c r="J1344" s="181">
        <v>5.0711000000000004</v>
      </c>
      <c r="K1344" s="181">
        <v>0.97689999999999999</v>
      </c>
      <c r="L1344" s="181">
        <v>1.8274999999999999</v>
      </c>
      <c r="M1344" s="181">
        <v>2.1192000000000002</v>
      </c>
      <c r="N1344" s="181">
        <v>2.7608000000000001</v>
      </c>
      <c r="O1344" s="181">
        <v>5.1810999999999998</v>
      </c>
      <c r="P1344" s="181">
        <v>5.3453999999999997</v>
      </c>
      <c r="Q1344" s="181">
        <v>7.6239999999999997</v>
      </c>
      <c r="R1344" s="181">
        <v>3.0583999999999998</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1047</v>
      </c>
      <c r="B1345" s="177" t="s">
        <v>1083</v>
      </c>
      <c r="C1345" s="177">
        <v>119675</v>
      </c>
      <c r="D1345" s="180">
        <v>44609</v>
      </c>
      <c r="E1345" s="181">
        <v>64.041600000000003</v>
      </c>
      <c r="F1345" s="181">
        <v>-0.79790000000000005</v>
      </c>
      <c r="G1345" s="181">
        <v>-6.8354999999999997</v>
      </c>
      <c r="H1345" s="181">
        <v>12.1599</v>
      </c>
      <c r="I1345" s="181">
        <v>22.8414</v>
      </c>
      <c r="J1345" s="181">
        <v>6.0854999999999997</v>
      </c>
      <c r="K1345" s="181">
        <v>1.9911000000000001</v>
      </c>
      <c r="L1345" s="181">
        <v>2.8494999999999999</v>
      </c>
      <c r="M1345" s="181">
        <v>3.1495000000000002</v>
      </c>
      <c r="N1345" s="181">
        <v>3.8460000000000001</v>
      </c>
      <c r="O1345" s="181">
        <v>6.1352000000000002</v>
      </c>
      <c r="P1345" s="181">
        <v>6.3346999999999998</v>
      </c>
      <c r="Q1345" s="181">
        <v>7.4105999999999996</v>
      </c>
      <c r="R1345" s="181">
        <v>4.05</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1047</v>
      </c>
      <c r="B1346" s="177" t="s">
        <v>1084</v>
      </c>
      <c r="C1346" s="177">
        <v>119127</v>
      </c>
      <c r="D1346" s="180">
        <v>44609</v>
      </c>
      <c r="E1346" s="181">
        <v>32.435499999999998</v>
      </c>
      <c r="F1346" s="181">
        <v>11.144</v>
      </c>
      <c r="G1346" s="181">
        <v>-1.9877</v>
      </c>
      <c r="H1346" s="181">
        <v>9.0663999999999998</v>
      </c>
      <c r="I1346" s="181">
        <v>20.504000000000001</v>
      </c>
      <c r="J1346" s="181">
        <v>7.0883000000000003</v>
      </c>
      <c r="K1346" s="181">
        <v>4.3228</v>
      </c>
      <c r="L1346" s="181">
        <v>5.4867999999999997</v>
      </c>
      <c r="M1346" s="181">
        <v>5.8738999999999999</v>
      </c>
      <c r="N1346" s="181">
        <v>6.8592000000000004</v>
      </c>
      <c r="O1346" s="181">
        <v>2.9018000000000002</v>
      </c>
      <c r="P1346" s="181">
        <v>4.1150000000000002</v>
      </c>
      <c r="Q1346" s="181">
        <v>6.7545000000000002</v>
      </c>
      <c r="R1346" s="181">
        <v>8.1547999999999998</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1047</v>
      </c>
      <c r="B1347" s="177" t="s">
        <v>1085</v>
      </c>
      <c r="C1347" s="177">
        <v>147385</v>
      </c>
      <c r="D1347" s="180">
        <v>44601</v>
      </c>
      <c r="E1347" s="181">
        <v>2.4049</v>
      </c>
      <c r="F1347" s="181">
        <v>-36.389299999999999</v>
      </c>
      <c r="G1347" s="181">
        <v>-2.7309000000000001</v>
      </c>
      <c r="H1347" s="181">
        <v>5.8606999999999996</v>
      </c>
      <c r="I1347" s="181">
        <v>-3.1326000000000001</v>
      </c>
      <c r="J1347" s="181">
        <v>7.0351999999999997</v>
      </c>
      <c r="K1347" s="181">
        <v>0.31369999999999998</v>
      </c>
      <c r="L1347" s="181">
        <v>371.38909999999998</v>
      </c>
      <c r="M1347" s="181">
        <v>245.8115</v>
      </c>
      <c r="N1347" s="181">
        <v>187.2208</v>
      </c>
      <c r="O1347" s="181"/>
      <c r="P1347" s="181"/>
      <c r="Q1347" s="181">
        <v>22.623999999999999</v>
      </c>
      <c r="R1347" s="181">
        <v>46.514000000000003</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1047</v>
      </c>
      <c r="B1348" s="177" t="s">
        <v>1086</v>
      </c>
      <c r="C1348" s="177">
        <v>101703</v>
      </c>
      <c r="D1348" s="180">
        <v>44609</v>
      </c>
      <c r="E1348" s="181">
        <v>29.654499999999999</v>
      </c>
      <c r="F1348" s="181">
        <v>10.095700000000001</v>
      </c>
      <c r="G1348" s="181">
        <v>-2.9533</v>
      </c>
      <c r="H1348" s="181">
        <v>8.1539000000000001</v>
      </c>
      <c r="I1348" s="181">
        <v>19.593499999999999</v>
      </c>
      <c r="J1348" s="181">
        <v>6.1463999999999999</v>
      </c>
      <c r="K1348" s="181">
        <v>3.3976000000000002</v>
      </c>
      <c r="L1348" s="181">
        <v>4.5427999999999997</v>
      </c>
      <c r="M1348" s="181">
        <v>4.9249000000000001</v>
      </c>
      <c r="N1348" s="181">
        <v>5.8704000000000001</v>
      </c>
      <c r="O1348" s="181">
        <v>1.9351</v>
      </c>
      <c r="P1348" s="181">
        <v>3.1711999999999998</v>
      </c>
      <c r="Q1348" s="181">
        <v>5.8121</v>
      </c>
      <c r="R1348" s="181">
        <v>7.1684999999999999</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1047</v>
      </c>
      <c r="B1349" s="177" t="s">
        <v>1087</v>
      </c>
      <c r="C1349" s="177">
        <v>147384</v>
      </c>
      <c r="D1349" s="180">
        <v>44601</v>
      </c>
      <c r="E1349" s="181">
        <v>2.2555999999999998</v>
      </c>
      <c r="F1349" s="181">
        <v>-38.795400000000001</v>
      </c>
      <c r="G1349" s="181">
        <v>-2.9116</v>
      </c>
      <c r="H1349" s="181">
        <v>5.5540000000000003</v>
      </c>
      <c r="I1349" s="181">
        <v>-3.2321</v>
      </c>
      <c r="J1349" s="181">
        <v>7.0072999999999999</v>
      </c>
      <c r="K1349" s="181">
        <v>0.29920000000000002</v>
      </c>
      <c r="L1349" s="181">
        <v>371.40300000000002</v>
      </c>
      <c r="M1349" s="181">
        <v>245.82069999999999</v>
      </c>
      <c r="N1349" s="181">
        <v>187.2278</v>
      </c>
      <c r="O1349" s="181"/>
      <c r="P1349" s="181"/>
      <c r="Q1349" s="181">
        <v>22.623100000000001</v>
      </c>
      <c r="R1349" s="181">
        <v>46.511699999999998</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1047</v>
      </c>
      <c r="B1350" s="177" t="s">
        <v>1884</v>
      </c>
      <c r="C1350" s="177">
        <v>148479</v>
      </c>
      <c r="D1350" s="180">
        <v>44609</v>
      </c>
      <c r="E1350" s="181">
        <v>10.713100000000001</v>
      </c>
      <c r="F1350" s="181">
        <v>24.5472</v>
      </c>
      <c r="G1350" s="181">
        <v>-1.4762</v>
      </c>
      <c r="H1350" s="181">
        <v>11.414199999999999</v>
      </c>
      <c r="I1350" s="181">
        <v>25.9299</v>
      </c>
      <c r="J1350" s="181">
        <v>8.9031000000000002</v>
      </c>
      <c r="K1350" s="181">
        <v>3.2256999999999998</v>
      </c>
      <c r="L1350" s="181">
        <v>3.843</v>
      </c>
      <c r="M1350" s="181">
        <v>4.3070000000000004</v>
      </c>
      <c r="N1350" s="181">
        <v>5.2046999999999999</v>
      </c>
      <c r="O1350" s="181"/>
      <c r="P1350" s="181"/>
      <c r="Q1350" s="181">
        <v>4.9440999999999997</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1047</v>
      </c>
      <c r="B1351" s="177" t="s">
        <v>1885</v>
      </c>
      <c r="C1351" s="177">
        <v>148477</v>
      </c>
      <c r="D1351" s="180">
        <v>44609</v>
      </c>
      <c r="E1351" s="181">
        <v>10.646000000000001</v>
      </c>
      <c r="F1351" s="181">
        <v>24.702000000000002</v>
      </c>
      <c r="G1351" s="181">
        <v>-1.5998000000000001</v>
      </c>
      <c r="H1351" s="181">
        <v>11.3879</v>
      </c>
      <c r="I1351" s="181">
        <v>25.870100000000001</v>
      </c>
      <c r="J1351" s="181">
        <v>8.8585999999999991</v>
      </c>
      <c r="K1351" s="181">
        <v>2.9811999999999999</v>
      </c>
      <c r="L1351" s="181">
        <v>3.4849999999999999</v>
      </c>
      <c r="M1351" s="181">
        <v>3.9176000000000002</v>
      </c>
      <c r="N1351" s="181">
        <v>4.7916999999999996</v>
      </c>
      <c r="O1351" s="181"/>
      <c r="P1351" s="181"/>
      <c r="Q1351" s="181">
        <v>4.4831000000000003</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1047</v>
      </c>
      <c r="B1352" s="177" t="s">
        <v>1088</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1047</v>
      </c>
      <c r="B1353" s="177" t="s">
        <v>1089</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1047</v>
      </c>
      <c r="B1354" s="177" t="s">
        <v>1090</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1047</v>
      </c>
      <c r="B1355" s="177" t="s">
        <v>1091</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1047</v>
      </c>
      <c r="B1356" s="177" t="s">
        <v>1092</v>
      </c>
      <c r="C1356" s="177">
        <v>134503</v>
      </c>
      <c r="D1356" s="180">
        <v>44609</v>
      </c>
      <c r="E1356" s="181">
        <v>15.728199999999999</v>
      </c>
      <c r="F1356" s="181">
        <v>-8.3524999999999991</v>
      </c>
      <c r="G1356" s="181">
        <v>-11.437900000000001</v>
      </c>
      <c r="H1356" s="181">
        <v>4.8780000000000001</v>
      </c>
      <c r="I1356" s="181">
        <v>15.0045</v>
      </c>
      <c r="J1356" s="181">
        <v>3.9961000000000002</v>
      </c>
      <c r="K1356" s="181">
        <v>2.6177999999999999</v>
      </c>
      <c r="L1356" s="181">
        <v>10.137499999999999</v>
      </c>
      <c r="M1356" s="181">
        <v>8.7064000000000004</v>
      </c>
      <c r="N1356" s="181">
        <v>7.9143999999999997</v>
      </c>
      <c r="O1356" s="181">
        <v>4.6616</v>
      </c>
      <c r="P1356" s="181">
        <v>5.5271999999999997</v>
      </c>
      <c r="Q1356" s="181">
        <v>6.7933000000000003</v>
      </c>
      <c r="R1356" s="181">
        <v>3.8654000000000002</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1047</v>
      </c>
      <c r="B1357" s="177" t="s">
        <v>1093</v>
      </c>
      <c r="C1357" s="177">
        <v>134499</v>
      </c>
      <c r="D1357" s="180">
        <v>44609</v>
      </c>
      <c r="E1357" s="181">
        <v>14.982699999999999</v>
      </c>
      <c r="F1357" s="181">
        <v>-9.0114999999999998</v>
      </c>
      <c r="G1357" s="181">
        <v>-12.0875</v>
      </c>
      <c r="H1357" s="181">
        <v>4.2145000000000001</v>
      </c>
      <c r="I1357" s="181">
        <v>14.365</v>
      </c>
      <c r="J1357" s="181">
        <v>3.3652000000000002</v>
      </c>
      <c r="K1357" s="181">
        <v>1.9825999999999999</v>
      </c>
      <c r="L1357" s="181">
        <v>9.4718999999999998</v>
      </c>
      <c r="M1357" s="181">
        <v>7.9200999999999997</v>
      </c>
      <c r="N1357" s="181">
        <v>7.1494</v>
      </c>
      <c r="O1357" s="181">
        <v>3.9411</v>
      </c>
      <c r="P1357" s="181">
        <v>4.8136999999999999</v>
      </c>
      <c r="Q1357" s="181">
        <v>6.0433000000000003</v>
      </c>
      <c r="R1357" s="181">
        <v>3.2118000000000002</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7.5048971428571418</v>
      </c>
      <c r="G1358" s="183">
        <v>-0.84983714285714296</v>
      </c>
      <c r="H1358" s="183">
        <v>21.385834285714289</v>
      </c>
      <c r="I1358" s="183">
        <v>25.04851142857143</v>
      </c>
      <c r="J1358" s="183">
        <v>9.2033228571428616</v>
      </c>
      <c r="K1358" s="183">
        <v>3.7963142857142853</v>
      </c>
      <c r="L1358" s="183">
        <v>25.701340000000002</v>
      </c>
      <c r="M1358" s="183">
        <v>19.672354285714288</v>
      </c>
      <c r="N1358" s="183">
        <v>16.624777142857145</v>
      </c>
      <c r="O1358" s="183">
        <v>5.5865999999999989</v>
      </c>
      <c r="P1358" s="183">
        <v>5.7820310344827597</v>
      </c>
      <c r="Q1358" s="183">
        <v>7.0324085714285696</v>
      </c>
      <c r="R1358" s="183">
        <v>6.7913484848484842</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408</v>
      </c>
      <c r="B1359" s="177"/>
      <c r="C1359" s="177"/>
      <c r="D1359" s="177"/>
      <c r="E1359" s="177"/>
      <c r="F1359" s="183">
        <v>9.9593000000000007</v>
      </c>
      <c r="G1359" s="183">
        <v>-1.3553999999999999</v>
      </c>
      <c r="H1359" s="183">
        <v>12.1599</v>
      </c>
      <c r="I1359" s="183">
        <v>22.858599999999999</v>
      </c>
      <c r="J1359" s="183">
        <v>7.0883000000000003</v>
      </c>
      <c r="K1359" s="183">
        <v>3.2256999999999998</v>
      </c>
      <c r="L1359" s="183">
        <v>4.3304</v>
      </c>
      <c r="M1359" s="183">
        <v>5.0865999999999998</v>
      </c>
      <c r="N1359" s="183">
        <v>5.8704000000000001</v>
      </c>
      <c r="O1359" s="183">
        <v>6.1352000000000002</v>
      </c>
      <c r="P1359" s="183">
        <v>6.3346999999999998</v>
      </c>
      <c r="Q1359" s="183">
        <v>7.6239999999999997</v>
      </c>
      <c r="R1359" s="183">
        <v>6.3380000000000001</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1094</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1095</v>
      </c>
      <c r="B1362" s="177" t="s">
        <v>1096</v>
      </c>
      <c r="C1362" s="177">
        <v>100038</v>
      </c>
      <c r="D1362" s="180">
        <v>44609</v>
      </c>
      <c r="E1362" s="181">
        <v>102.5013</v>
      </c>
      <c r="F1362" s="181">
        <v>16.7441</v>
      </c>
      <c r="G1362" s="181">
        <v>-11.633100000000001</v>
      </c>
      <c r="H1362" s="181">
        <v>11.4046</v>
      </c>
      <c r="I1362" s="181">
        <v>28.066600000000001</v>
      </c>
      <c r="J1362" s="181">
        <v>9.1007999999999996</v>
      </c>
      <c r="K1362" s="181">
        <v>2.9573</v>
      </c>
      <c r="L1362" s="181">
        <v>4.7507999999999999</v>
      </c>
      <c r="M1362" s="181">
        <v>4.8124000000000002</v>
      </c>
      <c r="N1362" s="181">
        <v>6.1021000000000001</v>
      </c>
      <c r="O1362" s="181">
        <v>8.7018000000000004</v>
      </c>
      <c r="P1362" s="181">
        <v>7.2324999999999999</v>
      </c>
      <c r="Q1362" s="181">
        <v>9.2357999999999993</v>
      </c>
      <c r="R1362" s="181">
        <v>6.9413999999999998</v>
      </c>
      <c r="S1362" s="124" t="s">
        <v>1950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1095</v>
      </c>
      <c r="B1363" s="177" t="s">
        <v>1097</v>
      </c>
      <c r="C1363" s="177">
        <v>119657</v>
      </c>
      <c r="D1363" s="180">
        <v>44609</v>
      </c>
      <c r="E1363" s="181">
        <v>108.9162</v>
      </c>
      <c r="F1363" s="181">
        <v>17.1662</v>
      </c>
      <c r="G1363" s="181">
        <v>-11.2273</v>
      </c>
      <c r="H1363" s="181">
        <v>11.8085</v>
      </c>
      <c r="I1363" s="181">
        <v>28.472000000000001</v>
      </c>
      <c r="J1363" s="181">
        <v>9.5048999999999992</v>
      </c>
      <c r="K1363" s="181">
        <v>3.3609</v>
      </c>
      <c r="L1363" s="181">
        <v>5.1608999999999998</v>
      </c>
      <c r="M1363" s="181">
        <v>5.2274000000000003</v>
      </c>
      <c r="N1363" s="181">
        <v>6.5266000000000002</v>
      </c>
      <c r="O1363" s="181">
        <v>9.2970000000000006</v>
      </c>
      <c r="P1363" s="181">
        <v>7.907</v>
      </c>
      <c r="Q1363" s="181">
        <v>8.4572000000000003</v>
      </c>
      <c r="R1363" s="181">
        <v>7.4036999999999997</v>
      </c>
      <c r="S1363" s="124" t="s">
        <v>1950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1095</v>
      </c>
      <c r="B1364" s="177" t="s">
        <v>1098</v>
      </c>
      <c r="C1364" s="177">
        <v>118282</v>
      </c>
      <c r="D1364" s="180">
        <v>44609</v>
      </c>
      <c r="E1364" s="181">
        <v>50.061199999999999</v>
      </c>
      <c r="F1364" s="181">
        <v>18.309799999999999</v>
      </c>
      <c r="G1364" s="181">
        <v>-5.4173</v>
      </c>
      <c r="H1364" s="181">
        <v>17.505099999999999</v>
      </c>
      <c r="I1364" s="181">
        <v>33.238700000000001</v>
      </c>
      <c r="J1364" s="181">
        <v>7.5484999999999998</v>
      </c>
      <c r="K1364" s="181">
        <v>1.4165000000000001</v>
      </c>
      <c r="L1364" s="181">
        <v>2.9529999999999998</v>
      </c>
      <c r="M1364" s="181">
        <v>3.0726</v>
      </c>
      <c r="N1364" s="181">
        <v>4.3449999999999998</v>
      </c>
      <c r="O1364" s="181">
        <v>8.3542000000000005</v>
      </c>
      <c r="P1364" s="181">
        <v>7.3188000000000004</v>
      </c>
      <c r="Q1364" s="181">
        <v>8.3094999999999999</v>
      </c>
      <c r="R1364" s="181">
        <v>5.883</v>
      </c>
      <c r="S1364" s="124" t="s">
        <v>1950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1095</v>
      </c>
      <c r="B1365" s="177" t="s">
        <v>1099</v>
      </c>
      <c r="C1365" s="177">
        <v>101588</v>
      </c>
      <c r="D1365" s="180">
        <v>44609</v>
      </c>
      <c r="E1365" s="181">
        <v>46.379100000000001</v>
      </c>
      <c r="F1365" s="181">
        <v>17.243300000000001</v>
      </c>
      <c r="G1365" s="181">
        <v>-6.5285000000000002</v>
      </c>
      <c r="H1365" s="181">
        <v>16.375699999999998</v>
      </c>
      <c r="I1365" s="181">
        <v>32.094799999999999</v>
      </c>
      <c r="J1365" s="181">
        <v>6.4169999999999998</v>
      </c>
      <c r="K1365" s="181">
        <v>0.2868</v>
      </c>
      <c r="L1365" s="181">
        <v>1.8141</v>
      </c>
      <c r="M1365" s="181">
        <v>1.9355</v>
      </c>
      <c r="N1365" s="181">
        <v>3.1810999999999998</v>
      </c>
      <c r="O1365" s="181">
        <v>7.1776999999999997</v>
      </c>
      <c r="P1365" s="181">
        <v>6.2487000000000004</v>
      </c>
      <c r="Q1365" s="181">
        <v>8.2175999999999991</v>
      </c>
      <c r="R1365" s="181">
        <v>4.7161</v>
      </c>
      <c r="S1365" s="124" t="s">
        <v>1950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1095</v>
      </c>
      <c r="B1366" s="177" t="s">
        <v>1100</v>
      </c>
      <c r="C1366" s="177">
        <v>100124</v>
      </c>
      <c r="D1366" s="180">
        <v>44609</v>
      </c>
      <c r="E1366" s="181">
        <v>47.65</v>
      </c>
      <c r="F1366" s="181">
        <v>0.68940000000000001</v>
      </c>
      <c r="G1366" s="181">
        <v>5.4922000000000004</v>
      </c>
      <c r="H1366" s="181">
        <v>20.896799999999999</v>
      </c>
      <c r="I1366" s="181">
        <v>33.584099999999999</v>
      </c>
      <c r="J1366" s="181">
        <v>2.5207999999999999</v>
      </c>
      <c r="K1366" s="181">
        <v>-0.94689999999999996</v>
      </c>
      <c r="L1366" s="181">
        <v>1.6073999999999999</v>
      </c>
      <c r="M1366" s="181">
        <v>1.9169</v>
      </c>
      <c r="N1366" s="181">
        <v>2.6871</v>
      </c>
      <c r="O1366" s="181">
        <v>6.3449</v>
      </c>
      <c r="P1366" s="181">
        <v>5.1985999999999999</v>
      </c>
      <c r="Q1366" s="181">
        <v>7.5505000000000004</v>
      </c>
      <c r="R1366" s="181">
        <v>4.1398999999999999</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1095</v>
      </c>
      <c r="B1367" s="177" t="s">
        <v>1101</v>
      </c>
      <c r="C1367" s="177">
        <v>119069</v>
      </c>
      <c r="D1367" s="180">
        <v>44609</v>
      </c>
      <c r="E1367" s="181">
        <v>51.065399999999997</v>
      </c>
      <c r="F1367" s="181">
        <v>2.2873999999999999</v>
      </c>
      <c r="G1367" s="181">
        <v>7.0326000000000004</v>
      </c>
      <c r="H1367" s="181">
        <v>22.396599999999999</v>
      </c>
      <c r="I1367" s="181">
        <v>35.117800000000003</v>
      </c>
      <c r="J1367" s="181">
        <v>4.0048000000000004</v>
      </c>
      <c r="K1367" s="181">
        <v>0.52280000000000004</v>
      </c>
      <c r="L1367" s="181">
        <v>2.9205000000000001</v>
      </c>
      <c r="M1367" s="181">
        <v>3.1</v>
      </c>
      <c r="N1367" s="181">
        <v>3.8611</v>
      </c>
      <c r="O1367" s="181">
        <v>7.1254</v>
      </c>
      <c r="P1367" s="181">
        <v>5.8963000000000001</v>
      </c>
      <c r="Q1367" s="181">
        <v>7.4580000000000002</v>
      </c>
      <c r="R1367" s="181">
        <v>5.0364000000000004</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1095</v>
      </c>
      <c r="B1368" s="177" t="s">
        <v>1102</v>
      </c>
      <c r="C1368" s="177">
        <v>101685</v>
      </c>
      <c r="D1368" s="180">
        <v>44609</v>
      </c>
      <c r="E1368" s="181">
        <v>35.414499999999997</v>
      </c>
      <c r="F1368" s="181">
        <v>27.539200000000001</v>
      </c>
      <c r="G1368" s="181">
        <v>-13.486599999999999</v>
      </c>
      <c r="H1368" s="181">
        <v>11.702</v>
      </c>
      <c r="I1368" s="181">
        <v>31.607299999999999</v>
      </c>
      <c r="J1368" s="181">
        <v>6.3745000000000003</v>
      </c>
      <c r="K1368" s="181">
        <v>0.1255</v>
      </c>
      <c r="L1368" s="181">
        <v>2.7652999999999999</v>
      </c>
      <c r="M1368" s="181">
        <v>2.7604000000000002</v>
      </c>
      <c r="N1368" s="181">
        <v>3.6852</v>
      </c>
      <c r="O1368" s="181">
        <v>6.6974</v>
      </c>
      <c r="P1368" s="181">
        <v>5.5587999999999997</v>
      </c>
      <c r="Q1368" s="181">
        <v>6.8068</v>
      </c>
      <c r="R1368" s="181">
        <v>4.2477999999999998</v>
      </c>
      <c r="S1368" s="124" t="s">
        <v>1950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1095</v>
      </c>
      <c r="B1369" s="177" t="s">
        <v>1103</v>
      </c>
      <c r="C1369" s="177">
        <v>120059</v>
      </c>
      <c r="D1369" s="180">
        <v>44609</v>
      </c>
      <c r="E1369" s="181">
        <v>38.072000000000003</v>
      </c>
      <c r="F1369" s="181">
        <v>28.303899999999999</v>
      </c>
      <c r="G1369" s="181">
        <v>-12.6737</v>
      </c>
      <c r="H1369" s="181">
        <v>12.5344</v>
      </c>
      <c r="I1369" s="181">
        <v>32.4542</v>
      </c>
      <c r="J1369" s="181">
        <v>7.2126000000000001</v>
      </c>
      <c r="K1369" s="181">
        <v>0.96</v>
      </c>
      <c r="L1369" s="181">
        <v>3.6118000000000001</v>
      </c>
      <c r="M1369" s="181">
        <v>3.6145999999999998</v>
      </c>
      <c r="N1369" s="181">
        <v>4.5542999999999996</v>
      </c>
      <c r="O1369" s="181">
        <v>7.5815000000000001</v>
      </c>
      <c r="P1369" s="181">
        <v>6.4015000000000004</v>
      </c>
      <c r="Q1369" s="181">
        <v>7.2930999999999999</v>
      </c>
      <c r="R1369" s="181">
        <v>5.1234000000000002</v>
      </c>
      <c r="S1369" s="124" t="s">
        <v>1950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1095</v>
      </c>
      <c r="B1370" s="177" t="s">
        <v>1104</v>
      </c>
      <c r="C1370" s="177">
        <v>109740</v>
      </c>
      <c r="D1370" s="180">
        <v>44609</v>
      </c>
      <c r="E1370" s="181">
        <v>31.854800000000001</v>
      </c>
      <c r="F1370" s="181">
        <v>18.801200000000001</v>
      </c>
      <c r="G1370" s="181">
        <v>-13.581899999999999</v>
      </c>
      <c r="H1370" s="181">
        <v>20.2943</v>
      </c>
      <c r="I1370" s="181">
        <v>39.557400000000001</v>
      </c>
      <c r="J1370" s="181">
        <v>6.5826000000000002</v>
      </c>
      <c r="K1370" s="181">
        <v>-0.20910000000000001</v>
      </c>
      <c r="L1370" s="181">
        <v>3.0156000000000001</v>
      </c>
      <c r="M1370" s="181">
        <v>2.6690999999999998</v>
      </c>
      <c r="N1370" s="181">
        <v>4.0099</v>
      </c>
      <c r="O1370" s="181">
        <v>8.0007999999999999</v>
      </c>
      <c r="P1370" s="181">
        <v>6.9272</v>
      </c>
      <c r="Q1370" s="181">
        <v>8.9545999999999992</v>
      </c>
      <c r="R1370" s="181">
        <v>5.7622</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1095</v>
      </c>
      <c r="B1371" s="177" t="s">
        <v>1105</v>
      </c>
      <c r="C1371" s="177">
        <v>120619</v>
      </c>
      <c r="D1371" s="180">
        <v>44609</v>
      </c>
      <c r="E1371" s="181">
        <v>33.226799999999997</v>
      </c>
      <c r="F1371" s="181">
        <v>19.454000000000001</v>
      </c>
      <c r="G1371" s="181">
        <v>-12.948600000000001</v>
      </c>
      <c r="H1371" s="181">
        <v>20.908100000000001</v>
      </c>
      <c r="I1371" s="181">
        <v>40.187800000000003</v>
      </c>
      <c r="J1371" s="181">
        <v>7.2198000000000002</v>
      </c>
      <c r="K1371" s="181">
        <v>0.4279</v>
      </c>
      <c r="L1371" s="181">
        <v>3.6652999999999998</v>
      </c>
      <c r="M1371" s="181">
        <v>3.3228</v>
      </c>
      <c r="N1371" s="181">
        <v>4.6771000000000003</v>
      </c>
      <c r="O1371" s="181">
        <v>8.6257000000000001</v>
      </c>
      <c r="P1371" s="181">
        <v>7.5514999999999999</v>
      </c>
      <c r="Q1371" s="181">
        <v>8.4475999999999996</v>
      </c>
      <c r="R1371" s="181">
        <v>6.3935000000000004</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1095</v>
      </c>
      <c r="B1372" s="177" t="s">
        <v>1106</v>
      </c>
      <c r="C1372" s="177">
        <v>118394</v>
      </c>
      <c r="D1372" s="180">
        <v>44609</v>
      </c>
      <c r="E1372" s="181">
        <v>58.607300000000002</v>
      </c>
      <c r="F1372" s="181">
        <v>28.7332</v>
      </c>
      <c r="G1372" s="181">
        <v>-8.1738</v>
      </c>
      <c r="H1372" s="181">
        <v>13.657</v>
      </c>
      <c r="I1372" s="181">
        <v>37.668100000000003</v>
      </c>
      <c r="J1372" s="181">
        <v>11.086600000000001</v>
      </c>
      <c r="K1372" s="181">
        <v>2.5693000000000001</v>
      </c>
      <c r="L1372" s="181">
        <v>3.5265</v>
      </c>
      <c r="M1372" s="181">
        <v>3.6764000000000001</v>
      </c>
      <c r="N1372" s="181">
        <v>4.3440000000000003</v>
      </c>
      <c r="O1372" s="181">
        <v>8.6699000000000002</v>
      </c>
      <c r="P1372" s="181">
        <v>7.3922999999999996</v>
      </c>
      <c r="Q1372" s="181">
        <v>8.5939999999999994</v>
      </c>
      <c r="R1372" s="181">
        <v>5.9576000000000002</v>
      </c>
      <c r="S1372" s="124" t="s">
        <v>1950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1095</v>
      </c>
      <c r="B1373" s="177" t="s">
        <v>1107</v>
      </c>
      <c r="C1373" s="177">
        <v>108765</v>
      </c>
      <c r="D1373" s="180">
        <v>44609</v>
      </c>
      <c r="E1373" s="181">
        <v>54.776800000000001</v>
      </c>
      <c r="F1373" s="181">
        <v>28.0745</v>
      </c>
      <c r="G1373" s="181">
        <v>-8.8337000000000003</v>
      </c>
      <c r="H1373" s="181">
        <v>13.007</v>
      </c>
      <c r="I1373" s="181">
        <v>37.004800000000003</v>
      </c>
      <c r="J1373" s="181">
        <v>10.4284</v>
      </c>
      <c r="K1373" s="181">
        <v>1.9161999999999999</v>
      </c>
      <c r="L1373" s="181">
        <v>2.8666</v>
      </c>
      <c r="M1373" s="181">
        <v>3.0106999999999999</v>
      </c>
      <c r="N1373" s="181">
        <v>3.6583000000000001</v>
      </c>
      <c r="O1373" s="181">
        <v>7.9983000000000004</v>
      </c>
      <c r="P1373" s="181">
        <v>6.63</v>
      </c>
      <c r="Q1373" s="181">
        <v>8.1875</v>
      </c>
      <c r="R1373" s="181">
        <v>5.2805</v>
      </c>
      <c r="S1373" s="124" t="s">
        <v>1950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1095</v>
      </c>
      <c r="B1374" s="177" t="s">
        <v>1108</v>
      </c>
      <c r="C1374" s="177">
        <v>100223</v>
      </c>
      <c r="D1374" s="180">
        <v>44609</v>
      </c>
      <c r="E1374" s="181">
        <v>51.181800000000003</v>
      </c>
      <c r="F1374" s="181">
        <v>30.619499999999999</v>
      </c>
      <c r="G1374" s="181">
        <v>-21.0014</v>
      </c>
      <c r="H1374" s="181">
        <v>10.1668</v>
      </c>
      <c r="I1374" s="181">
        <v>32.000700000000002</v>
      </c>
      <c r="J1374" s="181">
        <v>6.9024999999999999</v>
      </c>
      <c r="K1374" s="181">
        <v>0.62729999999999997</v>
      </c>
      <c r="L1374" s="181">
        <v>2.6734</v>
      </c>
      <c r="M1374" s="181">
        <v>3.0562</v>
      </c>
      <c r="N1374" s="181">
        <v>2.8871000000000002</v>
      </c>
      <c r="O1374" s="181">
        <v>1.2141999999999999</v>
      </c>
      <c r="P1374" s="181">
        <v>2.6030000000000002</v>
      </c>
      <c r="Q1374" s="181">
        <v>6.2190000000000003</v>
      </c>
      <c r="R1374" s="181">
        <v>4.8102</v>
      </c>
      <c r="S1374" s="124" t="s">
        <v>1950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1095</v>
      </c>
      <c r="B1375" s="177" t="s">
        <v>1109</v>
      </c>
      <c r="C1375" s="177">
        <v>120430</v>
      </c>
      <c r="D1375" s="180">
        <v>44609</v>
      </c>
      <c r="E1375" s="181">
        <v>56.028500000000001</v>
      </c>
      <c r="F1375" s="181">
        <v>31.1661</v>
      </c>
      <c r="G1375" s="181">
        <v>-20.464600000000001</v>
      </c>
      <c r="H1375" s="181">
        <v>10.724500000000001</v>
      </c>
      <c r="I1375" s="181">
        <v>32.560200000000002</v>
      </c>
      <c r="J1375" s="181">
        <v>7.4566999999999997</v>
      </c>
      <c r="K1375" s="181">
        <v>1.3692</v>
      </c>
      <c r="L1375" s="181">
        <v>3.5571000000000002</v>
      </c>
      <c r="M1375" s="181">
        <v>3.9939</v>
      </c>
      <c r="N1375" s="181">
        <v>3.8530000000000002</v>
      </c>
      <c r="O1375" s="181">
        <v>2.2096</v>
      </c>
      <c r="P1375" s="181">
        <v>3.6204999999999998</v>
      </c>
      <c r="Q1375" s="181">
        <v>5.556</v>
      </c>
      <c r="R1375" s="181">
        <v>5.8289</v>
      </c>
      <c r="S1375" s="124" t="s">
        <v>1950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1095</v>
      </c>
      <c r="B1376" s="177" t="s">
        <v>1110</v>
      </c>
      <c r="C1376" s="177">
        <v>119735</v>
      </c>
      <c r="D1376" s="180">
        <v>44609</v>
      </c>
      <c r="E1376" s="181">
        <v>68.050299999999993</v>
      </c>
      <c r="F1376" s="181">
        <v>-17.209299999999999</v>
      </c>
      <c r="G1376" s="181">
        <v>-15.0533</v>
      </c>
      <c r="H1376" s="181">
        <v>16.372199999999999</v>
      </c>
      <c r="I1376" s="181">
        <v>31.685199999999998</v>
      </c>
      <c r="J1376" s="181">
        <v>8.1956000000000007</v>
      </c>
      <c r="K1376" s="181">
        <v>2.0139999999999998</v>
      </c>
      <c r="L1376" s="181">
        <v>5.0056000000000003</v>
      </c>
      <c r="M1376" s="181">
        <v>5.2332999999999998</v>
      </c>
      <c r="N1376" s="181">
        <v>5.0803000000000003</v>
      </c>
      <c r="O1376" s="181">
        <v>9.2950999999999997</v>
      </c>
      <c r="P1376" s="181">
        <v>7.6029999999999998</v>
      </c>
      <c r="Q1376" s="181">
        <v>8.1331000000000007</v>
      </c>
      <c r="R1376" s="181">
        <v>6.9311999999999996</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1095</v>
      </c>
      <c r="B1377" s="177" t="s">
        <v>1111</v>
      </c>
      <c r="C1377" s="177">
        <v>100299</v>
      </c>
      <c r="D1377" s="180">
        <v>44609</v>
      </c>
      <c r="E1377" s="181">
        <v>62.843800000000002</v>
      </c>
      <c r="F1377" s="181">
        <v>-18.402200000000001</v>
      </c>
      <c r="G1377" s="181">
        <v>-16.202200000000001</v>
      </c>
      <c r="H1377" s="181">
        <v>15.244899999999999</v>
      </c>
      <c r="I1377" s="181">
        <v>30.555800000000001</v>
      </c>
      <c r="J1377" s="181">
        <v>7.0964999999999998</v>
      </c>
      <c r="K1377" s="181">
        <v>1.0304</v>
      </c>
      <c r="L1377" s="181">
        <v>4.0258000000000003</v>
      </c>
      <c r="M1377" s="181">
        <v>4.2183000000000002</v>
      </c>
      <c r="N1377" s="181">
        <v>4.0243000000000002</v>
      </c>
      <c r="O1377" s="181">
        <v>8.1629000000000005</v>
      </c>
      <c r="P1377" s="181">
        <v>6.5449999999999999</v>
      </c>
      <c r="Q1377" s="181">
        <v>8.6132000000000009</v>
      </c>
      <c r="R1377" s="181">
        <v>5.8159999999999998</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1095</v>
      </c>
      <c r="B1378" s="177" t="s">
        <v>1112</v>
      </c>
      <c r="C1378" s="177">
        <v>120279</v>
      </c>
      <c r="D1378" s="180">
        <v>44609</v>
      </c>
      <c r="E1378" s="181">
        <v>60.844799999999999</v>
      </c>
      <c r="F1378" s="181">
        <v>16.264199999999999</v>
      </c>
      <c r="G1378" s="181">
        <v>-3.5383</v>
      </c>
      <c r="H1378" s="181">
        <v>7.5351999999999997</v>
      </c>
      <c r="I1378" s="181">
        <v>15.565200000000001</v>
      </c>
      <c r="J1378" s="181">
        <v>3.7738999999999998</v>
      </c>
      <c r="K1378" s="181">
        <v>1.1154999999999999</v>
      </c>
      <c r="L1378" s="181">
        <v>1.6483000000000001</v>
      </c>
      <c r="M1378" s="181">
        <v>1.829</v>
      </c>
      <c r="N1378" s="181">
        <v>2.9403000000000001</v>
      </c>
      <c r="O1378" s="181">
        <v>6.9836999999999998</v>
      </c>
      <c r="P1378" s="181">
        <v>6.1604999999999999</v>
      </c>
      <c r="Q1378" s="181">
        <v>7.1969000000000003</v>
      </c>
      <c r="R1378" s="181">
        <v>4.4321999999999999</v>
      </c>
      <c r="S1378" s="124" t="s">
        <v>1950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1095</v>
      </c>
      <c r="B1379" s="177" t="s">
        <v>1980</v>
      </c>
      <c r="C1379" s="177">
        <v>100315</v>
      </c>
      <c r="D1379" s="180">
        <v>44609</v>
      </c>
      <c r="E1379" s="181">
        <v>58.0152</v>
      </c>
      <c r="F1379" s="181">
        <v>16.113199999999999</v>
      </c>
      <c r="G1379" s="181">
        <v>-3.7317999999999998</v>
      </c>
      <c r="H1379" s="181">
        <v>7.3353999999999999</v>
      </c>
      <c r="I1379" s="181">
        <v>15.355700000000001</v>
      </c>
      <c r="J1379" s="181">
        <v>3.5705</v>
      </c>
      <c r="K1379" s="181">
        <v>0.91159999999999997</v>
      </c>
      <c r="L1379" s="181">
        <v>1.4440999999999999</v>
      </c>
      <c r="M1379" s="181">
        <v>1.6337999999999999</v>
      </c>
      <c r="N1379" s="181">
        <v>2.7484999999999999</v>
      </c>
      <c r="O1379" s="181">
        <v>6.4032999999999998</v>
      </c>
      <c r="P1379" s="181">
        <v>5.6037999999999997</v>
      </c>
      <c r="Q1379" s="181">
        <v>7.9329000000000001</v>
      </c>
      <c r="R1379" s="181">
        <v>3.9159000000000002</v>
      </c>
      <c r="S1379" s="124" t="s">
        <v>1950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1095</v>
      </c>
      <c r="B1380" s="177" t="s">
        <v>1113</v>
      </c>
      <c r="C1380" s="177">
        <v>100387</v>
      </c>
      <c r="D1380" s="180">
        <v>44609</v>
      </c>
      <c r="E1380" s="181">
        <v>72.125600000000006</v>
      </c>
      <c r="F1380" s="181">
        <v>-68.140299999999996</v>
      </c>
      <c r="G1380" s="181">
        <v>-39.764099999999999</v>
      </c>
      <c r="H1380" s="181">
        <v>-6.1306000000000003</v>
      </c>
      <c r="I1380" s="181">
        <v>9.4905000000000008</v>
      </c>
      <c r="J1380" s="181">
        <v>1.2484999999999999</v>
      </c>
      <c r="K1380" s="181">
        <v>-2.7856000000000001</v>
      </c>
      <c r="L1380" s="181">
        <v>2.0524</v>
      </c>
      <c r="M1380" s="181">
        <v>1.6887000000000001</v>
      </c>
      <c r="N1380" s="181">
        <v>3.0099</v>
      </c>
      <c r="O1380" s="181">
        <v>7.6374000000000004</v>
      </c>
      <c r="P1380" s="181">
        <v>6.5461</v>
      </c>
      <c r="Q1380" s="181">
        <v>8.5406999999999993</v>
      </c>
      <c r="R1380" s="181">
        <v>4.4138000000000002</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1095</v>
      </c>
      <c r="B1381" s="177" t="s">
        <v>1114</v>
      </c>
      <c r="C1381" s="177">
        <v>118687</v>
      </c>
      <c r="D1381" s="180">
        <v>44609</v>
      </c>
      <c r="E1381" s="181">
        <v>78.1387</v>
      </c>
      <c r="F1381" s="181">
        <v>-66.861999999999995</v>
      </c>
      <c r="G1381" s="181">
        <v>-38.5548</v>
      </c>
      <c r="H1381" s="181">
        <v>-4.9135</v>
      </c>
      <c r="I1381" s="181">
        <v>10.7142</v>
      </c>
      <c r="J1381" s="181">
        <v>2.431</v>
      </c>
      <c r="K1381" s="181">
        <v>-1.669</v>
      </c>
      <c r="L1381" s="181">
        <v>3.1869000000000001</v>
      </c>
      <c r="M1381" s="181">
        <v>2.8311000000000002</v>
      </c>
      <c r="N1381" s="181">
        <v>4.1764999999999999</v>
      </c>
      <c r="O1381" s="181">
        <v>8.6456999999999997</v>
      </c>
      <c r="P1381" s="181">
        <v>7.4881000000000002</v>
      </c>
      <c r="Q1381" s="181">
        <v>8.2491000000000003</v>
      </c>
      <c r="R1381" s="181">
        <v>5.4905999999999997</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1095</v>
      </c>
      <c r="B1382" s="177" t="s">
        <v>1115</v>
      </c>
      <c r="C1382" s="177">
        <v>119714</v>
      </c>
      <c r="D1382" s="180">
        <v>44609</v>
      </c>
      <c r="E1382" s="181">
        <v>60.004600000000003</v>
      </c>
      <c r="F1382" s="181">
        <v>9.0048999999999992</v>
      </c>
      <c r="G1382" s="181">
        <v>-0.36499999999999999</v>
      </c>
      <c r="H1382" s="181">
        <v>16.361999999999998</v>
      </c>
      <c r="I1382" s="181">
        <v>27.69</v>
      </c>
      <c r="J1382" s="181">
        <v>6.7095000000000002</v>
      </c>
      <c r="K1382" s="181">
        <v>2.0924</v>
      </c>
      <c r="L1382" s="181">
        <v>3.556</v>
      </c>
      <c r="M1382" s="181">
        <v>4.6246999999999998</v>
      </c>
      <c r="N1382" s="181">
        <v>5.1755000000000004</v>
      </c>
      <c r="O1382" s="181">
        <v>9.5236000000000001</v>
      </c>
      <c r="P1382" s="181">
        <v>8.2074999999999996</v>
      </c>
      <c r="Q1382" s="181">
        <v>8.5360999999999994</v>
      </c>
      <c r="R1382" s="181">
        <v>6.8779000000000003</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1095</v>
      </c>
      <c r="B1383" s="177" t="s">
        <v>1116</v>
      </c>
      <c r="C1383" s="177">
        <v>100639</v>
      </c>
      <c r="D1383" s="180">
        <v>44609</v>
      </c>
      <c r="E1383" s="181">
        <v>56.882599999999996</v>
      </c>
      <c r="F1383" s="181">
        <v>8.3436000000000003</v>
      </c>
      <c r="G1383" s="181">
        <v>-1.0266</v>
      </c>
      <c r="H1383" s="181">
        <v>15.704000000000001</v>
      </c>
      <c r="I1383" s="181">
        <v>27.0212</v>
      </c>
      <c r="J1383" s="181">
        <v>6.0461</v>
      </c>
      <c r="K1383" s="181">
        <v>1.4287000000000001</v>
      </c>
      <c r="L1383" s="181">
        <v>2.8835000000000002</v>
      </c>
      <c r="M1383" s="181">
        <v>3.9422999999999999</v>
      </c>
      <c r="N1383" s="181">
        <v>4.4828999999999999</v>
      </c>
      <c r="O1383" s="181">
        <v>8.8445</v>
      </c>
      <c r="P1383" s="181">
        <v>7.4227999999999996</v>
      </c>
      <c r="Q1383" s="181">
        <v>7.7375999999999996</v>
      </c>
      <c r="R1383" s="181">
        <v>6.1994999999999996</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1095</v>
      </c>
      <c r="B1384" s="177" t="s">
        <v>1117</v>
      </c>
      <c r="C1384" s="177">
        <v>119876</v>
      </c>
      <c r="D1384" s="180">
        <v>44609</v>
      </c>
      <c r="E1384" s="181">
        <v>72.013000000000005</v>
      </c>
      <c r="F1384" s="181">
        <v>0.3548</v>
      </c>
      <c r="G1384" s="181">
        <v>11.9566</v>
      </c>
      <c r="H1384" s="181">
        <v>21.5138</v>
      </c>
      <c r="I1384" s="181">
        <v>28.452000000000002</v>
      </c>
      <c r="J1384" s="181">
        <v>5.9618000000000002</v>
      </c>
      <c r="K1384" s="181">
        <v>1.361</v>
      </c>
      <c r="L1384" s="181">
        <v>3.5548999999999999</v>
      </c>
      <c r="M1384" s="181">
        <v>3.2444000000000002</v>
      </c>
      <c r="N1384" s="181">
        <v>4.3234000000000004</v>
      </c>
      <c r="O1384" s="181">
        <v>8.3976000000000006</v>
      </c>
      <c r="P1384" s="181">
        <v>7.0167000000000002</v>
      </c>
      <c r="Q1384" s="181">
        <v>8.2657000000000007</v>
      </c>
      <c r="R1384" s="181">
        <v>6.3038999999999996</v>
      </c>
      <c r="S1384" s="124" t="s">
        <v>1950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1095</v>
      </c>
      <c r="B1385" s="177" t="s">
        <v>1118</v>
      </c>
      <c r="C1385" s="177">
        <v>100418</v>
      </c>
      <c r="D1385" s="180">
        <v>44609</v>
      </c>
      <c r="E1385" s="181">
        <v>66.748999999999995</v>
      </c>
      <c r="F1385" s="181">
        <v>-0.27339999999999998</v>
      </c>
      <c r="G1385" s="181">
        <v>11.2933</v>
      </c>
      <c r="H1385" s="181">
        <v>20.838899999999999</v>
      </c>
      <c r="I1385" s="181">
        <v>27.7746</v>
      </c>
      <c r="J1385" s="181">
        <v>5.2836999999999996</v>
      </c>
      <c r="K1385" s="181">
        <v>0.65190000000000003</v>
      </c>
      <c r="L1385" s="181">
        <v>2.8523999999999998</v>
      </c>
      <c r="M1385" s="181">
        <v>2.5352999999999999</v>
      </c>
      <c r="N1385" s="181">
        <v>3.5775999999999999</v>
      </c>
      <c r="O1385" s="181">
        <v>7.5133999999999999</v>
      </c>
      <c r="P1385" s="181">
        <v>5.9821</v>
      </c>
      <c r="Q1385" s="181">
        <v>7.9470000000000001</v>
      </c>
      <c r="R1385" s="181">
        <v>5.4823000000000004</v>
      </c>
      <c r="S1385" s="124" t="s">
        <v>1950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1095</v>
      </c>
      <c r="B1386" s="177" t="s">
        <v>1119</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1095</v>
      </c>
      <c r="B1387" s="177" t="s">
        <v>1120</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1095</v>
      </c>
      <c r="B1388" s="177" t="s">
        <v>1121</v>
      </c>
      <c r="C1388" s="177">
        <v>120689</v>
      </c>
      <c r="D1388" s="180">
        <v>44609</v>
      </c>
      <c r="E1388" s="181">
        <v>59.498600000000003</v>
      </c>
      <c r="F1388" s="181">
        <v>-36.525599999999997</v>
      </c>
      <c r="G1388" s="181">
        <v>-21.270299999999999</v>
      </c>
      <c r="H1388" s="181">
        <v>1.1483000000000001</v>
      </c>
      <c r="I1388" s="181">
        <v>8.8815000000000008</v>
      </c>
      <c r="J1388" s="181">
        <v>-0.20380000000000001</v>
      </c>
      <c r="K1388" s="181">
        <v>-1.3543000000000001</v>
      </c>
      <c r="L1388" s="181">
        <v>16.1998</v>
      </c>
      <c r="M1388" s="181">
        <v>11.976100000000001</v>
      </c>
      <c r="N1388" s="181">
        <v>10.11</v>
      </c>
      <c r="O1388" s="181">
        <v>2.6185</v>
      </c>
      <c r="P1388" s="181">
        <v>3.0594999999999999</v>
      </c>
      <c r="Q1388" s="181">
        <v>6.2656000000000001</v>
      </c>
      <c r="R1388" s="181">
        <v>8.9946999999999999</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1095</v>
      </c>
      <c r="B1389" s="177" t="s">
        <v>1122</v>
      </c>
      <c r="C1389" s="177">
        <v>100741</v>
      </c>
      <c r="D1389" s="180">
        <v>44609</v>
      </c>
      <c r="E1389" s="181">
        <v>55.285800000000002</v>
      </c>
      <c r="F1389" s="181">
        <v>-36.802300000000002</v>
      </c>
      <c r="G1389" s="181">
        <v>-21.5505</v>
      </c>
      <c r="H1389" s="181">
        <v>0.85840000000000005</v>
      </c>
      <c r="I1389" s="181">
        <v>8.5920000000000005</v>
      </c>
      <c r="J1389" s="181">
        <v>-0.49180000000000001</v>
      </c>
      <c r="K1389" s="181">
        <v>-1.643</v>
      </c>
      <c r="L1389" s="181">
        <v>15.876899999999999</v>
      </c>
      <c r="M1389" s="181">
        <v>11.616899999999999</v>
      </c>
      <c r="N1389" s="181">
        <v>9.7166999999999994</v>
      </c>
      <c r="O1389" s="181">
        <v>1.9571000000000001</v>
      </c>
      <c r="P1389" s="181">
        <v>2.3586</v>
      </c>
      <c r="Q1389" s="181">
        <v>7.4855999999999998</v>
      </c>
      <c r="R1389" s="181">
        <v>8.4981000000000009</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3.499900000000002</v>
      </c>
      <c r="G1390" s="183">
        <v>-10.432796153846153</v>
      </c>
      <c r="H1390" s="183">
        <v>12.509630769230771</v>
      </c>
      <c r="I1390" s="183">
        <v>27.515092307692306</v>
      </c>
      <c r="J1390" s="183">
        <v>5.8454615384615387</v>
      </c>
      <c r="K1390" s="183">
        <v>0.7129730769230771</v>
      </c>
      <c r="L1390" s="183">
        <v>4.1221115384615379</v>
      </c>
      <c r="M1390" s="183">
        <v>3.9054923076923078</v>
      </c>
      <c r="N1390" s="183">
        <v>4.528376923076924</v>
      </c>
      <c r="O1390" s="183">
        <v>7.0762000000000009</v>
      </c>
      <c r="P1390" s="183">
        <v>6.1723230769230772</v>
      </c>
      <c r="Q1390" s="183">
        <v>7.8534884615384604</v>
      </c>
      <c r="R1390" s="183">
        <v>5.8031038461538449</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408</v>
      </c>
      <c r="B1391" s="177"/>
      <c r="C1391" s="177"/>
      <c r="D1391" s="177"/>
      <c r="E1391" s="177"/>
      <c r="F1391" s="183">
        <v>16.188699999999997</v>
      </c>
      <c r="G1391" s="183">
        <v>-11.430199999999999</v>
      </c>
      <c r="H1391" s="183">
        <v>13.332000000000001</v>
      </c>
      <c r="I1391" s="183">
        <v>31.08155</v>
      </c>
      <c r="J1391" s="183">
        <v>6.4998000000000005</v>
      </c>
      <c r="K1391" s="183">
        <v>0.93579999999999997</v>
      </c>
      <c r="L1391" s="183">
        <v>3.1012500000000003</v>
      </c>
      <c r="M1391" s="183">
        <v>3.1722000000000001</v>
      </c>
      <c r="N1391" s="183">
        <v>4.1004000000000005</v>
      </c>
      <c r="O1391" s="183">
        <v>7.81785</v>
      </c>
      <c r="P1391" s="183">
        <v>6.5455500000000004</v>
      </c>
      <c r="Q1391" s="183">
        <v>8.1602999999999994</v>
      </c>
      <c r="R1391" s="183">
        <v>5.7890999999999995</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1123</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1124</v>
      </c>
      <c r="B1394" s="177" t="s">
        <v>1125</v>
      </c>
      <c r="C1394" s="177">
        <v>101592</v>
      </c>
      <c r="D1394" s="180">
        <v>44609</v>
      </c>
      <c r="E1394" s="181">
        <v>457.88</v>
      </c>
      <c r="F1394" s="181">
        <v>-0.29609999999999997</v>
      </c>
      <c r="G1394" s="181">
        <v>2.4386000000000001</v>
      </c>
      <c r="H1394" s="181">
        <v>-2.9113000000000002</v>
      </c>
      <c r="I1394" s="181">
        <v>-4.4451000000000001</v>
      </c>
      <c r="J1394" s="181">
        <v>-8.2036999999999995</v>
      </c>
      <c r="K1394" s="181">
        <v>-6.8327</v>
      </c>
      <c r="L1394" s="181">
        <v>6.4169</v>
      </c>
      <c r="M1394" s="181">
        <v>26.235099999999999</v>
      </c>
      <c r="N1394" s="181">
        <v>32.022399999999998</v>
      </c>
      <c r="O1394" s="181">
        <v>20.9528</v>
      </c>
      <c r="P1394" s="181">
        <v>12.0296</v>
      </c>
      <c r="Q1394" s="181">
        <v>21.8019</v>
      </c>
      <c r="R1394" s="181">
        <v>26.533300000000001</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1124</v>
      </c>
      <c r="B1395" s="177" t="s">
        <v>1126</v>
      </c>
      <c r="C1395" s="177">
        <v>119620</v>
      </c>
      <c r="D1395" s="180">
        <v>44609</v>
      </c>
      <c r="E1395" s="181">
        <v>495.29</v>
      </c>
      <c r="F1395" s="181">
        <v>-0.29389999999999999</v>
      </c>
      <c r="G1395" s="181">
        <v>2.4468999999999999</v>
      </c>
      <c r="H1395" s="181">
        <v>-2.8938000000000001</v>
      </c>
      <c r="I1395" s="181">
        <v>-4.4118000000000004</v>
      </c>
      <c r="J1395" s="181">
        <v>-8.1349999999999998</v>
      </c>
      <c r="K1395" s="181">
        <v>-6.6231</v>
      </c>
      <c r="L1395" s="181">
        <v>6.8978999999999999</v>
      </c>
      <c r="M1395" s="181">
        <v>27.078900000000001</v>
      </c>
      <c r="N1395" s="181">
        <v>33.196199999999997</v>
      </c>
      <c r="O1395" s="181">
        <v>22.076699999999999</v>
      </c>
      <c r="P1395" s="181">
        <v>13.0601</v>
      </c>
      <c r="Q1395" s="181">
        <v>16.7958</v>
      </c>
      <c r="R1395" s="181">
        <v>27.718800000000002</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1124</v>
      </c>
      <c r="B1396" s="177" t="s">
        <v>1127</v>
      </c>
      <c r="C1396" s="177">
        <v>120505</v>
      </c>
      <c r="D1396" s="180">
        <v>44609</v>
      </c>
      <c r="E1396" s="181">
        <v>73.48</v>
      </c>
      <c r="F1396" s="181">
        <v>-0.21729999999999999</v>
      </c>
      <c r="G1396" s="181">
        <v>1.8292999999999999</v>
      </c>
      <c r="H1396" s="181">
        <v>-3.2393999999999998</v>
      </c>
      <c r="I1396" s="181">
        <v>-3.8094000000000001</v>
      </c>
      <c r="J1396" s="181">
        <v>-8.8224</v>
      </c>
      <c r="K1396" s="181">
        <v>-9.7296999999999993</v>
      </c>
      <c r="L1396" s="181">
        <v>2.1406999999999998</v>
      </c>
      <c r="M1396" s="181">
        <v>18.401499999999999</v>
      </c>
      <c r="N1396" s="181">
        <v>22.855699999999999</v>
      </c>
      <c r="O1396" s="181">
        <v>26.095400000000001</v>
      </c>
      <c r="P1396" s="181">
        <v>21.558599999999998</v>
      </c>
      <c r="Q1396" s="181">
        <v>20.196899999999999</v>
      </c>
      <c r="R1396" s="181">
        <v>26.691700000000001</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1124</v>
      </c>
      <c r="B1397" s="177" t="s">
        <v>1128</v>
      </c>
      <c r="C1397" s="177">
        <v>114564</v>
      </c>
      <c r="D1397" s="180">
        <v>44609</v>
      </c>
      <c r="E1397" s="181">
        <v>65.66</v>
      </c>
      <c r="F1397" s="181">
        <v>-0.21279999999999999</v>
      </c>
      <c r="G1397" s="181">
        <v>1.8142</v>
      </c>
      <c r="H1397" s="181">
        <v>-3.2562000000000002</v>
      </c>
      <c r="I1397" s="181">
        <v>-3.8512</v>
      </c>
      <c r="J1397" s="181">
        <v>-8.9193999999999996</v>
      </c>
      <c r="K1397" s="181">
        <v>-10.030099999999999</v>
      </c>
      <c r="L1397" s="181">
        <v>1.4681</v>
      </c>
      <c r="M1397" s="181">
        <v>17.229099999999999</v>
      </c>
      <c r="N1397" s="181">
        <v>21.2334</v>
      </c>
      <c r="O1397" s="181">
        <v>24.418900000000001</v>
      </c>
      <c r="P1397" s="181">
        <v>20.049299999999999</v>
      </c>
      <c r="Q1397" s="181">
        <v>18.648700000000002</v>
      </c>
      <c r="R1397" s="181">
        <v>24.995100000000001</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1124</v>
      </c>
      <c r="B1398" s="177" t="s">
        <v>1129</v>
      </c>
      <c r="C1398" s="177">
        <v>113327</v>
      </c>
      <c r="D1398" s="180">
        <v>44609</v>
      </c>
      <c r="E1398" s="181">
        <v>16.87</v>
      </c>
      <c r="F1398" s="181">
        <v>-0.70630000000000004</v>
      </c>
      <c r="G1398" s="181">
        <v>1.9335</v>
      </c>
      <c r="H1398" s="181">
        <v>-3.6551</v>
      </c>
      <c r="I1398" s="181">
        <v>-5.0647000000000002</v>
      </c>
      <c r="J1398" s="181">
        <v>-10.0267</v>
      </c>
      <c r="K1398" s="181">
        <v>-6.8985000000000003</v>
      </c>
      <c r="L1398" s="181">
        <v>10.4781</v>
      </c>
      <c r="M1398" s="181">
        <v>27.224699999999999</v>
      </c>
      <c r="N1398" s="181">
        <v>34.636899999999997</v>
      </c>
      <c r="O1398" s="181">
        <v>26.691299999999998</v>
      </c>
      <c r="P1398" s="181">
        <v>16.316700000000001</v>
      </c>
      <c r="Q1398" s="181">
        <v>4.7022000000000004</v>
      </c>
      <c r="R1398" s="181">
        <v>33.346699999999998</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1124</v>
      </c>
      <c r="B1399" s="177" t="s">
        <v>1130</v>
      </c>
      <c r="C1399" s="177">
        <v>119392</v>
      </c>
      <c r="D1399" s="180">
        <v>44609</v>
      </c>
      <c r="E1399" s="181">
        <v>18.21</v>
      </c>
      <c r="F1399" s="181">
        <v>-0.65469999999999995</v>
      </c>
      <c r="G1399" s="181">
        <v>1.9597</v>
      </c>
      <c r="H1399" s="181">
        <v>-3.5998000000000001</v>
      </c>
      <c r="I1399" s="181">
        <v>-5.0077999999999996</v>
      </c>
      <c r="J1399" s="181">
        <v>-9.9406999999999996</v>
      </c>
      <c r="K1399" s="181">
        <v>-6.6154000000000002</v>
      </c>
      <c r="L1399" s="181">
        <v>11.1043</v>
      </c>
      <c r="M1399" s="181">
        <v>28.2394</v>
      </c>
      <c r="N1399" s="181">
        <v>35.997</v>
      </c>
      <c r="O1399" s="181">
        <v>27.782699999999998</v>
      </c>
      <c r="P1399" s="181">
        <v>17.376000000000001</v>
      </c>
      <c r="Q1399" s="181">
        <v>10.328099999999999</v>
      </c>
      <c r="R1399" s="181">
        <v>34.553600000000003</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1124</v>
      </c>
      <c r="B1400" s="177" t="s">
        <v>1131</v>
      </c>
      <c r="C1400" s="177">
        <v>113566</v>
      </c>
      <c r="D1400" s="180">
        <v>44609</v>
      </c>
      <c r="E1400" s="181">
        <v>56.662999999999997</v>
      </c>
      <c r="F1400" s="181">
        <v>-0.22359999999999999</v>
      </c>
      <c r="G1400" s="181">
        <v>1.9944</v>
      </c>
      <c r="H1400" s="181">
        <v>-3.5589</v>
      </c>
      <c r="I1400" s="181">
        <v>-3.6981999999999999</v>
      </c>
      <c r="J1400" s="181">
        <v>-6.8211000000000004</v>
      </c>
      <c r="K1400" s="181">
        <v>-6.5228999999999999</v>
      </c>
      <c r="L1400" s="181">
        <v>1.2074</v>
      </c>
      <c r="M1400" s="181">
        <v>18.351199999999999</v>
      </c>
      <c r="N1400" s="181">
        <v>25.260899999999999</v>
      </c>
      <c r="O1400" s="181">
        <v>25.1919</v>
      </c>
      <c r="P1400" s="181">
        <v>15.0619</v>
      </c>
      <c r="Q1400" s="181">
        <v>11.597</v>
      </c>
      <c r="R1400" s="181">
        <v>27.0961</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1124</v>
      </c>
      <c r="B1401" s="177" t="s">
        <v>1132</v>
      </c>
      <c r="C1401" s="177">
        <v>120002</v>
      </c>
      <c r="D1401" s="180">
        <v>44609</v>
      </c>
      <c r="E1401" s="181">
        <v>64.097999999999999</v>
      </c>
      <c r="F1401" s="181">
        <v>-0.2195</v>
      </c>
      <c r="G1401" s="181">
        <v>2.0084</v>
      </c>
      <c r="H1401" s="181">
        <v>-3.5308000000000002</v>
      </c>
      <c r="I1401" s="181">
        <v>-3.641</v>
      </c>
      <c r="J1401" s="181">
        <v>-6.6986999999999997</v>
      </c>
      <c r="K1401" s="181">
        <v>-6.1590999999999996</v>
      </c>
      <c r="L1401" s="181">
        <v>1.9970000000000001</v>
      </c>
      <c r="M1401" s="181">
        <v>19.7333</v>
      </c>
      <c r="N1401" s="181">
        <v>27.181100000000001</v>
      </c>
      <c r="O1401" s="181">
        <v>27.04</v>
      </c>
      <c r="P1401" s="181">
        <v>16.832100000000001</v>
      </c>
      <c r="Q1401" s="181">
        <v>19.6386</v>
      </c>
      <c r="R1401" s="181">
        <v>28.998799999999999</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1124</v>
      </c>
      <c r="B1402" s="177" t="s">
        <v>1133</v>
      </c>
      <c r="C1402" s="177">
        <v>119071</v>
      </c>
      <c r="D1402" s="180">
        <v>44609</v>
      </c>
      <c r="E1402" s="181">
        <v>93.200999999999993</v>
      </c>
      <c r="F1402" s="181">
        <v>-0.68730000000000002</v>
      </c>
      <c r="G1402" s="181">
        <v>1.4234</v>
      </c>
      <c r="H1402" s="181">
        <v>-3.8511000000000002</v>
      </c>
      <c r="I1402" s="181">
        <v>-4.7637999999999998</v>
      </c>
      <c r="J1402" s="181">
        <v>-9.7868999999999993</v>
      </c>
      <c r="K1402" s="181">
        <v>-8.2794000000000008</v>
      </c>
      <c r="L1402" s="181">
        <v>-1.1948000000000001</v>
      </c>
      <c r="M1402" s="181">
        <v>9.9821000000000009</v>
      </c>
      <c r="N1402" s="181">
        <v>14.831899999999999</v>
      </c>
      <c r="O1402" s="181">
        <v>21.652699999999999</v>
      </c>
      <c r="P1402" s="181">
        <v>14.207100000000001</v>
      </c>
      <c r="Q1402" s="181">
        <v>18.233499999999999</v>
      </c>
      <c r="R1402" s="181">
        <v>20.557400000000001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1124</v>
      </c>
      <c r="B1403" s="177" t="s">
        <v>1134</v>
      </c>
      <c r="C1403" s="177">
        <v>104481</v>
      </c>
      <c r="D1403" s="180">
        <v>44609</v>
      </c>
      <c r="E1403" s="181">
        <v>86.605000000000004</v>
      </c>
      <c r="F1403" s="181">
        <v>-0.68920000000000003</v>
      </c>
      <c r="G1403" s="181">
        <v>1.4157999999999999</v>
      </c>
      <c r="H1403" s="181">
        <v>-3.8694000000000002</v>
      </c>
      <c r="I1403" s="181">
        <v>-4.7992999999999997</v>
      </c>
      <c r="J1403" s="181">
        <v>-9.8625000000000007</v>
      </c>
      <c r="K1403" s="181">
        <v>-8.5084</v>
      </c>
      <c r="L1403" s="181">
        <v>-1.6823999999999999</v>
      </c>
      <c r="M1403" s="181">
        <v>9.1732999999999993</v>
      </c>
      <c r="N1403" s="181">
        <v>13.713100000000001</v>
      </c>
      <c r="O1403" s="181">
        <v>20.503699999999998</v>
      </c>
      <c r="P1403" s="181">
        <v>13.1738</v>
      </c>
      <c r="Q1403" s="181">
        <v>15.184200000000001</v>
      </c>
      <c r="R1403" s="181">
        <v>19.407699999999998</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1124</v>
      </c>
      <c r="B1404" s="177" t="s">
        <v>1135</v>
      </c>
      <c r="C1404" s="177">
        <v>140228</v>
      </c>
      <c r="D1404" s="180">
        <v>44609</v>
      </c>
      <c r="E1404" s="181">
        <v>54.109000000000002</v>
      </c>
      <c r="F1404" s="181">
        <v>-0.17530000000000001</v>
      </c>
      <c r="G1404" s="181">
        <v>2.3763999999999998</v>
      </c>
      <c r="H1404" s="181">
        <v>-3.7292000000000001</v>
      </c>
      <c r="I1404" s="181">
        <v>-4.2606999999999999</v>
      </c>
      <c r="J1404" s="181">
        <v>-8.1122999999999994</v>
      </c>
      <c r="K1404" s="181">
        <v>-6.9604999999999997</v>
      </c>
      <c r="L1404" s="181">
        <v>3.9798</v>
      </c>
      <c r="M1404" s="181">
        <v>20.386700000000001</v>
      </c>
      <c r="N1404" s="181">
        <v>25.5458</v>
      </c>
      <c r="O1404" s="181">
        <v>28.112400000000001</v>
      </c>
      <c r="P1404" s="181">
        <v>18.9817</v>
      </c>
      <c r="Q1404" s="181">
        <v>21.430900000000001</v>
      </c>
      <c r="R1404" s="181">
        <v>31.8276</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1124</v>
      </c>
      <c r="B1405" s="177" t="s">
        <v>1136</v>
      </c>
      <c r="C1405" s="177">
        <v>140225</v>
      </c>
      <c r="D1405" s="180">
        <v>44609</v>
      </c>
      <c r="E1405" s="181">
        <v>48.673999999999999</v>
      </c>
      <c r="F1405" s="181">
        <v>-0.18049999999999999</v>
      </c>
      <c r="G1405" s="181">
        <v>2.3616999999999999</v>
      </c>
      <c r="H1405" s="181">
        <v>-3.7587999999999999</v>
      </c>
      <c r="I1405" s="181">
        <v>-4.3188000000000004</v>
      </c>
      <c r="J1405" s="181">
        <v>-8.2349999999999994</v>
      </c>
      <c r="K1405" s="181">
        <v>-7.3228999999999997</v>
      </c>
      <c r="L1405" s="181">
        <v>3.1907000000000001</v>
      </c>
      <c r="M1405" s="181">
        <v>19.027699999999999</v>
      </c>
      <c r="N1405" s="181">
        <v>23.710799999999999</v>
      </c>
      <c r="O1405" s="181">
        <v>26.154299999999999</v>
      </c>
      <c r="P1405" s="181">
        <v>17.409199999999998</v>
      </c>
      <c r="Q1405" s="181">
        <v>11.828099999999999</v>
      </c>
      <c r="R1405" s="181">
        <v>29.854700000000001</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1124</v>
      </c>
      <c r="B1406" s="177" t="s">
        <v>1137</v>
      </c>
      <c r="C1406" s="177">
        <v>100473</v>
      </c>
      <c r="D1406" s="180">
        <v>44609</v>
      </c>
      <c r="E1406" s="181">
        <v>1427.3388</v>
      </c>
      <c r="F1406" s="181">
        <v>-0.25</v>
      </c>
      <c r="G1406" s="181">
        <v>2.0872999999999999</v>
      </c>
      <c r="H1406" s="181">
        <v>-3.5204</v>
      </c>
      <c r="I1406" s="181">
        <v>-4.7564000000000002</v>
      </c>
      <c r="J1406" s="181">
        <v>-9.1967999999999996</v>
      </c>
      <c r="K1406" s="181">
        <v>-10.3132</v>
      </c>
      <c r="L1406" s="181">
        <v>-1.1676</v>
      </c>
      <c r="M1406" s="181">
        <v>12.3071</v>
      </c>
      <c r="N1406" s="181">
        <v>12.5616</v>
      </c>
      <c r="O1406" s="181">
        <v>17.492699999999999</v>
      </c>
      <c r="P1406" s="181">
        <v>11.901999999999999</v>
      </c>
      <c r="Q1406" s="181">
        <v>19.21</v>
      </c>
      <c r="R1406" s="181">
        <v>20.407</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1124</v>
      </c>
      <c r="B1407" s="177" t="s">
        <v>1138</v>
      </c>
      <c r="C1407" s="177">
        <v>118533</v>
      </c>
      <c r="D1407" s="180">
        <v>44609</v>
      </c>
      <c r="E1407" s="181">
        <v>1559.9263000000001</v>
      </c>
      <c r="F1407" s="181">
        <v>-0.2477</v>
      </c>
      <c r="G1407" s="181">
        <v>2.0941999999999998</v>
      </c>
      <c r="H1407" s="181">
        <v>-3.5055000000000001</v>
      </c>
      <c r="I1407" s="181">
        <v>-4.7271000000000001</v>
      </c>
      <c r="J1407" s="181">
        <v>-9.1358999999999995</v>
      </c>
      <c r="K1407" s="181">
        <v>-10.1381</v>
      </c>
      <c r="L1407" s="181">
        <v>-0.78420000000000001</v>
      </c>
      <c r="M1407" s="181">
        <v>12.971299999999999</v>
      </c>
      <c r="N1407" s="181">
        <v>13.452500000000001</v>
      </c>
      <c r="O1407" s="181">
        <v>18.4848</v>
      </c>
      <c r="P1407" s="181">
        <v>12.9269</v>
      </c>
      <c r="Q1407" s="181">
        <v>18.412500000000001</v>
      </c>
      <c r="R1407" s="181">
        <v>21.3813</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1124</v>
      </c>
      <c r="B1408" s="177" t="s">
        <v>1139</v>
      </c>
      <c r="C1408" s="177">
        <v>105758</v>
      </c>
      <c r="D1408" s="180">
        <v>44609</v>
      </c>
      <c r="E1408" s="181">
        <v>89.906000000000006</v>
      </c>
      <c r="F1408" s="181">
        <v>-0.10780000000000001</v>
      </c>
      <c r="G1408" s="181">
        <v>1.9689000000000001</v>
      </c>
      <c r="H1408" s="181">
        <v>-3.2155</v>
      </c>
      <c r="I1408" s="181">
        <v>-3.2770000000000001</v>
      </c>
      <c r="J1408" s="181">
        <v>-6.423</v>
      </c>
      <c r="K1408" s="181">
        <v>-4.4854000000000003</v>
      </c>
      <c r="L1408" s="181">
        <v>5.1618000000000004</v>
      </c>
      <c r="M1408" s="181">
        <v>16.508400000000002</v>
      </c>
      <c r="N1408" s="181">
        <v>23.675599999999999</v>
      </c>
      <c r="O1408" s="181">
        <v>21.845300000000002</v>
      </c>
      <c r="P1408" s="181">
        <v>13.9194</v>
      </c>
      <c r="Q1408" s="181">
        <v>16.160699999999999</v>
      </c>
      <c r="R1408" s="181">
        <v>26.5047</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1124</v>
      </c>
      <c r="B1409" s="177" t="s">
        <v>1140</v>
      </c>
      <c r="C1409" s="177">
        <v>118989</v>
      </c>
      <c r="D1409" s="180">
        <v>44609</v>
      </c>
      <c r="E1409" s="181">
        <v>96.771000000000001</v>
      </c>
      <c r="F1409" s="181">
        <v>-0.1053</v>
      </c>
      <c r="G1409" s="181">
        <v>1.9748000000000001</v>
      </c>
      <c r="H1409" s="181">
        <v>-3.2038000000000002</v>
      </c>
      <c r="I1409" s="181">
        <v>-3.2513000000000001</v>
      </c>
      <c r="J1409" s="181">
        <v>-6.3630000000000004</v>
      </c>
      <c r="K1409" s="181">
        <v>-4.3083999999999998</v>
      </c>
      <c r="L1409" s="181">
        <v>5.5334000000000003</v>
      </c>
      <c r="M1409" s="181">
        <v>17.1221</v>
      </c>
      <c r="N1409" s="181">
        <v>24.5444</v>
      </c>
      <c r="O1409" s="181">
        <v>22.684799999999999</v>
      </c>
      <c r="P1409" s="181">
        <v>14.8742</v>
      </c>
      <c r="Q1409" s="181">
        <v>19.7529</v>
      </c>
      <c r="R1409" s="181">
        <v>27.386600000000001</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1124</v>
      </c>
      <c r="B1410" s="177" t="s">
        <v>1141</v>
      </c>
      <c r="C1410" s="177">
        <v>102528</v>
      </c>
      <c r="D1410" s="180">
        <v>44609</v>
      </c>
      <c r="E1410" s="181">
        <v>155.27000000000001</v>
      </c>
      <c r="F1410" s="181">
        <v>-0.45519999999999999</v>
      </c>
      <c r="G1410" s="181">
        <v>1.7430000000000001</v>
      </c>
      <c r="H1410" s="181">
        <v>-4.1188000000000002</v>
      </c>
      <c r="I1410" s="181">
        <v>-5.3057999999999996</v>
      </c>
      <c r="J1410" s="181">
        <v>-8.9219000000000008</v>
      </c>
      <c r="K1410" s="181">
        <v>-8.3520000000000003</v>
      </c>
      <c r="L1410" s="181">
        <v>2.2185999999999999</v>
      </c>
      <c r="M1410" s="181">
        <v>17.9146</v>
      </c>
      <c r="N1410" s="181">
        <v>23.1129</v>
      </c>
      <c r="O1410" s="181">
        <v>21.206900000000001</v>
      </c>
      <c r="P1410" s="181">
        <v>13.3371</v>
      </c>
      <c r="Q1410" s="181">
        <v>17.159700000000001</v>
      </c>
      <c r="R1410" s="181">
        <v>27.6205</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1124</v>
      </c>
      <c r="B1411" s="177" t="s">
        <v>1142</v>
      </c>
      <c r="C1411" s="177">
        <v>120381</v>
      </c>
      <c r="D1411" s="180">
        <v>44609</v>
      </c>
      <c r="E1411" s="181">
        <v>168.86</v>
      </c>
      <c r="F1411" s="181">
        <v>-0.4481</v>
      </c>
      <c r="G1411" s="181">
        <v>1.7597</v>
      </c>
      <c r="H1411" s="181">
        <v>-4.1003999999999996</v>
      </c>
      <c r="I1411" s="181">
        <v>-5.2732000000000001</v>
      </c>
      <c r="J1411" s="181">
        <v>-8.8523999999999994</v>
      </c>
      <c r="K1411" s="181">
        <v>-8.1334</v>
      </c>
      <c r="L1411" s="181">
        <v>2.6879</v>
      </c>
      <c r="M1411" s="181">
        <v>18.756599999999999</v>
      </c>
      <c r="N1411" s="181">
        <v>24.2623</v>
      </c>
      <c r="O1411" s="181">
        <v>22.3385</v>
      </c>
      <c r="P1411" s="181">
        <v>14.4895</v>
      </c>
      <c r="Q1411" s="181">
        <v>19.137499999999999</v>
      </c>
      <c r="R1411" s="181">
        <v>28.798200000000001</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1124</v>
      </c>
      <c r="B1412" s="177" t="s">
        <v>1143</v>
      </c>
      <c r="C1412" s="177">
        <v>140460</v>
      </c>
      <c r="D1412" s="180">
        <v>44609</v>
      </c>
      <c r="E1412" s="181">
        <v>16.46</v>
      </c>
      <c r="F1412" s="181">
        <v>-0.48370000000000002</v>
      </c>
      <c r="G1412" s="181">
        <v>1.6677</v>
      </c>
      <c r="H1412" s="181">
        <v>-4.1909000000000001</v>
      </c>
      <c r="I1412" s="181">
        <v>-4.8555000000000001</v>
      </c>
      <c r="J1412" s="181">
        <v>-10.640599999999999</v>
      </c>
      <c r="K1412" s="181">
        <v>-10.1038</v>
      </c>
      <c r="L1412" s="181">
        <v>-0.7238</v>
      </c>
      <c r="M1412" s="181">
        <v>13.360900000000001</v>
      </c>
      <c r="N1412" s="181">
        <v>15.0245</v>
      </c>
      <c r="O1412" s="181">
        <v>18.214200000000002</v>
      </c>
      <c r="P1412" s="181">
        <v>10.320600000000001</v>
      </c>
      <c r="Q1412" s="181">
        <v>10.3377</v>
      </c>
      <c r="R1412" s="181">
        <v>21.088999999999999</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1124</v>
      </c>
      <c r="B1413" s="177" t="s">
        <v>1144</v>
      </c>
      <c r="C1413" s="177">
        <v>140461</v>
      </c>
      <c r="D1413" s="180">
        <v>44609</v>
      </c>
      <c r="E1413" s="181">
        <v>17.829999999999998</v>
      </c>
      <c r="F1413" s="181">
        <v>-0.50219999999999998</v>
      </c>
      <c r="G1413" s="181">
        <v>1.6534</v>
      </c>
      <c r="H1413" s="181">
        <v>-4.1913</v>
      </c>
      <c r="I1413" s="181">
        <v>-4.8559000000000001</v>
      </c>
      <c r="J1413" s="181">
        <v>-10.536899999999999</v>
      </c>
      <c r="K1413" s="181">
        <v>-9.8583999999999996</v>
      </c>
      <c r="L1413" s="181">
        <v>-0.27960000000000002</v>
      </c>
      <c r="M1413" s="181">
        <v>14.1485</v>
      </c>
      <c r="N1413" s="181">
        <v>16.005199999999999</v>
      </c>
      <c r="O1413" s="181">
        <v>19.397600000000001</v>
      </c>
      <c r="P1413" s="181">
        <v>12.0534</v>
      </c>
      <c r="Q1413" s="181">
        <v>12.0929</v>
      </c>
      <c r="R1413" s="181">
        <v>22.065100000000001</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1124</v>
      </c>
      <c r="B1414" s="177" t="s">
        <v>1145</v>
      </c>
      <c r="C1414" s="177">
        <v>105503</v>
      </c>
      <c r="D1414" s="180">
        <v>44609</v>
      </c>
      <c r="E1414" s="181">
        <v>84.54</v>
      </c>
      <c r="F1414" s="181">
        <v>-0.42399999999999999</v>
      </c>
      <c r="G1414" s="181">
        <v>1.5251999999999999</v>
      </c>
      <c r="H1414" s="181">
        <v>-3.6032000000000002</v>
      </c>
      <c r="I1414" s="181">
        <v>-4.883</v>
      </c>
      <c r="J1414" s="181">
        <v>-8.7533999999999992</v>
      </c>
      <c r="K1414" s="181">
        <v>-7.1703000000000001</v>
      </c>
      <c r="L1414" s="181">
        <v>4.2287999999999997</v>
      </c>
      <c r="M1414" s="181">
        <v>20.427399999999999</v>
      </c>
      <c r="N1414" s="181">
        <v>20.633600000000001</v>
      </c>
      <c r="O1414" s="181">
        <v>23.466200000000001</v>
      </c>
      <c r="P1414" s="181">
        <v>16.534199999999998</v>
      </c>
      <c r="Q1414" s="181">
        <v>15.466100000000001</v>
      </c>
      <c r="R1414" s="181">
        <v>25.153300000000002</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1124</v>
      </c>
      <c r="B1415" s="177" t="s">
        <v>1146</v>
      </c>
      <c r="C1415" s="177">
        <v>120403</v>
      </c>
      <c r="D1415" s="180">
        <v>44609</v>
      </c>
      <c r="E1415" s="181">
        <v>97.21</v>
      </c>
      <c r="F1415" s="181">
        <v>-0.4098</v>
      </c>
      <c r="G1415" s="181">
        <v>1.546</v>
      </c>
      <c r="H1415" s="181">
        <v>-3.5615000000000001</v>
      </c>
      <c r="I1415" s="181">
        <v>-4.8174000000000001</v>
      </c>
      <c r="J1415" s="181">
        <v>-8.6286000000000005</v>
      </c>
      <c r="K1415" s="181">
        <v>-6.8155999999999999</v>
      </c>
      <c r="L1415" s="181">
        <v>4.9897</v>
      </c>
      <c r="M1415" s="181">
        <v>21.756</v>
      </c>
      <c r="N1415" s="181">
        <v>22.415299999999998</v>
      </c>
      <c r="O1415" s="181">
        <v>25.286000000000001</v>
      </c>
      <c r="P1415" s="181">
        <v>18.388200000000001</v>
      </c>
      <c r="Q1415" s="181">
        <v>20.536799999999999</v>
      </c>
      <c r="R1415" s="181">
        <v>26.990400000000001</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1124</v>
      </c>
      <c r="B1416" s="177" t="s">
        <v>1886</v>
      </c>
      <c r="C1416" s="177">
        <v>148733</v>
      </c>
      <c r="D1416" s="180">
        <v>44609</v>
      </c>
      <c r="E1416" s="181">
        <v>10.9588</v>
      </c>
      <c r="F1416" s="181">
        <v>0.41599999999999998</v>
      </c>
      <c r="G1416" s="181">
        <v>1.5351999999999999</v>
      </c>
      <c r="H1416" s="181">
        <v>-2.9542000000000002</v>
      </c>
      <c r="I1416" s="181">
        <v>-4.2313999999999998</v>
      </c>
      <c r="J1416" s="181">
        <v>-8.4891000000000005</v>
      </c>
      <c r="K1416" s="181">
        <v>-11.4032</v>
      </c>
      <c r="L1416" s="181">
        <v>-4.9984999999999999</v>
      </c>
      <c r="M1416" s="181">
        <v>7.5625999999999998</v>
      </c>
      <c r="N1416" s="181"/>
      <c r="O1416" s="181"/>
      <c r="P1416" s="181"/>
      <c r="Q1416" s="181">
        <v>9.5879999999999992</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1124</v>
      </c>
      <c r="B1417" s="177" t="s">
        <v>1887</v>
      </c>
      <c r="C1417" s="177">
        <v>148732</v>
      </c>
      <c r="D1417" s="180">
        <v>44609</v>
      </c>
      <c r="E1417" s="181">
        <v>10.718500000000001</v>
      </c>
      <c r="F1417" s="181">
        <v>0.40939999999999999</v>
      </c>
      <c r="G1417" s="181">
        <v>1.5163</v>
      </c>
      <c r="H1417" s="181">
        <v>-2.9965000000000002</v>
      </c>
      <c r="I1417" s="181">
        <v>-4.3152999999999997</v>
      </c>
      <c r="J1417" s="181">
        <v>-8.6637000000000004</v>
      </c>
      <c r="K1417" s="181">
        <v>-11.9117</v>
      </c>
      <c r="L1417" s="181">
        <v>-6.0892999999999997</v>
      </c>
      <c r="M1417" s="181">
        <v>5.7123999999999997</v>
      </c>
      <c r="N1417" s="181"/>
      <c r="O1417" s="181"/>
      <c r="P1417" s="181"/>
      <c r="Q1417" s="181">
        <v>7.1849999999999996</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1124</v>
      </c>
      <c r="B1418" s="177" t="s">
        <v>1147</v>
      </c>
      <c r="C1418" s="177">
        <v>104908</v>
      </c>
      <c r="D1418" s="180">
        <v>44609</v>
      </c>
      <c r="E1418" s="181">
        <v>69.858000000000004</v>
      </c>
      <c r="F1418" s="181">
        <v>-0.1429</v>
      </c>
      <c r="G1418" s="181">
        <v>1.8145</v>
      </c>
      <c r="H1418" s="181">
        <v>-2.8995000000000002</v>
      </c>
      <c r="I1418" s="181">
        <v>-3.7900999999999998</v>
      </c>
      <c r="J1418" s="181">
        <v>-8.1105999999999998</v>
      </c>
      <c r="K1418" s="181">
        <v>-5.8974000000000002</v>
      </c>
      <c r="L1418" s="181">
        <v>3.7191999999999998</v>
      </c>
      <c r="M1418" s="181">
        <v>18.548100000000002</v>
      </c>
      <c r="N1418" s="181">
        <v>23.938600000000001</v>
      </c>
      <c r="O1418" s="181">
        <v>26.133900000000001</v>
      </c>
      <c r="P1418" s="181">
        <v>16.2667</v>
      </c>
      <c r="Q1418" s="181">
        <v>13.9368</v>
      </c>
      <c r="R1418" s="181">
        <v>27.439900000000002</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1124</v>
      </c>
      <c r="B1419" s="177" t="s">
        <v>1148</v>
      </c>
      <c r="C1419" s="177">
        <v>119775</v>
      </c>
      <c r="D1419" s="180">
        <v>44609</v>
      </c>
      <c r="E1419" s="181">
        <v>77.781000000000006</v>
      </c>
      <c r="F1419" s="181">
        <v>-0.1399</v>
      </c>
      <c r="G1419" s="181">
        <v>1.8249</v>
      </c>
      <c r="H1419" s="181">
        <v>-2.8769</v>
      </c>
      <c r="I1419" s="181">
        <v>-3.7435</v>
      </c>
      <c r="J1419" s="181">
        <v>-8.0135000000000005</v>
      </c>
      <c r="K1419" s="181">
        <v>-5.6044</v>
      </c>
      <c r="L1419" s="181">
        <v>4.3704000000000001</v>
      </c>
      <c r="M1419" s="181">
        <v>19.666799999999999</v>
      </c>
      <c r="N1419" s="181">
        <v>25.501799999999999</v>
      </c>
      <c r="O1419" s="181">
        <v>27.738600000000002</v>
      </c>
      <c r="P1419" s="181">
        <v>17.731400000000001</v>
      </c>
      <c r="Q1419" s="181">
        <v>20.7331</v>
      </c>
      <c r="R1419" s="181">
        <v>29.075900000000001</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1124</v>
      </c>
      <c r="B1420" s="177" t="s">
        <v>1149</v>
      </c>
      <c r="C1420" s="177">
        <v>119807</v>
      </c>
      <c r="D1420" s="180">
        <v>44609</v>
      </c>
      <c r="E1420" s="181">
        <v>215.3</v>
      </c>
      <c r="F1420" s="181">
        <v>-5.57E-2</v>
      </c>
      <c r="G1420" s="181">
        <v>1.8882000000000001</v>
      </c>
      <c r="H1420" s="181">
        <v>-2.6585000000000001</v>
      </c>
      <c r="I1420" s="181">
        <v>-3.2012</v>
      </c>
      <c r="J1420" s="181">
        <v>-7.5807000000000002</v>
      </c>
      <c r="K1420" s="181">
        <v>-7.7747000000000002</v>
      </c>
      <c r="L1420" s="181">
        <v>-0.96599999999999997</v>
      </c>
      <c r="M1420" s="181">
        <v>11.9023</v>
      </c>
      <c r="N1420" s="181">
        <v>17.521799999999999</v>
      </c>
      <c r="O1420" s="181">
        <v>18.836099999999998</v>
      </c>
      <c r="P1420" s="181">
        <v>13.540800000000001</v>
      </c>
      <c r="Q1420" s="181">
        <v>19.325199999999999</v>
      </c>
      <c r="R1420" s="181">
        <v>20.200700000000001</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1124</v>
      </c>
      <c r="B1421" s="177" t="s">
        <v>1150</v>
      </c>
      <c r="C1421" s="177">
        <v>112496</v>
      </c>
      <c r="D1421" s="180">
        <v>44609</v>
      </c>
      <c r="E1421" s="181">
        <v>197.66</v>
      </c>
      <c r="F1421" s="181">
        <v>-6.0699999999999997E-2</v>
      </c>
      <c r="G1421" s="181">
        <v>1.8761000000000001</v>
      </c>
      <c r="H1421" s="181">
        <v>-2.6785000000000001</v>
      </c>
      <c r="I1421" s="181">
        <v>-3.2406999999999999</v>
      </c>
      <c r="J1421" s="181">
        <v>-7.6657000000000002</v>
      </c>
      <c r="K1421" s="181">
        <v>-8.0351999999999997</v>
      </c>
      <c r="L1421" s="181">
        <v>-1.5294000000000001</v>
      </c>
      <c r="M1421" s="181">
        <v>10.939</v>
      </c>
      <c r="N1421" s="181">
        <v>16.181699999999999</v>
      </c>
      <c r="O1421" s="181">
        <v>17.462399999999999</v>
      </c>
      <c r="P1421" s="181">
        <v>12.337</v>
      </c>
      <c r="Q1421" s="181">
        <v>18.5486</v>
      </c>
      <c r="R1421" s="181">
        <v>18.8232</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1124</v>
      </c>
      <c r="B1422" s="177" t="s">
        <v>1151</v>
      </c>
      <c r="C1422" s="177">
        <v>142110</v>
      </c>
      <c r="D1422" s="180">
        <v>44609</v>
      </c>
      <c r="E1422" s="181">
        <v>18.097200000000001</v>
      </c>
      <c r="F1422" s="181">
        <v>-0.34639999999999999</v>
      </c>
      <c r="G1422" s="181">
        <v>1.4484999999999999</v>
      </c>
      <c r="H1422" s="181">
        <v>-4.1005000000000003</v>
      </c>
      <c r="I1422" s="181">
        <v>-5.3997999999999999</v>
      </c>
      <c r="J1422" s="181">
        <v>-9.0145</v>
      </c>
      <c r="K1422" s="181">
        <v>-4.9756</v>
      </c>
      <c r="L1422" s="181">
        <v>5.2408000000000001</v>
      </c>
      <c r="M1422" s="181">
        <v>19.120100000000001</v>
      </c>
      <c r="N1422" s="181">
        <v>31.2057</v>
      </c>
      <c r="O1422" s="181">
        <v>26.3612</v>
      </c>
      <c r="P1422" s="181"/>
      <c r="Q1422" s="181">
        <v>15.7645</v>
      </c>
      <c r="R1422" s="181">
        <v>29.176300000000001</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1124</v>
      </c>
      <c r="B1423" s="177" t="s">
        <v>1152</v>
      </c>
      <c r="C1423" s="177">
        <v>142109</v>
      </c>
      <c r="D1423" s="180">
        <v>44609</v>
      </c>
      <c r="E1423" s="181">
        <v>16.857900000000001</v>
      </c>
      <c r="F1423" s="181">
        <v>-0.35110000000000002</v>
      </c>
      <c r="G1423" s="181">
        <v>1.4345000000000001</v>
      </c>
      <c r="H1423" s="181">
        <v>-4.1319999999999997</v>
      </c>
      <c r="I1423" s="181">
        <v>-5.4621000000000004</v>
      </c>
      <c r="J1423" s="181">
        <v>-9.1468000000000007</v>
      </c>
      <c r="K1423" s="181">
        <v>-5.3836000000000004</v>
      </c>
      <c r="L1423" s="181">
        <v>4.3315999999999999</v>
      </c>
      <c r="M1423" s="181">
        <v>17.586500000000001</v>
      </c>
      <c r="N1423" s="181">
        <v>29.011199999999999</v>
      </c>
      <c r="O1423" s="181">
        <v>24.330200000000001</v>
      </c>
      <c r="P1423" s="181"/>
      <c r="Q1423" s="181">
        <v>13.7555</v>
      </c>
      <c r="R1423" s="181">
        <v>27.072199999999999</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1124</v>
      </c>
      <c r="B1424" s="177" t="s">
        <v>1153</v>
      </c>
      <c r="C1424" s="177">
        <v>147445</v>
      </c>
      <c r="D1424" s="180">
        <v>44609</v>
      </c>
      <c r="E1424" s="181">
        <v>21.103000000000002</v>
      </c>
      <c r="F1424" s="181">
        <v>-0.27410000000000001</v>
      </c>
      <c r="G1424" s="181">
        <v>1.9173</v>
      </c>
      <c r="H1424" s="181">
        <v>-2.8586</v>
      </c>
      <c r="I1424" s="181">
        <v>-4.1730999999999998</v>
      </c>
      <c r="J1424" s="181">
        <v>-7.4063999999999997</v>
      </c>
      <c r="K1424" s="181">
        <v>-6.1170999999999998</v>
      </c>
      <c r="L1424" s="181">
        <v>4.3360000000000003</v>
      </c>
      <c r="M1424" s="181">
        <v>20.726500000000001</v>
      </c>
      <c r="N1424" s="181">
        <v>26.0106</v>
      </c>
      <c r="O1424" s="181"/>
      <c r="P1424" s="181"/>
      <c r="Q1424" s="181">
        <v>33.890900000000002</v>
      </c>
      <c r="R1424" s="181">
        <v>34.098100000000002</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1124</v>
      </c>
      <c r="B1425" s="177" t="s">
        <v>1154</v>
      </c>
      <c r="C1425" s="177">
        <v>147479</v>
      </c>
      <c r="D1425" s="180">
        <v>44609</v>
      </c>
      <c r="E1425" s="181">
        <v>20.279</v>
      </c>
      <c r="F1425" s="181">
        <v>-0.28029999999999999</v>
      </c>
      <c r="G1425" s="181">
        <v>1.9096</v>
      </c>
      <c r="H1425" s="181">
        <v>-2.8877000000000002</v>
      </c>
      <c r="I1425" s="181">
        <v>-4.2224000000000004</v>
      </c>
      <c r="J1425" s="181">
        <v>-7.5115999999999996</v>
      </c>
      <c r="K1425" s="181">
        <v>-6.4405999999999999</v>
      </c>
      <c r="L1425" s="181">
        <v>3.6175999999999999</v>
      </c>
      <c r="M1425" s="181">
        <v>19.463899999999999</v>
      </c>
      <c r="N1425" s="181">
        <v>24.243400000000001</v>
      </c>
      <c r="O1425" s="181"/>
      <c r="P1425" s="181"/>
      <c r="Q1425" s="181">
        <v>31.8231</v>
      </c>
      <c r="R1425" s="181">
        <v>32.072000000000003</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1124</v>
      </c>
      <c r="B1426" s="177" t="s">
        <v>1155</v>
      </c>
      <c r="C1426" s="177">
        <v>127042</v>
      </c>
      <c r="D1426" s="180">
        <v>44609</v>
      </c>
      <c r="E1426" s="181">
        <v>49.2468</v>
      </c>
      <c r="F1426" s="181">
        <v>0.37930000000000003</v>
      </c>
      <c r="G1426" s="181">
        <v>2.6406999999999998</v>
      </c>
      <c r="H1426" s="181">
        <v>-2.4824000000000002</v>
      </c>
      <c r="I1426" s="181">
        <v>-3.5589</v>
      </c>
      <c r="J1426" s="181">
        <v>-6.0136000000000003</v>
      </c>
      <c r="K1426" s="181">
        <v>-2.5202</v>
      </c>
      <c r="L1426" s="181">
        <v>16.573699999999999</v>
      </c>
      <c r="M1426" s="181">
        <v>37.760599999999997</v>
      </c>
      <c r="N1426" s="181">
        <v>38.5259</v>
      </c>
      <c r="O1426" s="181">
        <v>26.718</v>
      </c>
      <c r="P1426" s="181">
        <v>15.5596</v>
      </c>
      <c r="Q1426" s="181">
        <v>22.0944</v>
      </c>
      <c r="R1426" s="181">
        <v>26.271599999999999</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1124</v>
      </c>
      <c r="B1427" s="177" t="s">
        <v>1156</v>
      </c>
      <c r="C1427" s="177">
        <v>127039</v>
      </c>
      <c r="D1427" s="180">
        <v>44609</v>
      </c>
      <c r="E1427" s="181">
        <v>44.617899999999999</v>
      </c>
      <c r="F1427" s="181">
        <v>0.37609999999999999</v>
      </c>
      <c r="G1427" s="181">
        <v>2.6315</v>
      </c>
      <c r="H1427" s="181">
        <v>-2.5028999999999999</v>
      </c>
      <c r="I1427" s="181">
        <v>-3.5992999999999999</v>
      </c>
      <c r="J1427" s="181">
        <v>-6.1006</v>
      </c>
      <c r="K1427" s="181">
        <v>-2.7911000000000001</v>
      </c>
      <c r="L1427" s="181">
        <v>15.894</v>
      </c>
      <c r="M1427" s="181">
        <v>36.535899999999998</v>
      </c>
      <c r="N1427" s="181">
        <v>36.866399999999999</v>
      </c>
      <c r="O1427" s="181">
        <v>25.218499999999999</v>
      </c>
      <c r="P1427" s="181">
        <v>14.122</v>
      </c>
      <c r="Q1427" s="181">
        <v>20.5946</v>
      </c>
      <c r="R1427" s="181">
        <v>24.725999999999999</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1124</v>
      </c>
      <c r="B1428" s="177" t="s">
        <v>1157</v>
      </c>
      <c r="C1428" s="177">
        <v>100377</v>
      </c>
      <c r="D1428" s="180">
        <v>44609</v>
      </c>
      <c r="E1428" s="181">
        <v>1992.1003000000001</v>
      </c>
      <c r="F1428" s="181">
        <v>-0.42120000000000002</v>
      </c>
      <c r="G1428" s="181">
        <v>2.1337000000000002</v>
      </c>
      <c r="H1428" s="181">
        <v>-3.4651999999999998</v>
      </c>
      <c r="I1428" s="181">
        <v>-4.2892000000000001</v>
      </c>
      <c r="J1428" s="181">
        <v>-7.8878000000000004</v>
      </c>
      <c r="K1428" s="181">
        <v>-7.2039999999999997</v>
      </c>
      <c r="L1428" s="181">
        <v>4.4048999999999996</v>
      </c>
      <c r="M1428" s="181">
        <v>23.371500000000001</v>
      </c>
      <c r="N1428" s="181">
        <v>27.206</v>
      </c>
      <c r="O1428" s="181">
        <v>25.602</v>
      </c>
      <c r="P1428" s="181">
        <v>16.654299999999999</v>
      </c>
      <c r="Q1428" s="181">
        <v>22.224499999999999</v>
      </c>
      <c r="R1428" s="181">
        <v>27.673300000000001</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1124</v>
      </c>
      <c r="B1429" s="177" t="s">
        <v>1158</v>
      </c>
      <c r="C1429" s="177">
        <v>118668</v>
      </c>
      <c r="D1429" s="180">
        <v>44609</v>
      </c>
      <c r="E1429" s="181">
        <v>2123.1142</v>
      </c>
      <c r="F1429" s="181">
        <v>-0.41930000000000001</v>
      </c>
      <c r="G1429" s="181">
        <v>2.1396999999999999</v>
      </c>
      <c r="H1429" s="181">
        <v>-3.4518</v>
      </c>
      <c r="I1429" s="181">
        <v>-4.2625000000000002</v>
      </c>
      <c r="J1429" s="181">
        <v>-7.8319999999999999</v>
      </c>
      <c r="K1429" s="181">
        <v>-7.0339</v>
      </c>
      <c r="L1429" s="181">
        <v>4.8052999999999999</v>
      </c>
      <c r="M1429" s="181">
        <v>24.071000000000002</v>
      </c>
      <c r="N1429" s="181">
        <v>28.159600000000001</v>
      </c>
      <c r="O1429" s="181">
        <v>26.4651</v>
      </c>
      <c r="P1429" s="181">
        <v>17.477399999999999</v>
      </c>
      <c r="Q1429" s="181">
        <v>17.015699999999999</v>
      </c>
      <c r="R1429" s="181">
        <v>28.5959</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1124</v>
      </c>
      <c r="B1430" s="177" t="s">
        <v>1159</v>
      </c>
      <c r="C1430" s="177">
        <v>125307</v>
      </c>
      <c r="D1430" s="180">
        <v>44609</v>
      </c>
      <c r="E1430" s="181">
        <v>46.61</v>
      </c>
      <c r="F1430" s="181">
        <v>-0.61829999999999996</v>
      </c>
      <c r="G1430" s="181">
        <v>1.6354</v>
      </c>
      <c r="H1430" s="181">
        <v>-3.8573</v>
      </c>
      <c r="I1430" s="181">
        <v>-5.1679000000000004</v>
      </c>
      <c r="J1430" s="181">
        <v>-8.5541</v>
      </c>
      <c r="K1430" s="181">
        <v>-5.9903000000000004</v>
      </c>
      <c r="L1430" s="181">
        <v>7.2233999999999998</v>
      </c>
      <c r="M1430" s="181">
        <v>28.155100000000001</v>
      </c>
      <c r="N1430" s="181">
        <v>37.614400000000003</v>
      </c>
      <c r="O1430" s="181">
        <v>39.076099999999997</v>
      </c>
      <c r="P1430" s="181">
        <v>21.755700000000001</v>
      </c>
      <c r="Q1430" s="181">
        <v>20.603200000000001</v>
      </c>
      <c r="R1430" s="181">
        <v>48.336199999999998</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1124</v>
      </c>
      <c r="B1431" s="177" t="s">
        <v>1160</v>
      </c>
      <c r="C1431" s="177">
        <v>125305</v>
      </c>
      <c r="D1431" s="180">
        <v>44609</v>
      </c>
      <c r="E1431" s="181">
        <v>42.15</v>
      </c>
      <c r="F1431" s="181">
        <v>-0.63649999999999995</v>
      </c>
      <c r="G1431" s="181">
        <v>1.6152</v>
      </c>
      <c r="H1431" s="181">
        <v>-3.8988</v>
      </c>
      <c r="I1431" s="181">
        <v>-5.2382999999999997</v>
      </c>
      <c r="J1431" s="181">
        <v>-8.6872000000000007</v>
      </c>
      <c r="K1431" s="181">
        <v>-6.4165000000000001</v>
      </c>
      <c r="L1431" s="181">
        <v>6.2248000000000001</v>
      </c>
      <c r="M1431" s="181">
        <v>26.3489</v>
      </c>
      <c r="N1431" s="181">
        <v>35.009599999999999</v>
      </c>
      <c r="O1431" s="181">
        <v>36.694400000000002</v>
      </c>
      <c r="P1431" s="181">
        <v>19.733599999999999</v>
      </c>
      <c r="Q1431" s="181">
        <v>19.1358</v>
      </c>
      <c r="R1431" s="181">
        <v>45.6081</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1124</v>
      </c>
      <c r="B1432" s="177" t="s">
        <v>1161</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1124</v>
      </c>
      <c r="B1433" s="177" t="s">
        <v>1162</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1124</v>
      </c>
      <c r="B1434" s="177" t="s">
        <v>1163</v>
      </c>
      <c r="C1434" s="177">
        <v>101065</v>
      </c>
      <c r="D1434" s="180">
        <v>44609</v>
      </c>
      <c r="E1434" s="181">
        <v>118.3694</v>
      </c>
      <c r="F1434" s="181">
        <v>-0.37190000000000001</v>
      </c>
      <c r="G1434" s="181">
        <v>2.2488000000000001</v>
      </c>
      <c r="H1434" s="181">
        <v>-3.2545999999999999</v>
      </c>
      <c r="I1434" s="181">
        <v>-4.2667000000000002</v>
      </c>
      <c r="J1434" s="181">
        <v>-4.3757000000000001</v>
      </c>
      <c r="K1434" s="181">
        <v>-1.6719999999999999</v>
      </c>
      <c r="L1434" s="181">
        <v>10.9428</v>
      </c>
      <c r="M1434" s="181">
        <v>20.392600000000002</v>
      </c>
      <c r="N1434" s="181">
        <v>48.3476</v>
      </c>
      <c r="O1434" s="181">
        <v>31.7409</v>
      </c>
      <c r="P1434" s="181">
        <v>20.640599999999999</v>
      </c>
      <c r="Q1434" s="181">
        <v>12.494999999999999</v>
      </c>
      <c r="R1434" s="181">
        <v>43.942799999999998</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1124</v>
      </c>
      <c r="B1435" s="177" t="s">
        <v>1164</v>
      </c>
      <c r="C1435" s="177">
        <v>120841</v>
      </c>
      <c r="D1435" s="180">
        <v>44609</v>
      </c>
      <c r="E1435" s="181">
        <v>126.12269999999999</v>
      </c>
      <c r="F1435" s="181">
        <v>-0.36799999999999999</v>
      </c>
      <c r="G1435" s="181">
        <v>2.2623000000000002</v>
      </c>
      <c r="H1435" s="181">
        <v>-3.2214999999999998</v>
      </c>
      <c r="I1435" s="181">
        <v>-4.1957000000000004</v>
      </c>
      <c r="J1435" s="181">
        <v>-4.2112999999999996</v>
      </c>
      <c r="K1435" s="181">
        <v>-1.1694</v>
      </c>
      <c r="L1435" s="181">
        <v>12.1493</v>
      </c>
      <c r="M1435" s="181">
        <v>22.3872</v>
      </c>
      <c r="N1435" s="181">
        <v>51.820599999999999</v>
      </c>
      <c r="O1435" s="181">
        <v>34.050699999999999</v>
      </c>
      <c r="P1435" s="181">
        <v>22.054300000000001</v>
      </c>
      <c r="Q1435" s="181">
        <v>16.800999999999998</v>
      </c>
      <c r="R1435" s="181">
        <v>46.779600000000002</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1124</v>
      </c>
      <c r="B1436" s="177" t="s">
        <v>1165</v>
      </c>
      <c r="C1436" s="177">
        <v>119716</v>
      </c>
      <c r="D1436" s="180">
        <v>44609</v>
      </c>
      <c r="E1436" s="181">
        <v>148.36859999999999</v>
      </c>
      <c r="F1436" s="181">
        <v>7.0499999999999993E-2</v>
      </c>
      <c r="G1436" s="181">
        <v>2.6486999999999998</v>
      </c>
      <c r="H1436" s="181">
        <v>-2.5057</v>
      </c>
      <c r="I1436" s="181">
        <v>-3.9632999999999998</v>
      </c>
      <c r="J1436" s="181">
        <v>-8.7683</v>
      </c>
      <c r="K1436" s="181">
        <v>-5.3646000000000003</v>
      </c>
      <c r="L1436" s="181">
        <v>10.0274</v>
      </c>
      <c r="M1436" s="181">
        <v>25.1953</v>
      </c>
      <c r="N1436" s="181">
        <v>29.3019</v>
      </c>
      <c r="O1436" s="181">
        <v>27.701899999999998</v>
      </c>
      <c r="P1436" s="181">
        <v>15.1555</v>
      </c>
      <c r="Q1436" s="181">
        <v>20.108000000000001</v>
      </c>
      <c r="R1436" s="181">
        <v>34.442500000000003</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1124</v>
      </c>
      <c r="B1437" s="177" t="s">
        <v>1166</v>
      </c>
      <c r="C1437" s="177">
        <v>102941</v>
      </c>
      <c r="D1437" s="180">
        <v>44609</v>
      </c>
      <c r="E1437" s="181">
        <v>136.39150000000001</v>
      </c>
      <c r="F1437" s="181">
        <v>6.8199999999999997E-2</v>
      </c>
      <c r="G1437" s="181">
        <v>2.6410999999999998</v>
      </c>
      <c r="H1437" s="181">
        <v>-2.5223</v>
      </c>
      <c r="I1437" s="181">
        <v>-3.9961000000000002</v>
      </c>
      <c r="J1437" s="181">
        <v>-8.8347999999999995</v>
      </c>
      <c r="K1437" s="181">
        <v>-5.5766</v>
      </c>
      <c r="L1437" s="181">
        <v>9.5437999999999992</v>
      </c>
      <c r="M1437" s="181">
        <v>24.3535</v>
      </c>
      <c r="N1437" s="181">
        <v>28.141999999999999</v>
      </c>
      <c r="O1437" s="181">
        <v>26.600100000000001</v>
      </c>
      <c r="P1437" s="181">
        <v>14.0466</v>
      </c>
      <c r="Q1437" s="181">
        <v>16.719000000000001</v>
      </c>
      <c r="R1437" s="181">
        <v>33.246499999999997</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1124</v>
      </c>
      <c r="B1438" s="177" t="s">
        <v>1167</v>
      </c>
      <c r="C1438" s="177">
        <v>101539</v>
      </c>
      <c r="D1438" s="180">
        <v>44609</v>
      </c>
      <c r="E1438" s="181">
        <v>685.02</v>
      </c>
      <c r="F1438" s="181">
        <v>8.6900000000000005E-2</v>
      </c>
      <c r="G1438" s="181">
        <v>2.0224000000000002</v>
      </c>
      <c r="H1438" s="181">
        <v>-2.8574999999999999</v>
      </c>
      <c r="I1438" s="181">
        <v>-3.6421999999999999</v>
      </c>
      <c r="J1438" s="181">
        <v>-7.609</v>
      </c>
      <c r="K1438" s="181">
        <v>-7.4787999999999997</v>
      </c>
      <c r="L1438" s="181">
        <v>2.4643999999999999</v>
      </c>
      <c r="M1438" s="181">
        <v>18.637799999999999</v>
      </c>
      <c r="N1438" s="181">
        <v>18.335799999999999</v>
      </c>
      <c r="O1438" s="181">
        <v>17.502199999999998</v>
      </c>
      <c r="P1438" s="181">
        <v>9.7728000000000002</v>
      </c>
      <c r="Q1438" s="181">
        <v>24.071300000000001</v>
      </c>
      <c r="R1438" s="181">
        <v>17.840599999999998</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1124</v>
      </c>
      <c r="B1439" s="177" t="s">
        <v>1168</v>
      </c>
      <c r="C1439" s="177">
        <v>119581</v>
      </c>
      <c r="D1439" s="180">
        <v>44609</v>
      </c>
      <c r="E1439" s="181">
        <v>726.32219999999995</v>
      </c>
      <c r="F1439" s="181">
        <v>8.9599999999999999E-2</v>
      </c>
      <c r="G1439" s="181">
        <v>2.0305</v>
      </c>
      <c r="H1439" s="181">
        <v>-2.8397999999999999</v>
      </c>
      <c r="I1439" s="181">
        <v>-3.6072000000000002</v>
      </c>
      <c r="J1439" s="181">
        <v>-7.5347</v>
      </c>
      <c r="K1439" s="181">
        <v>-7.2739000000000003</v>
      </c>
      <c r="L1439" s="181">
        <v>2.8839000000000001</v>
      </c>
      <c r="M1439" s="181">
        <v>19.372499999999999</v>
      </c>
      <c r="N1439" s="181">
        <v>19.319900000000001</v>
      </c>
      <c r="O1439" s="181">
        <v>18.452400000000001</v>
      </c>
      <c r="P1439" s="181">
        <v>10.639699999999999</v>
      </c>
      <c r="Q1439" s="181">
        <v>16.9558</v>
      </c>
      <c r="R1439" s="181">
        <v>18.802800000000001</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1124</v>
      </c>
      <c r="B1440" s="177" t="s">
        <v>1169</v>
      </c>
      <c r="C1440" s="177">
        <v>102328</v>
      </c>
      <c r="D1440" s="180">
        <v>44609</v>
      </c>
      <c r="E1440" s="181">
        <v>234.76669999999999</v>
      </c>
      <c r="F1440" s="181">
        <v>-0.15040000000000001</v>
      </c>
      <c r="G1440" s="181">
        <v>2.1534</v>
      </c>
      <c r="H1440" s="181">
        <v>-3.3412999999999999</v>
      </c>
      <c r="I1440" s="181">
        <v>-4.0635000000000003</v>
      </c>
      <c r="J1440" s="181">
        <v>-8.2472999999999992</v>
      </c>
      <c r="K1440" s="181">
        <v>-7.5823999999999998</v>
      </c>
      <c r="L1440" s="181">
        <v>1.0729</v>
      </c>
      <c r="M1440" s="181">
        <v>16.617899999999999</v>
      </c>
      <c r="N1440" s="181">
        <v>21.761500000000002</v>
      </c>
      <c r="O1440" s="181">
        <v>23.107399999999998</v>
      </c>
      <c r="P1440" s="181">
        <v>15.4489</v>
      </c>
      <c r="Q1440" s="181">
        <v>12.0901</v>
      </c>
      <c r="R1440" s="181">
        <v>24.732700000000001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1124</v>
      </c>
      <c r="B1441" s="177" t="s">
        <v>1170</v>
      </c>
      <c r="C1441" s="177">
        <v>119178</v>
      </c>
      <c r="D1441" s="180">
        <v>44609</v>
      </c>
      <c r="E1441" s="181">
        <v>256.08620000000002</v>
      </c>
      <c r="F1441" s="181">
        <v>-0.1472</v>
      </c>
      <c r="G1441" s="181">
        <v>2.1648999999999998</v>
      </c>
      <c r="H1441" s="181">
        <v>-3.3172999999999999</v>
      </c>
      <c r="I1441" s="181">
        <v>-4.0162000000000004</v>
      </c>
      <c r="J1441" s="181">
        <v>-8.1472999999999995</v>
      </c>
      <c r="K1441" s="181">
        <v>-7.2868000000000004</v>
      </c>
      <c r="L1441" s="181">
        <v>1.7121</v>
      </c>
      <c r="M1441" s="181">
        <v>17.716799999999999</v>
      </c>
      <c r="N1441" s="181">
        <v>23.261399999999998</v>
      </c>
      <c r="O1441" s="181">
        <v>24.7347</v>
      </c>
      <c r="P1441" s="181">
        <v>16.756799999999998</v>
      </c>
      <c r="Q1441" s="181">
        <v>19.767099999999999</v>
      </c>
      <c r="R1441" s="181">
        <v>26.310199999999998</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1124</v>
      </c>
      <c r="B1442" s="177" t="s">
        <v>1171</v>
      </c>
      <c r="C1442" s="177">
        <v>118872</v>
      </c>
      <c r="D1442" s="180">
        <v>44609</v>
      </c>
      <c r="E1442" s="181">
        <v>73.209999999999994</v>
      </c>
      <c r="F1442" s="181">
        <v>-0.42170000000000002</v>
      </c>
      <c r="G1442" s="181">
        <v>1.5818000000000001</v>
      </c>
      <c r="H1442" s="181">
        <v>-4.2004999999999999</v>
      </c>
      <c r="I1442" s="181">
        <v>-4.9961000000000002</v>
      </c>
      <c r="J1442" s="181">
        <v>-9.1349</v>
      </c>
      <c r="K1442" s="181">
        <v>-8.0391999999999992</v>
      </c>
      <c r="L1442" s="181">
        <v>1.1467000000000001</v>
      </c>
      <c r="M1442" s="181">
        <v>9.9579000000000004</v>
      </c>
      <c r="N1442" s="181">
        <v>18.252300000000002</v>
      </c>
      <c r="O1442" s="181">
        <v>21.790600000000001</v>
      </c>
      <c r="P1442" s="181">
        <v>15.142300000000001</v>
      </c>
      <c r="Q1442" s="181">
        <v>16.809200000000001</v>
      </c>
      <c r="R1442" s="181">
        <v>22.953099999999999</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1124</v>
      </c>
      <c r="B1443" s="177" t="s">
        <v>1172</v>
      </c>
      <c r="C1443" s="177">
        <v>100477</v>
      </c>
      <c r="D1443" s="180">
        <v>44609</v>
      </c>
      <c r="E1443" s="181">
        <v>70.23</v>
      </c>
      <c r="F1443" s="181">
        <v>-0.4254</v>
      </c>
      <c r="G1443" s="181">
        <v>1.5911999999999999</v>
      </c>
      <c r="H1443" s="181">
        <v>-4.2012999999999998</v>
      </c>
      <c r="I1443" s="181">
        <v>-5.0046999999999997</v>
      </c>
      <c r="J1443" s="181">
        <v>-9.1697000000000006</v>
      </c>
      <c r="K1443" s="181">
        <v>-8.1240000000000006</v>
      </c>
      <c r="L1443" s="181">
        <v>0.94869999999999999</v>
      </c>
      <c r="M1443" s="181">
        <v>9.6486999999999998</v>
      </c>
      <c r="N1443" s="181">
        <v>17.795999999999999</v>
      </c>
      <c r="O1443" s="181">
        <v>21.286899999999999</v>
      </c>
      <c r="P1443" s="181">
        <v>14.6692</v>
      </c>
      <c r="Q1443" s="181">
        <v>7.3532000000000002</v>
      </c>
      <c r="R1443" s="181">
        <v>22.479700000000001</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1124</v>
      </c>
      <c r="B1444" s="177" t="s">
        <v>1173</v>
      </c>
      <c r="C1444" s="177">
        <v>148073</v>
      </c>
      <c r="D1444" s="180">
        <v>44609</v>
      </c>
      <c r="E1444" s="181">
        <v>27.26</v>
      </c>
      <c r="F1444" s="181">
        <v>-0.21959999999999999</v>
      </c>
      <c r="G1444" s="181">
        <v>1.7924</v>
      </c>
      <c r="H1444" s="181">
        <v>-3.6408999999999998</v>
      </c>
      <c r="I1444" s="181">
        <v>-4.6852999999999998</v>
      </c>
      <c r="J1444" s="181">
        <v>-9.5253999999999994</v>
      </c>
      <c r="K1444" s="181">
        <v>-7.7183000000000002</v>
      </c>
      <c r="L1444" s="181">
        <v>4.1253000000000002</v>
      </c>
      <c r="M1444" s="181">
        <v>25.738</v>
      </c>
      <c r="N1444" s="181">
        <v>32.394399999999997</v>
      </c>
      <c r="O1444" s="181"/>
      <c r="P1444" s="181"/>
      <c r="Q1444" s="181">
        <v>69.200199999999995</v>
      </c>
      <c r="R1444" s="181"/>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1124</v>
      </c>
      <c r="B1445" s="177" t="s">
        <v>1174</v>
      </c>
      <c r="C1445" s="177">
        <v>148071</v>
      </c>
      <c r="D1445" s="180">
        <v>44609</v>
      </c>
      <c r="E1445" s="181">
        <v>26.65</v>
      </c>
      <c r="F1445" s="181">
        <v>-0.22459999999999999</v>
      </c>
      <c r="G1445" s="181">
        <v>1.7952999999999999</v>
      </c>
      <c r="H1445" s="181">
        <v>-3.6515</v>
      </c>
      <c r="I1445" s="181">
        <v>-4.7192999999999996</v>
      </c>
      <c r="J1445" s="181">
        <v>-9.5997000000000003</v>
      </c>
      <c r="K1445" s="181">
        <v>-7.9764999999999997</v>
      </c>
      <c r="L1445" s="181">
        <v>3.4550000000000001</v>
      </c>
      <c r="M1445" s="181">
        <v>24.532699999999998</v>
      </c>
      <c r="N1445" s="181">
        <v>30.6373</v>
      </c>
      <c r="O1445" s="181"/>
      <c r="P1445" s="181"/>
      <c r="Q1445" s="181">
        <v>67.203900000000004</v>
      </c>
      <c r="R1445" s="181"/>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1124</v>
      </c>
      <c r="B1446" s="177" t="s">
        <v>1888</v>
      </c>
      <c r="C1446" s="177">
        <v>120726</v>
      </c>
      <c r="D1446" s="180">
        <v>44609</v>
      </c>
      <c r="E1446" s="181">
        <v>195.59110000000001</v>
      </c>
      <c r="F1446" s="181">
        <v>7.2700000000000001E-2</v>
      </c>
      <c r="G1446" s="181">
        <v>2.1339000000000001</v>
      </c>
      <c r="H1446" s="181">
        <v>-3.5956000000000001</v>
      </c>
      <c r="I1446" s="181">
        <v>-4.2519999999999998</v>
      </c>
      <c r="J1446" s="181">
        <v>-8.5868000000000002</v>
      </c>
      <c r="K1446" s="181">
        <v>-7.6144999999999996</v>
      </c>
      <c r="L1446" s="181">
        <v>4.1169000000000002</v>
      </c>
      <c r="M1446" s="181">
        <v>21.853100000000001</v>
      </c>
      <c r="N1446" s="181">
        <v>26.1082</v>
      </c>
      <c r="O1446" s="181">
        <v>26.607500000000002</v>
      </c>
      <c r="P1446" s="181">
        <v>15.9215</v>
      </c>
      <c r="Q1446" s="181">
        <v>20.2332</v>
      </c>
      <c r="R1446" s="181">
        <v>31.617699999999999</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1124</v>
      </c>
      <c r="B1447" s="177" t="s">
        <v>1945</v>
      </c>
      <c r="C1447" s="177">
        <v>120727</v>
      </c>
      <c r="D1447" s="180">
        <v>44609</v>
      </c>
      <c r="E1447" s="181">
        <v>133.387262239362</v>
      </c>
      <c r="F1447" s="181">
        <v>7.2700000000000001E-2</v>
      </c>
      <c r="G1447" s="181">
        <v>2.1337999999999999</v>
      </c>
      <c r="H1447" s="181">
        <v>-3.5956000000000001</v>
      </c>
      <c r="I1447" s="181">
        <v>-4.2521000000000004</v>
      </c>
      <c r="J1447" s="181">
        <v>-8.5868000000000002</v>
      </c>
      <c r="K1447" s="181">
        <v>-7.6143999999999998</v>
      </c>
      <c r="L1447" s="181">
        <v>4.1170999999999998</v>
      </c>
      <c r="M1447" s="181">
        <v>21.853400000000001</v>
      </c>
      <c r="N1447" s="181">
        <v>26.108699999999999</v>
      </c>
      <c r="O1447" s="181">
        <v>26.608899999999998</v>
      </c>
      <c r="P1447" s="181">
        <v>15.922499999999999</v>
      </c>
      <c r="Q1447" s="181">
        <v>20.2347</v>
      </c>
      <c r="R1447" s="181">
        <v>31.619800000000001</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1124</v>
      </c>
      <c r="B1448" s="177" t="s">
        <v>1889</v>
      </c>
      <c r="C1448" s="177">
        <v>102394</v>
      </c>
      <c r="D1448" s="180">
        <v>44609</v>
      </c>
      <c r="E1448" s="181">
        <v>181.23079999999999</v>
      </c>
      <c r="F1448" s="181">
        <v>6.9500000000000006E-2</v>
      </c>
      <c r="G1448" s="181">
        <v>2.1240999999999999</v>
      </c>
      <c r="H1448" s="181">
        <v>-3.6151</v>
      </c>
      <c r="I1448" s="181">
        <v>-4.2911999999999999</v>
      </c>
      <c r="J1448" s="181">
        <v>-8.6693999999999996</v>
      </c>
      <c r="K1448" s="181">
        <v>-7.8506</v>
      </c>
      <c r="L1448" s="181">
        <v>3.5966</v>
      </c>
      <c r="M1448" s="181">
        <v>20.953299999999999</v>
      </c>
      <c r="N1448" s="181">
        <v>24.890799999999999</v>
      </c>
      <c r="O1448" s="181">
        <v>25.479299999999999</v>
      </c>
      <c r="P1448" s="181">
        <v>14.8767</v>
      </c>
      <c r="Q1448" s="181">
        <v>15.9</v>
      </c>
      <c r="R1448" s="181">
        <v>30.385000000000002</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1124</v>
      </c>
      <c r="B1449" s="177" t="s">
        <v>1946</v>
      </c>
      <c r="C1449" s="177">
        <v>102393</v>
      </c>
      <c r="D1449" s="180">
        <v>44609</v>
      </c>
      <c r="E1449" s="181">
        <v>198.89183392356</v>
      </c>
      <c r="F1449" s="181">
        <v>6.9500000000000006E-2</v>
      </c>
      <c r="G1449" s="181">
        <v>2.1242000000000001</v>
      </c>
      <c r="H1449" s="181">
        <v>-3.6151</v>
      </c>
      <c r="I1449" s="181">
        <v>-4.2911999999999999</v>
      </c>
      <c r="J1449" s="181">
        <v>-8.6693999999999996</v>
      </c>
      <c r="K1449" s="181">
        <v>-7.8506</v>
      </c>
      <c r="L1449" s="181">
        <v>3.5968</v>
      </c>
      <c r="M1449" s="181">
        <v>20.953299999999999</v>
      </c>
      <c r="N1449" s="181">
        <v>24.891100000000002</v>
      </c>
      <c r="O1449" s="181">
        <v>25.479399999999998</v>
      </c>
      <c r="P1449" s="181">
        <v>14.8771</v>
      </c>
      <c r="Q1449" s="181">
        <v>18.206900000000001</v>
      </c>
      <c r="R1449" s="181">
        <v>30.385100000000001</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-0.22009444444444451</v>
      </c>
      <c r="G1450" s="183">
        <v>1.9524555555555563</v>
      </c>
      <c r="H1450" s="183">
        <v>-3.402629629629629</v>
      </c>
      <c r="I1450" s="183">
        <v>-4.337275925925927</v>
      </c>
      <c r="J1450" s="183">
        <v>-8.2845425925925902</v>
      </c>
      <c r="K1450" s="183">
        <v>-7.0713592592592587</v>
      </c>
      <c r="L1450" s="183">
        <v>3.9060537037037046</v>
      </c>
      <c r="M1450" s="183">
        <v>19.517983333333323</v>
      </c>
      <c r="N1450" s="183">
        <v>25.850755769230769</v>
      </c>
      <c r="O1450" s="183">
        <v>24.559775000000002</v>
      </c>
      <c r="P1450" s="183">
        <v>15.563143478260869</v>
      </c>
      <c r="Q1450" s="183">
        <v>19.241114814814814</v>
      </c>
      <c r="R1450" s="183">
        <v>28.273702000000004</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408</v>
      </c>
      <c r="B1451" s="177"/>
      <c r="C1451" s="177"/>
      <c r="D1451" s="177"/>
      <c r="E1451" s="177"/>
      <c r="F1451" s="183">
        <v>-0.22409999999999999</v>
      </c>
      <c r="G1451" s="183">
        <v>1.9466000000000001</v>
      </c>
      <c r="H1451" s="183">
        <v>-3.51295</v>
      </c>
      <c r="I1451" s="183">
        <v>-4.2779500000000006</v>
      </c>
      <c r="J1451" s="183">
        <v>-8.5868000000000002</v>
      </c>
      <c r="K1451" s="183">
        <v>-7.23895</v>
      </c>
      <c r="L1451" s="183">
        <v>3.6684000000000001</v>
      </c>
      <c r="M1451" s="183">
        <v>19.418199999999999</v>
      </c>
      <c r="N1451" s="183">
        <v>24.89095</v>
      </c>
      <c r="O1451" s="183">
        <v>25.205199999999998</v>
      </c>
      <c r="P1451" s="183">
        <v>15.148900000000001</v>
      </c>
      <c r="Q1451" s="183">
        <v>18.323</v>
      </c>
      <c r="R1451" s="183">
        <v>27.413250000000001</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1175</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1176</v>
      </c>
      <c r="B1454" s="177" t="s">
        <v>1177</v>
      </c>
      <c r="C1454" s="177">
        <v>101976</v>
      </c>
      <c r="D1454" s="180">
        <v>44609</v>
      </c>
      <c r="E1454" s="181">
        <v>294.76530000000002</v>
      </c>
      <c r="F1454" s="181">
        <v>4.7183999999999999</v>
      </c>
      <c r="G1454" s="181">
        <v>6.4672000000000001</v>
      </c>
      <c r="H1454" s="181">
        <v>6.1773999999999996</v>
      </c>
      <c r="I1454" s="181">
        <v>5.8258000000000001</v>
      </c>
      <c r="J1454" s="181">
        <v>3.8416000000000001</v>
      </c>
      <c r="K1454" s="181">
        <v>3.9676</v>
      </c>
      <c r="L1454" s="181">
        <v>3.7303999999999999</v>
      </c>
      <c r="M1454" s="181">
        <v>3.8479000000000001</v>
      </c>
      <c r="N1454" s="181">
        <v>3.9975000000000001</v>
      </c>
      <c r="O1454" s="181">
        <v>5.9668000000000001</v>
      </c>
      <c r="P1454" s="181">
        <v>6.5522999999999998</v>
      </c>
      <c r="Q1454" s="181">
        <v>6.8303000000000003</v>
      </c>
      <c r="R1454" s="181">
        <v>5.0208000000000004</v>
      </c>
      <c r="S1454" s="124" t="s">
        <v>1951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1176</v>
      </c>
      <c r="B1455" s="177" t="s">
        <v>1178</v>
      </c>
      <c r="C1455" s="177">
        <v>119511</v>
      </c>
      <c r="D1455" s="180">
        <v>44609</v>
      </c>
      <c r="E1455" s="181">
        <v>297.34350000000001</v>
      </c>
      <c r="F1455" s="181">
        <v>4.8494000000000002</v>
      </c>
      <c r="G1455" s="181">
        <v>6.5872999999999999</v>
      </c>
      <c r="H1455" s="181">
        <v>6.2977999999999996</v>
      </c>
      <c r="I1455" s="181">
        <v>5.9459999999999997</v>
      </c>
      <c r="J1455" s="181">
        <v>3.9615999999999998</v>
      </c>
      <c r="K1455" s="181">
        <v>4.0890000000000004</v>
      </c>
      <c r="L1455" s="181">
        <v>3.8527</v>
      </c>
      <c r="M1455" s="181">
        <v>3.9649999999999999</v>
      </c>
      <c r="N1455" s="181">
        <v>4.1100000000000003</v>
      </c>
      <c r="O1455" s="181">
        <v>6.0922999999999998</v>
      </c>
      <c r="P1455" s="181">
        <v>6.6797000000000004</v>
      </c>
      <c r="Q1455" s="181">
        <v>7.5753000000000004</v>
      </c>
      <c r="R1455" s="181">
        <v>5.1414</v>
      </c>
      <c r="S1455" s="124" t="s">
        <v>1951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1176</v>
      </c>
      <c r="B1456" s="177" t="s">
        <v>1179</v>
      </c>
      <c r="C1456" s="177">
        <v>147567</v>
      </c>
      <c r="D1456" s="180">
        <v>44609</v>
      </c>
      <c r="E1456" s="181">
        <v>1145.6030000000001</v>
      </c>
      <c r="F1456" s="181">
        <v>5.3375000000000004</v>
      </c>
      <c r="G1456" s="181">
        <v>6.8742000000000001</v>
      </c>
      <c r="H1456" s="181">
        <v>5.9183000000000003</v>
      </c>
      <c r="I1456" s="181">
        <v>5.6467999999999998</v>
      </c>
      <c r="J1456" s="181">
        <v>4.0433000000000003</v>
      </c>
      <c r="K1456" s="181">
        <v>4.0278</v>
      </c>
      <c r="L1456" s="181">
        <v>3.8292000000000002</v>
      </c>
      <c r="M1456" s="181">
        <v>3.9220000000000002</v>
      </c>
      <c r="N1456" s="181">
        <v>4.0324</v>
      </c>
      <c r="O1456" s="181"/>
      <c r="P1456" s="181"/>
      <c r="Q1456" s="181">
        <v>5.5041000000000002</v>
      </c>
      <c r="R1456" s="181">
        <v>4.9812000000000003</v>
      </c>
      <c r="S1456" s="124" t="s">
        <v>1950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1176</v>
      </c>
      <c r="B1457" s="177" t="s">
        <v>1180</v>
      </c>
      <c r="C1457" s="177">
        <v>147568</v>
      </c>
      <c r="D1457" s="180">
        <v>44609</v>
      </c>
      <c r="E1457" s="181">
        <v>1141.3014000000001</v>
      </c>
      <c r="F1457" s="181">
        <v>5.1784999999999997</v>
      </c>
      <c r="G1457" s="181">
        <v>6.7154999999999996</v>
      </c>
      <c r="H1457" s="181">
        <v>5.7602000000000002</v>
      </c>
      <c r="I1457" s="181">
        <v>5.4886999999999997</v>
      </c>
      <c r="J1457" s="181">
        <v>3.8849999999999998</v>
      </c>
      <c r="K1457" s="181">
        <v>3.8746</v>
      </c>
      <c r="L1457" s="181">
        <v>3.6774</v>
      </c>
      <c r="M1457" s="181">
        <v>3.7673999999999999</v>
      </c>
      <c r="N1457" s="181">
        <v>3.8706</v>
      </c>
      <c r="O1457" s="181"/>
      <c r="P1457" s="181"/>
      <c r="Q1457" s="181">
        <v>5.3478000000000003</v>
      </c>
      <c r="R1457" s="181">
        <v>4.8235999999999999</v>
      </c>
      <c r="S1457" s="124" t="s">
        <v>1950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1176</v>
      </c>
      <c r="B1458" s="177" t="s">
        <v>1181</v>
      </c>
      <c r="C1458" s="177">
        <v>147377</v>
      </c>
      <c r="D1458" s="180">
        <v>44609</v>
      </c>
      <c r="E1458" s="181">
        <v>1124.0898999999999</v>
      </c>
      <c r="F1458" s="181">
        <v>3.2700999999999998</v>
      </c>
      <c r="G1458" s="181">
        <v>5.88</v>
      </c>
      <c r="H1458" s="181">
        <v>5.0210999999999997</v>
      </c>
      <c r="I1458" s="181">
        <v>5.0213000000000001</v>
      </c>
      <c r="J1458" s="181">
        <v>4.1787999999999998</v>
      </c>
      <c r="K1458" s="181">
        <v>3.9352999999999998</v>
      </c>
      <c r="L1458" s="181">
        <v>3.6964999999999999</v>
      </c>
      <c r="M1458" s="181">
        <v>3.5135999999999998</v>
      </c>
      <c r="N1458" s="181">
        <v>3.3940999999999999</v>
      </c>
      <c r="O1458" s="181"/>
      <c r="P1458" s="181"/>
      <c r="Q1458" s="181">
        <v>4.4809999999999999</v>
      </c>
      <c r="R1458" s="181">
        <v>3.6718999999999999</v>
      </c>
      <c r="S1458" s="124" t="s">
        <v>1951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1176</v>
      </c>
      <c r="B1459" s="177" t="s">
        <v>1182</v>
      </c>
      <c r="C1459" s="177">
        <v>147382</v>
      </c>
      <c r="D1459" s="180">
        <v>44609</v>
      </c>
      <c r="E1459" s="181">
        <v>1115.3257000000001</v>
      </c>
      <c r="F1459" s="181">
        <v>3.0600999999999998</v>
      </c>
      <c r="G1459" s="181">
        <v>5.6707999999999998</v>
      </c>
      <c r="H1459" s="181">
        <v>4.8113999999999999</v>
      </c>
      <c r="I1459" s="181">
        <v>4.8109000000000002</v>
      </c>
      <c r="J1459" s="181">
        <v>3.9678</v>
      </c>
      <c r="K1459" s="181">
        <v>3.7231999999999998</v>
      </c>
      <c r="L1459" s="181">
        <v>3.4449999999999998</v>
      </c>
      <c r="M1459" s="181">
        <v>3.2479</v>
      </c>
      <c r="N1459" s="181">
        <v>3.1153</v>
      </c>
      <c r="O1459" s="181"/>
      <c r="P1459" s="181"/>
      <c r="Q1459" s="181">
        <v>4.1749999999999998</v>
      </c>
      <c r="R1459" s="181">
        <v>3.3658000000000001</v>
      </c>
      <c r="S1459" s="124" t="s">
        <v>1951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1176</v>
      </c>
      <c r="B1460" s="177" t="s">
        <v>1183</v>
      </c>
      <c r="C1460" s="177">
        <v>119106</v>
      </c>
      <c r="D1460" s="180">
        <v>44609</v>
      </c>
      <c r="E1460" s="181">
        <v>43.536799999999999</v>
      </c>
      <c r="F1460" s="181">
        <v>4.0246000000000004</v>
      </c>
      <c r="G1460" s="181">
        <v>3.9137</v>
      </c>
      <c r="H1460" s="181">
        <v>3.6795</v>
      </c>
      <c r="I1460" s="181">
        <v>3.67</v>
      </c>
      <c r="J1460" s="181">
        <v>3.3439999999999999</v>
      </c>
      <c r="K1460" s="181">
        <v>3.6139000000000001</v>
      </c>
      <c r="L1460" s="181">
        <v>3.4847000000000001</v>
      </c>
      <c r="M1460" s="181">
        <v>3.7096</v>
      </c>
      <c r="N1460" s="181">
        <v>3.9691999999999998</v>
      </c>
      <c r="O1460" s="181">
        <v>5.7801</v>
      </c>
      <c r="P1460" s="181">
        <v>6.2077</v>
      </c>
      <c r="Q1460" s="181">
        <v>7.1468999999999996</v>
      </c>
      <c r="R1460" s="181">
        <v>4.7676999999999996</v>
      </c>
      <c r="S1460" s="124" t="s">
        <v>1951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1176</v>
      </c>
      <c r="B1461" s="177" t="s">
        <v>1184</v>
      </c>
      <c r="C1461" s="177">
        <v>100087</v>
      </c>
      <c r="D1461" s="180">
        <v>44609</v>
      </c>
      <c r="E1461" s="181">
        <v>42.589199999999998</v>
      </c>
      <c r="F1461" s="181">
        <v>3.8570000000000002</v>
      </c>
      <c r="G1461" s="181">
        <v>3.6863000000000001</v>
      </c>
      <c r="H1461" s="181">
        <v>3.4426000000000001</v>
      </c>
      <c r="I1461" s="181">
        <v>3.4325999999999999</v>
      </c>
      <c r="J1461" s="181">
        <v>3.1044999999999998</v>
      </c>
      <c r="K1461" s="181">
        <v>3.3717000000000001</v>
      </c>
      <c r="L1461" s="181">
        <v>3.2446000000000002</v>
      </c>
      <c r="M1461" s="181">
        <v>3.4729000000000001</v>
      </c>
      <c r="N1461" s="181">
        <v>3.7357</v>
      </c>
      <c r="O1461" s="181">
        <v>5.5384000000000002</v>
      </c>
      <c r="P1461" s="181">
        <v>5.9565000000000001</v>
      </c>
      <c r="Q1461" s="181">
        <v>6.6825999999999999</v>
      </c>
      <c r="R1461" s="181">
        <v>4.5403000000000002</v>
      </c>
      <c r="S1461" s="124" t="s">
        <v>1951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1176</v>
      </c>
      <c r="B1462" s="177" t="s">
        <v>1725</v>
      </c>
      <c r="C1462" s="177">
        <v>140237</v>
      </c>
      <c r="D1462" s="180">
        <v>44609</v>
      </c>
      <c r="E1462" s="181">
        <v>25.154800000000002</v>
      </c>
      <c r="F1462" s="181">
        <v>4.6437999999999997</v>
      </c>
      <c r="G1462" s="181">
        <v>5.2259000000000002</v>
      </c>
      <c r="H1462" s="181">
        <v>5.0419999999999998</v>
      </c>
      <c r="I1462" s="181">
        <v>4.87</v>
      </c>
      <c r="J1462" s="181">
        <v>3.6858</v>
      </c>
      <c r="K1462" s="181">
        <v>3.6385000000000001</v>
      </c>
      <c r="L1462" s="181">
        <v>3.5185</v>
      </c>
      <c r="M1462" s="181">
        <v>3.6665000000000001</v>
      </c>
      <c r="N1462" s="181">
        <v>3.8155000000000001</v>
      </c>
      <c r="O1462" s="181">
        <v>7.4734999999999996</v>
      </c>
      <c r="P1462" s="181">
        <v>6.9581</v>
      </c>
      <c r="Q1462" s="181">
        <v>7.7739000000000003</v>
      </c>
      <c r="R1462" s="181">
        <v>4.6219000000000001</v>
      </c>
      <c r="S1462" s="124" t="s">
        <v>1951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1176</v>
      </c>
      <c r="B1463" s="177" t="s">
        <v>1726</v>
      </c>
      <c r="C1463" s="177">
        <v>140230</v>
      </c>
      <c r="D1463" s="180">
        <v>44609</v>
      </c>
      <c r="E1463" s="181">
        <v>19.9939</v>
      </c>
      <c r="F1463" s="181">
        <v>3.8340999999999998</v>
      </c>
      <c r="G1463" s="181">
        <v>4.4438000000000004</v>
      </c>
      <c r="H1463" s="181">
        <v>4.2544000000000004</v>
      </c>
      <c r="I1463" s="181">
        <v>4.0877999999999997</v>
      </c>
      <c r="J1463" s="181">
        <v>2.9104000000000001</v>
      </c>
      <c r="K1463" s="181">
        <v>2.8660000000000001</v>
      </c>
      <c r="L1463" s="181">
        <v>2.7277</v>
      </c>
      <c r="M1463" s="181">
        <v>2.8700999999999999</v>
      </c>
      <c r="N1463" s="181">
        <v>3.0108999999999999</v>
      </c>
      <c r="O1463" s="181">
        <v>6.6246</v>
      </c>
      <c r="P1463" s="181">
        <v>6.3383000000000003</v>
      </c>
      <c r="Q1463" s="181">
        <v>5.2038000000000002</v>
      </c>
      <c r="R1463" s="181">
        <v>3.8220999999999998</v>
      </c>
      <c r="S1463" s="124" t="s">
        <v>1951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1176</v>
      </c>
      <c r="B1464" s="177" t="s">
        <v>1727</v>
      </c>
      <c r="C1464" s="177">
        <v>140229</v>
      </c>
      <c r="D1464" s="180">
        <v>44609</v>
      </c>
      <c r="E1464" s="181">
        <v>23.362200000000001</v>
      </c>
      <c r="F1464" s="181">
        <v>4.0625999999999998</v>
      </c>
      <c r="G1464" s="181">
        <v>4.4804000000000004</v>
      </c>
      <c r="H1464" s="181">
        <v>4.2888000000000002</v>
      </c>
      <c r="I1464" s="181">
        <v>4.1132</v>
      </c>
      <c r="J1464" s="181">
        <v>2.9304000000000001</v>
      </c>
      <c r="K1464" s="181">
        <v>2.8788</v>
      </c>
      <c r="L1464" s="181">
        <v>2.7364999999999999</v>
      </c>
      <c r="M1464" s="181">
        <v>2.8774999999999999</v>
      </c>
      <c r="N1464" s="181">
        <v>3.0156999999999998</v>
      </c>
      <c r="O1464" s="181">
        <v>6.6253000000000002</v>
      </c>
      <c r="P1464" s="181">
        <v>6.2023999999999999</v>
      </c>
      <c r="Q1464" s="181">
        <v>6.4127000000000001</v>
      </c>
      <c r="R1464" s="181">
        <v>3.8235999999999999</v>
      </c>
      <c r="S1464" s="124" t="s">
        <v>1951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1176</v>
      </c>
      <c r="B1465" s="177" t="s">
        <v>1185</v>
      </c>
      <c r="C1465" s="177">
        <v>101357</v>
      </c>
      <c r="D1465" s="180">
        <v>44609</v>
      </c>
      <c r="E1465" s="181">
        <v>40.183500000000002</v>
      </c>
      <c r="F1465" s="181">
        <v>4.0880000000000001</v>
      </c>
      <c r="G1465" s="181">
        <v>5.0282</v>
      </c>
      <c r="H1465" s="181">
        <v>4.9485999999999999</v>
      </c>
      <c r="I1465" s="181">
        <v>4.7188999999999997</v>
      </c>
      <c r="J1465" s="181">
        <v>3.6387</v>
      </c>
      <c r="K1465" s="181">
        <v>3.5804</v>
      </c>
      <c r="L1465" s="181">
        <v>3.4411999999999998</v>
      </c>
      <c r="M1465" s="181">
        <v>3.5768</v>
      </c>
      <c r="N1465" s="181">
        <v>3.6905000000000001</v>
      </c>
      <c r="O1465" s="181">
        <v>5.7816000000000001</v>
      </c>
      <c r="P1465" s="181">
        <v>6.41</v>
      </c>
      <c r="Q1465" s="181">
        <v>7.1906999999999996</v>
      </c>
      <c r="R1465" s="181">
        <v>4.6071999999999997</v>
      </c>
      <c r="S1465" s="124" t="s">
        <v>1951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1176</v>
      </c>
      <c r="B1466" s="177" t="s">
        <v>1186</v>
      </c>
      <c r="C1466" s="177">
        <v>118506</v>
      </c>
      <c r="D1466" s="180">
        <v>44609</v>
      </c>
      <c r="E1466" s="181">
        <v>41.296599999999998</v>
      </c>
      <c r="F1466" s="181">
        <v>4.2430000000000003</v>
      </c>
      <c r="G1466" s="181">
        <v>5.1875</v>
      </c>
      <c r="H1466" s="181">
        <v>5.1060999999999996</v>
      </c>
      <c r="I1466" s="181">
        <v>4.8829000000000002</v>
      </c>
      <c r="J1466" s="181">
        <v>3.8014000000000001</v>
      </c>
      <c r="K1466" s="181">
        <v>3.7452999999999999</v>
      </c>
      <c r="L1466" s="181">
        <v>3.6084999999999998</v>
      </c>
      <c r="M1466" s="181">
        <v>3.7454999999999998</v>
      </c>
      <c r="N1466" s="181">
        <v>3.8589000000000002</v>
      </c>
      <c r="O1466" s="181">
        <v>5.9442000000000004</v>
      </c>
      <c r="P1466" s="181">
        <v>6.5876999999999999</v>
      </c>
      <c r="Q1466" s="181">
        <v>7.7046000000000001</v>
      </c>
      <c r="R1466" s="181">
        <v>4.7720000000000002</v>
      </c>
      <c r="S1466" s="124" t="s">
        <v>1951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1176</v>
      </c>
      <c r="B1467" s="177" t="s">
        <v>1187</v>
      </c>
      <c r="C1467" s="177">
        <v>101993</v>
      </c>
      <c r="D1467" s="180">
        <v>44609</v>
      </c>
      <c r="E1467" s="181">
        <v>4567.2194</v>
      </c>
      <c r="F1467" s="181">
        <v>4.2568999999999999</v>
      </c>
      <c r="G1467" s="181">
        <v>5.56</v>
      </c>
      <c r="H1467" s="181">
        <v>5.3902999999999999</v>
      </c>
      <c r="I1467" s="181">
        <v>5.3066000000000004</v>
      </c>
      <c r="J1467" s="181">
        <v>3.7399</v>
      </c>
      <c r="K1467" s="181">
        <v>3.7928999999999999</v>
      </c>
      <c r="L1467" s="181">
        <v>3.6312000000000002</v>
      </c>
      <c r="M1467" s="181">
        <v>3.7547000000000001</v>
      </c>
      <c r="N1467" s="181">
        <v>3.9041000000000001</v>
      </c>
      <c r="O1467" s="181">
        <v>5.9355000000000002</v>
      </c>
      <c r="P1467" s="181">
        <v>6.3657000000000004</v>
      </c>
      <c r="Q1467" s="181">
        <v>7.0468999999999999</v>
      </c>
      <c r="R1467" s="181">
        <v>4.9969999999999999</v>
      </c>
      <c r="S1467" s="124" t="s">
        <v>1951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1176</v>
      </c>
      <c r="B1468" s="177" t="s">
        <v>1188</v>
      </c>
      <c r="C1468" s="177">
        <v>119092</v>
      </c>
      <c r="D1468" s="180">
        <v>44609</v>
      </c>
      <c r="E1468" s="181">
        <v>4630.1004999999996</v>
      </c>
      <c r="F1468" s="181">
        <v>4.3962000000000003</v>
      </c>
      <c r="G1468" s="181">
        <v>5.6999000000000004</v>
      </c>
      <c r="H1468" s="181">
        <v>5.5304000000000002</v>
      </c>
      <c r="I1468" s="181">
        <v>5.4467999999999996</v>
      </c>
      <c r="J1468" s="181">
        <v>3.8797000000000001</v>
      </c>
      <c r="K1468" s="181">
        <v>3.9340000000000002</v>
      </c>
      <c r="L1468" s="181">
        <v>3.7734999999999999</v>
      </c>
      <c r="M1468" s="181">
        <v>3.8986999999999998</v>
      </c>
      <c r="N1468" s="181">
        <v>4.0495000000000001</v>
      </c>
      <c r="O1468" s="181">
        <v>6.1117999999999997</v>
      </c>
      <c r="P1468" s="181">
        <v>6.5571000000000002</v>
      </c>
      <c r="Q1468" s="181">
        <v>7.4606000000000003</v>
      </c>
      <c r="R1468" s="181">
        <v>5.1539999999999999</v>
      </c>
      <c r="S1468" s="124" t="s">
        <v>1951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1176</v>
      </c>
      <c r="B1469" s="177" t="s">
        <v>1189</v>
      </c>
      <c r="C1469" s="177">
        <v>103633</v>
      </c>
      <c r="D1469" s="180">
        <v>44609</v>
      </c>
      <c r="E1469" s="181">
        <v>302.64089999999999</v>
      </c>
      <c r="F1469" s="181">
        <v>4.4508999999999999</v>
      </c>
      <c r="G1469" s="181">
        <v>4.9387999999999996</v>
      </c>
      <c r="H1469" s="181">
        <v>5.1548999999999996</v>
      </c>
      <c r="I1469" s="181">
        <v>4.7942</v>
      </c>
      <c r="J1469" s="181">
        <v>3.6234000000000002</v>
      </c>
      <c r="K1469" s="181">
        <v>3.6238999999999999</v>
      </c>
      <c r="L1469" s="181">
        <v>3.5632000000000001</v>
      </c>
      <c r="M1469" s="181">
        <v>3.6583999999999999</v>
      </c>
      <c r="N1469" s="181">
        <v>3.7797999999999998</v>
      </c>
      <c r="O1469" s="181">
        <v>5.7122999999999999</v>
      </c>
      <c r="P1469" s="181">
        <v>6.3266999999999998</v>
      </c>
      <c r="Q1469" s="181">
        <v>7.1852999999999998</v>
      </c>
      <c r="R1469" s="181">
        <v>4.7958999999999996</v>
      </c>
      <c r="S1469" s="124" t="s">
        <v>1951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1176</v>
      </c>
      <c r="B1470" s="177" t="s">
        <v>1190</v>
      </c>
      <c r="C1470" s="177">
        <v>120211</v>
      </c>
      <c r="D1470" s="180">
        <v>44609</v>
      </c>
      <c r="E1470" s="181">
        <v>305.24360000000001</v>
      </c>
      <c r="F1470" s="181">
        <v>4.5683999999999996</v>
      </c>
      <c r="G1470" s="181">
        <v>5.0561999999999996</v>
      </c>
      <c r="H1470" s="181">
        <v>5.2735000000000003</v>
      </c>
      <c r="I1470" s="181">
        <v>4.9145000000000003</v>
      </c>
      <c r="J1470" s="181">
        <v>3.7437999999999998</v>
      </c>
      <c r="K1470" s="181">
        <v>3.7450000000000001</v>
      </c>
      <c r="L1470" s="181">
        <v>3.6854</v>
      </c>
      <c r="M1470" s="181">
        <v>3.7818000000000001</v>
      </c>
      <c r="N1470" s="181">
        <v>3.9043999999999999</v>
      </c>
      <c r="O1470" s="181">
        <v>5.8384</v>
      </c>
      <c r="P1470" s="181">
        <v>6.4504000000000001</v>
      </c>
      <c r="Q1470" s="181">
        <v>7.4070999999999998</v>
      </c>
      <c r="R1470" s="181">
        <v>4.9206000000000003</v>
      </c>
      <c r="S1470" s="124" t="s">
        <v>1951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1176</v>
      </c>
      <c r="B1471" s="177" t="s">
        <v>1191</v>
      </c>
      <c r="C1471" s="177">
        <v>118384</v>
      </c>
      <c r="D1471" s="180">
        <v>44609</v>
      </c>
      <c r="E1471" s="181">
        <v>34.739400000000003</v>
      </c>
      <c r="F1471" s="181">
        <v>5.7797000000000001</v>
      </c>
      <c r="G1471" s="181">
        <v>5.2206000000000001</v>
      </c>
      <c r="H1471" s="181">
        <v>4.9278000000000004</v>
      </c>
      <c r="I1471" s="181">
        <v>5.2187999999999999</v>
      </c>
      <c r="J1471" s="181">
        <v>3.7946</v>
      </c>
      <c r="K1471" s="181">
        <v>3.7839</v>
      </c>
      <c r="L1471" s="181">
        <v>3.5939999999999999</v>
      </c>
      <c r="M1471" s="181">
        <v>3.6368999999999998</v>
      </c>
      <c r="N1471" s="181">
        <v>3.7964000000000002</v>
      </c>
      <c r="O1471" s="181">
        <v>5.4499000000000004</v>
      </c>
      <c r="P1471" s="181">
        <v>5.9828999999999999</v>
      </c>
      <c r="Q1471" s="181">
        <v>7.3425000000000002</v>
      </c>
      <c r="R1471" s="181">
        <v>4.5602</v>
      </c>
      <c r="S1471" s="124" t="s">
        <v>1951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1176</v>
      </c>
      <c r="B1472" s="177" t="s">
        <v>1192</v>
      </c>
      <c r="C1472" s="177">
        <v>108756</v>
      </c>
      <c r="D1472" s="180">
        <v>44609</v>
      </c>
      <c r="E1472" s="181">
        <v>32.742100000000001</v>
      </c>
      <c r="F1472" s="181">
        <v>5.1287000000000003</v>
      </c>
      <c r="G1472" s="181">
        <v>4.5350999999999999</v>
      </c>
      <c r="H1472" s="181">
        <v>4.2554999999999996</v>
      </c>
      <c r="I1472" s="181">
        <v>4.5465999999999998</v>
      </c>
      <c r="J1472" s="181">
        <v>3.1259999999999999</v>
      </c>
      <c r="K1472" s="181">
        <v>3.1128999999999998</v>
      </c>
      <c r="L1472" s="181">
        <v>2.9177</v>
      </c>
      <c r="M1472" s="181">
        <v>2.9514999999999998</v>
      </c>
      <c r="N1472" s="181">
        <v>3.1023000000000001</v>
      </c>
      <c r="O1472" s="181">
        <v>4.6978999999999997</v>
      </c>
      <c r="P1472" s="181">
        <v>5.2746000000000004</v>
      </c>
      <c r="Q1472" s="181">
        <v>6.4375999999999998</v>
      </c>
      <c r="R1472" s="181">
        <v>3.8090000000000002</v>
      </c>
      <c r="S1472" s="124" t="s">
        <v>1951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1176</v>
      </c>
      <c r="B1473" s="177" t="s">
        <v>1193</v>
      </c>
      <c r="C1473" s="177">
        <v>144994</v>
      </c>
      <c r="D1473" s="180"/>
      <c r="E1473" s="181"/>
      <c r="F1473" s="181"/>
      <c r="G1473" s="181"/>
      <c r="H1473" s="181"/>
      <c r="I1473" s="181"/>
      <c r="J1473" s="181"/>
      <c r="K1473" s="181"/>
      <c r="L1473" s="181"/>
      <c r="M1473" s="181"/>
      <c r="N1473" s="181"/>
      <c r="O1473" s="181"/>
      <c r="P1473" s="181"/>
      <c r="Q1473" s="181"/>
      <c r="R1473" s="181"/>
      <c r="S1473" s="124" t="s">
        <v>1951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1176</v>
      </c>
      <c r="B1474" s="177" t="s">
        <v>1194</v>
      </c>
      <c r="C1474" s="177">
        <v>144997</v>
      </c>
      <c r="D1474" s="180"/>
      <c r="E1474" s="181"/>
      <c r="F1474" s="181"/>
      <c r="G1474" s="181"/>
      <c r="H1474" s="181"/>
      <c r="I1474" s="181"/>
      <c r="J1474" s="181"/>
      <c r="K1474" s="181"/>
      <c r="L1474" s="181"/>
      <c r="M1474" s="181"/>
      <c r="N1474" s="181"/>
      <c r="O1474" s="181"/>
      <c r="P1474" s="181"/>
      <c r="Q1474" s="181"/>
      <c r="R1474" s="181"/>
      <c r="S1474" s="124" t="s">
        <v>1951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1176</v>
      </c>
      <c r="B1475" s="177" t="s">
        <v>1195</v>
      </c>
      <c r="C1475" s="177">
        <v>112123</v>
      </c>
      <c r="D1475" s="180">
        <v>44609</v>
      </c>
      <c r="E1475" s="181">
        <v>2465.8674999999998</v>
      </c>
      <c r="F1475" s="181">
        <v>3.4506999999999999</v>
      </c>
      <c r="G1475" s="181">
        <v>6.9610000000000003</v>
      </c>
      <c r="H1475" s="181">
        <v>5.6125999999999996</v>
      </c>
      <c r="I1475" s="181">
        <v>4.6048999999999998</v>
      </c>
      <c r="J1475" s="181">
        <v>3.5114000000000001</v>
      </c>
      <c r="K1475" s="181">
        <v>3.4695</v>
      </c>
      <c r="L1475" s="181">
        <v>3.2381000000000002</v>
      </c>
      <c r="M1475" s="181">
        <v>3.3942999999999999</v>
      </c>
      <c r="N1475" s="181">
        <v>3.6646000000000001</v>
      </c>
      <c r="O1475" s="181">
        <v>5.2138</v>
      </c>
      <c r="P1475" s="181">
        <v>5.9924999999999997</v>
      </c>
      <c r="Q1475" s="181">
        <v>7.4984999999999999</v>
      </c>
      <c r="R1475" s="181">
        <v>4.4622999999999999</v>
      </c>
      <c r="S1475" s="124" t="s">
        <v>1951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1176</v>
      </c>
      <c r="B1476" s="177" t="s">
        <v>1196</v>
      </c>
      <c r="C1476" s="177">
        <v>120507</v>
      </c>
      <c r="D1476" s="180">
        <v>44609</v>
      </c>
      <c r="E1476" s="181">
        <v>2528.1453999999999</v>
      </c>
      <c r="F1476" s="181">
        <v>3.7801</v>
      </c>
      <c r="G1476" s="181">
        <v>7.2910000000000004</v>
      </c>
      <c r="H1476" s="181">
        <v>5.9523000000000001</v>
      </c>
      <c r="I1476" s="181">
        <v>4.9501999999999997</v>
      </c>
      <c r="J1476" s="181">
        <v>3.8601999999999999</v>
      </c>
      <c r="K1476" s="181">
        <v>3.8218000000000001</v>
      </c>
      <c r="L1476" s="181">
        <v>3.5924</v>
      </c>
      <c r="M1476" s="181">
        <v>3.7526000000000002</v>
      </c>
      <c r="N1476" s="181">
        <v>4.0274999999999999</v>
      </c>
      <c r="O1476" s="181">
        <v>5.5454999999999997</v>
      </c>
      <c r="P1476" s="181">
        <v>6.2995999999999999</v>
      </c>
      <c r="Q1476" s="181">
        <v>7.7965</v>
      </c>
      <c r="R1476" s="181">
        <v>4.8251999999999997</v>
      </c>
      <c r="S1476" s="124" t="s">
        <v>1951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1176</v>
      </c>
      <c r="B1477" s="177" t="s">
        <v>1197</v>
      </c>
      <c r="C1477" s="177">
        <v>143598</v>
      </c>
      <c r="D1477" s="180"/>
      <c r="E1477" s="181"/>
      <c r="F1477" s="181"/>
      <c r="G1477" s="181"/>
      <c r="H1477" s="181"/>
      <c r="I1477" s="181"/>
      <c r="J1477" s="181"/>
      <c r="K1477" s="181"/>
      <c r="L1477" s="181"/>
      <c r="M1477" s="181"/>
      <c r="N1477" s="181"/>
      <c r="O1477" s="181"/>
      <c r="P1477" s="181"/>
      <c r="Q1477" s="181"/>
      <c r="R1477" s="181"/>
      <c r="S1477" s="124" t="s">
        <v>1951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1176</v>
      </c>
      <c r="B1478" s="177" t="s">
        <v>1198</v>
      </c>
      <c r="C1478" s="177">
        <v>143597</v>
      </c>
      <c r="D1478" s="180"/>
      <c r="E1478" s="181"/>
      <c r="F1478" s="181"/>
      <c r="G1478" s="181"/>
      <c r="H1478" s="181"/>
      <c r="I1478" s="181"/>
      <c r="J1478" s="181"/>
      <c r="K1478" s="181"/>
      <c r="L1478" s="181"/>
      <c r="M1478" s="181"/>
      <c r="N1478" s="181"/>
      <c r="O1478" s="181"/>
      <c r="P1478" s="181"/>
      <c r="Q1478" s="181"/>
      <c r="R1478" s="181"/>
      <c r="S1478" s="124" t="s">
        <v>1951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1176</v>
      </c>
      <c r="B1479" s="177" t="s">
        <v>1199</v>
      </c>
      <c r="C1479" s="177">
        <v>101893</v>
      </c>
      <c r="D1479" s="180">
        <v>44609</v>
      </c>
      <c r="E1479" s="181">
        <v>3581.8236000000002</v>
      </c>
      <c r="F1479" s="181">
        <v>4.2906000000000004</v>
      </c>
      <c r="G1479" s="181">
        <v>5.6993999999999998</v>
      </c>
      <c r="H1479" s="181">
        <v>5.7812999999999999</v>
      </c>
      <c r="I1479" s="181">
        <v>5.5778999999999996</v>
      </c>
      <c r="J1479" s="181">
        <v>3.7618</v>
      </c>
      <c r="K1479" s="181">
        <v>3.8719000000000001</v>
      </c>
      <c r="L1479" s="181">
        <v>3.6680999999999999</v>
      </c>
      <c r="M1479" s="181">
        <v>3.7568000000000001</v>
      </c>
      <c r="N1479" s="181">
        <v>3.8332000000000002</v>
      </c>
      <c r="O1479" s="181">
        <v>5.5636999999999999</v>
      </c>
      <c r="P1479" s="181">
        <v>6.2619999999999996</v>
      </c>
      <c r="Q1479" s="181">
        <v>7.0959000000000003</v>
      </c>
      <c r="R1479" s="181">
        <v>4.5110000000000001</v>
      </c>
      <c r="S1479" s="124" t="s">
        <v>1951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1176</v>
      </c>
      <c r="B1480" s="177" t="s">
        <v>1200</v>
      </c>
      <c r="C1480" s="177">
        <v>119746</v>
      </c>
      <c r="D1480" s="180">
        <v>44609</v>
      </c>
      <c r="E1480" s="181">
        <v>3601.6300999999999</v>
      </c>
      <c r="F1480" s="181">
        <v>4.3643999999999998</v>
      </c>
      <c r="G1480" s="181">
        <v>5.7732000000000001</v>
      </c>
      <c r="H1480" s="181">
        <v>5.8556999999999997</v>
      </c>
      <c r="I1480" s="181">
        <v>5.6521999999999997</v>
      </c>
      <c r="J1480" s="181">
        <v>3.8344</v>
      </c>
      <c r="K1480" s="181">
        <v>3.9462000000000002</v>
      </c>
      <c r="L1480" s="181">
        <v>3.7431000000000001</v>
      </c>
      <c r="M1480" s="181">
        <v>3.8330000000000002</v>
      </c>
      <c r="N1480" s="181">
        <v>3.9148000000000001</v>
      </c>
      <c r="O1480" s="181">
        <v>5.6492000000000004</v>
      </c>
      <c r="P1480" s="181">
        <v>6.3360000000000003</v>
      </c>
      <c r="Q1480" s="181">
        <v>7.3642000000000003</v>
      </c>
      <c r="R1480" s="181">
        <v>4.6029999999999998</v>
      </c>
      <c r="S1480" s="124" t="s">
        <v>1951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1176</v>
      </c>
      <c r="B1481" s="177" t="s">
        <v>1201</v>
      </c>
      <c r="C1481" s="177">
        <v>119431</v>
      </c>
      <c r="D1481" s="180">
        <v>44609</v>
      </c>
      <c r="E1481" s="181">
        <v>33.1888405579721</v>
      </c>
      <c r="F1481" s="181">
        <v>5.4443999999999999</v>
      </c>
      <c r="G1481" s="181">
        <v>5.8863000000000003</v>
      </c>
      <c r="H1481" s="181">
        <v>5.2603999999999997</v>
      </c>
      <c r="I1481" s="181">
        <v>5.0408999999999997</v>
      </c>
      <c r="J1481" s="181">
        <v>3.6669999999999998</v>
      </c>
      <c r="K1481" s="181">
        <v>3.7465999999999999</v>
      </c>
      <c r="L1481" s="181">
        <v>3.5647000000000002</v>
      </c>
      <c r="M1481" s="181">
        <v>3.5648</v>
      </c>
      <c r="N1481" s="181">
        <v>3.5234999999999999</v>
      </c>
      <c r="O1481" s="181">
        <v>5.7666000000000004</v>
      </c>
      <c r="P1481" s="181">
        <v>6.6143999999999998</v>
      </c>
      <c r="Q1481" s="181">
        <v>7.7083000000000004</v>
      </c>
      <c r="R1481" s="181">
        <v>4.4198000000000004</v>
      </c>
      <c r="S1481" s="124" t="s">
        <v>1951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1176</v>
      </c>
      <c r="B1482" s="177" t="s">
        <v>1202</v>
      </c>
      <c r="C1482" s="177">
        <v>114216</v>
      </c>
      <c r="D1482" s="180">
        <v>44609</v>
      </c>
      <c r="E1482" s="181">
        <v>31.990250487475599</v>
      </c>
      <c r="F1482" s="181">
        <v>4.9637000000000002</v>
      </c>
      <c r="G1482" s="181">
        <v>5.4218000000000002</v>
      </c>
      <c r="H1482" s="181">
        <v>4.7717999999999998</v>
      </c>
      <c r="I1482" s="181">
        <v>4.5675999999999997</v>
      </c>
      <c r="J1482" s="181">
        <v>3.1884999999999999</v>
      </c>
      <c r="K1482" s="181">
        <v>3.2633999999999999</v>
      </c>
      <c r="L1482" s="181">
        <v>3.0762999999999998</v>
      </c>
      <c r="M1482" s="181">
        <v>3.0727000000000002</v>
      </c>
      <c r="N1482" s="181">
        <v>3.0278999999999998</v>
      </c>
      <c r="O1482" s="181">
        <v>5.2655000000000003</v>
      </c>
      <c r="P1482" s="181">
        <v>6.0983000000000001</v>
      </c>
      <c r="Q1482" s="181">
        <v>7.2862</v>
      </c>
      <c r="R1482" s="181">
        <v>3.9180000000000001</v>
      </c>
      <c r="S1482" s="124" t="s">
        <v>1951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1176</v>
      </c>
      <c r="B1483" s="177" t="s">
        <v>1203</v>
      </c>
      <c r="C1483" s="177">
        <v>103048</v>
      </c>
      <c r="D1483" s="180">
        <v>44609</v>
      </c>
      <c r="E1483" s="181">
        <v>3304.3038000000001</v>
      </c>
      <c r="F1483" s="181">
        <v>4.8498999999999999</v>
      </c>
      <c r="G1483" s="181">
        <v>6.3312999999999997</v>
      </c>
      <c r="H1483" s="181">
        <v>6.0936000000000003</v>
      </c>
      <c r="I1483" s="181">
        <v>6.0240999999999998</v>
      </c>
      <c r="J1483" s="181">
        <v>4.1321000000000003</v>
      </c>
      <c r="K1483" s="181">
        <v>4.0696000000000003</v>
      </c>
      <c r="L1483" s="181">
        <v>3.7490000000000001</v>
      </c>
      <c r="M1483" s="181">
        <v>3.8327</v>
      </c>
      <c r="N1483" s="181">
        <v>3.9198</v>
      </c>
      <c r="O1483" s="181">
        <v>5.7462</v>
      </c>
      <c r="P1483" s="181">
        <v>6.3925000000000001</v>
      </c>
      <c r="Q1483" s="181">
        <v>7.4250999999999996</v>
      </c>
      <c r="R1483" s="181">
        <v>4.7305999999999999</v>
      </c>
      <c r="S1483" s="124" t="s">
        <v>1951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1176</v>
      </c>
      <c r="B1484" s="177" t="s">
        <v>1204</v>
      </c>
      <c r="C1484" s="177">
        <v>118719</v>
      </c>
      <c r="D1484" s="180">
        <v>44609</v>
      </c>
      <c r="E1484" s="181">
        <v>3332.7338</v>
      </c>
      <c r="F1484" s="181">
        <v>4.9499000000000004</v>
      </c>
      <c r="G1484" s="181">
        <v>6.4314999999999998</v>
      </c>
      <c r="H1484" s="181">
        <v>6.1936</v>
      </c>
      <c r="I1484" s="181">
        <v>6.1243999999999996</v>
      </c>
      <c r="J1484" s="181">
        <v>4.2324000000000002</v>
      </c>
      <c r="K1484" s="181">
        <v>4.1706000000000003</v>
      </c>
      <c r="L1484" s="181">
        <v>3.8509000000000002</v>
      </c>
      <c r="M1484" s="181">
        <v>3.9356</v>
      </c>
      <c r="N1484" s="181">
        <v>4.0236999999999998</v>
      </c>
      <c r="O1484" s="181">
        <v>5.8517999999999999</v>
      </c>
      <c r="P1484" s="181">
        <v>6.4989999999999997</v>
      </c>
      <c r="Q1484" s="181">
        <v>7.4405000000000001</v>
      </c>
      <c r="R1484" s="181">
        <v>4.8353999999999999</v>
      </c>
      <c r="S1484" s="124" t="s">
        <v>1951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1176</v>
      </c>
      <c r="B1485" s="177" t="s">
        <v>1205</v>
      </c>
      <c r="C1485" s="177">
        <v>148161</v>
      </c>
      <c r="D1485" s="180">
        <v>44609</v>
      </c>
      <c r="E1485" s="181">
        <v>1088.7891</v>
      </c>
      <c r="F1485" s="181">
        <v>7.9970999999999997</v>
      </c>
      <c r="G1485" s="181">
        <v>6.5248999999999997</v>
      </c>
      <c r="H1485" s="181">
        <v>5.6227</v>
      </c>
      <c r="I1485" s="181">
        <v>5.6844999999999999</v>
      </c>
      <c r="J1485" s="181">
        <v>3.8315999999999999</v>
      </c>
      <c r="K1485" s="181">
        <v>3.9929000000000001</v>
      </c>
      <c r="L1485" s="181">
        <v>3.7442000000000002</v>
      </c>
      <c r="M1485" s="181">
        <v>3.8723000000000001</v>
      </c>
      <c r="N1485" s="181">
        <v>3.8872</v>
      </c>
      <c r="O1485" s="181"/>
      <c r="P1485" s="181"/>
      <c r="Q1485" s="181">
        <v>4.4508999999999999</v>
      </c>
      <c r="R1485" s="181"/>
      <c r="S1485" s="124" t="s">
        <v>1951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1176</v>
      </c>
      <c r="B1486" s="177" t="s">
        <v>1206</v>
      </c>
      <c r="C1486" s="177">
        <v>148159</v>
      </c>
      <c r="D1486" s="180">
        <v>44609</v>
      </c>
      <c r="E1486" s="181">
        <v>1070.4802</v>
      </c>
      <c r="F1486" s="181">
        <v>7.4073000000000002</v>
      </c>
      <c r="G1486" s="181">
        <v>5.9345999999999997</v>
      </c>
      <c r="H1486" s="181">
        <v>5.0331999999999999</v>
      </c>
      <c r="I1486" s="181">
        <v>4.9543999999999997</v>
      </c>
      <c r="J1486" s="181">
        <v>3.0246</v>
      </c>
      <c r="K1486" s="181">
        <v>3.1316999999999999</v>
      </c>
      <c r="L1486" s="181">
        <v>2.8635000000000002</v>
      </c>
      <c r="M1486" s="181">
        <v>2.9739</v>
      </c>
      <c r="N1486" s="181">
        <v>2.9773000000000001</v>
      </c>
      <c r="O1486" s="181"/>
      <c r="P1486" s="181"/>
      <c r="Q1486" s="181">
        <v>3.5480999999999998</v>
      </c>
      <c r="R1486" s="181"/>
      <c r="S1486" s="124" t="s">
        <v>1951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1176</v>
      </c>
      <c r="B1487" s="177" t="s">
        <v>1207</v>
      </c>
      <c r="C1487" s="177">
        <v>103464</v>
      </c>
      <c r="D1487" s="180"/>
      <c r="E1487" s="181"/>
      <c r="F1487" s="181"/>
      <c r="G1487" s="181"/>
      <c r="H1487" s="181"/>
      <c r="I1487" s="181"/>
      <c r="J1487" s="181"/>
      <c r="K1487" s="181"/>
      <c r="L1487" s="181"/>
      <c r="M1487" s="181"/>
      <c r="N1487" s="181"/>
      <c r="O1487" s="181"/>
      <c r="P1487" s="181"/>
      <c r="Q1487" s="181"/>
      <c r="R1487" s="181"/>
      <c r="S1487" s="124" t="s">
        <v>1950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1176</v>
      </c>
      <c r="B1488" s="177" t="s">
        <v>1208</v>
      </c>
      <c r="C1488" s="177">
        <v>120845</v>
      </c>
      <c r="D1488" s="180"/>
      <c r="E1488" s="181"/>
      <c r="F1488" s="181"/>
      <c r="G1488" s="181"/>
      <c r="H1488" s="181"/>
      <c r="I1488" s="181"/>
      <c r="J1488" s="181"/>
      <c r="K1488" s="181"/>
      <c r="L1488" s="181"/>
      <c r="M1488" s="181"/>
      <c r="N1488" s="181"/>
      <c r="O1488" s="181"/>
      <c r="P1488" s="181"/>
      <c r="Q1488" s="181"/>
      <c r="R1488" s="181"/>
      <c r="S1488" s="124" t="s">
        <v>1950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1176</v>
      </c>
      <c r="B1489" s="177" t="s">
        <v>1209</v>
      </c>
      <c r="C1489" s="177">
        <v>119821</v>
      </c>
      <c r="D1489" s="180">
        <v>44609</v>
      </c>
      <c r="E1489" s="181">
        <v>35.375</v>
      </c>
      <c r="F1489" s="181">
        <v>5.3662000000000001</v>
      </c>
      <c r="G1489" s="181">
        <v>6.4349999999999996</v>
      </c>
      <c r="H1489" s="181">
        <v>5.8731</v>
      </c>
      <c r="I1489" s="181">
        <v>5.5762999999999998</v>
      </c>
      <c r="J1489" s="181">
        <v>4.0076999999999998</v>
      </c>
      <c r="K1489" s="181">
        <v>3.9737</v>
      </c>
      <c r="L1489" s="181">
        <v>3.7812999999999999</v>
      </c>
      <c r="M1489" s="181">
        <v>3.8645999999999998</v>
      </c>
      <c r="N1489" s="181">
        <v>3.9839000000000002</v>
      </c>
      <c r="O1489" s="181">
        <v>5.9458000000000002</v>
      </c>
      <c r="P1489" s="181">
        <v>6.5625</v>
      </c>
      <c r="Q1489" s="181">
        <v>7.7659000000000002</v>
      </c>
      <c r="R1489" s="181">
        <v>4.8861999999999997</v>
      </c>
      <c r="S1489" s="124" t="s">
        <v>1951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1176</v>
      </c>
      <c r="B1490" s="177" t="s">
        <v>1210</v>
      </c>
      <c r="C1490" s="177">
        <v>102503</v>
      </c>
      <c r="D1490" s="180">
        <v>44609</v>
      </c>
      <c r="E1490" s="181">
        <v>33.5364</v>
      </c>
      <c r="F1490" s="181">
        <v>4.7895000000000003</v>
      </c>
      <c r="G1490" s="181">
        <v>5.88</v>
      </c>
      <c r="H1490" s="181">
        <v>5.3384999999999998</v>
      </c>
      <c r="I1490" s="181">
        <v>5.0395000000000003</v>
      </c>
      <c r="J1490" s="181">
        <v>3.4719000000000002</v>
      </c>
      <c r="K1490" s="181">
        <v>3.4365999999999999</v>
      </c>
      <c r="L1490" s="181">
        <v>3.2408999999999999</v>
      </c>
      <c r="M1490" s="181">
        <v>3.3195999999999999</v>
      </c>
      <c r="N1490" s="181">
        <v>3.4348999999999998</v>
      </c>
      <c r="O1490" s="181">
        <v>5.3623000000000003</v>
      </c>
      <c r="P1490" s="181">
        <v>5.9157000000000002</v>
      </c>
      <c r="Q1490" s="181">
        <v>7.1136999999999997</v>
      </c>
      <c r="R1490" s="181">
        <v>4.3300999999999998</v>
      </c>
      <c r="S1490" s="124" t="s">
        <v>1951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1176</v>
      </c>
      <c r="B1491" s="177" t="s">
        <v>1211</v>
      </c>
      <c r="C1491" s="177">
        <v>145050</v>
      </c>
      <c r="D1491" s="180">
        <v>44609</v>
      </c>
      <c r="E1491" s="181">
        <v>12.068</v>
      </c>
      <c r="F1491" s="181">
        <v>7.5629</v>
      </c>
      <c r="G1491" s="181">
        <v>6.0521000000000003</v>
      </c>
      <c r="H1491" s="181">
        <v>4.4974999999999996</v>
      </c>
      <c r="I1491" s="181">
        <v>4.3712999999999997</v>
      </c>
      <c r="J1491" s="181">
        <v>3.2481</v>
      </c>
      <c r="K1491" s="181">
        <v>3.3483999999999998</v>
      </c>
      <c r="L1491" s="181">
        <v>3.3071999999999999</v>
      </c>
      <c r="M1491" s="181">
        <v>3.4243999999999999</v>
      </c>
      <c r="N1491" s="181">
        <v>3.4733999999999998</v>
      </c>
      <c r="O1491" s="181">
        <v>5.3076999999999996</v>
      </c>
      <c r="P1491" s="181"/>
      <c r="Q1491" s="181">
        <v>5.6890000000000001</v>
      </c>
      <c r="R1491" s="181">
        <v>4.1485000000000003</v>
      </c>
      <c r="S1491" s="124" t="s">
        <v>1951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1176</v>
      </c>
      <c r="B1492" s="177" t="s">
        <v>1212</v>
      </c>
      <c r="C1492" s="177">
        <v>145042</v>
      </c>
      <c r="D1492" s="180">
        <v>44609</v>
      </c>
      <c r="E1492" s="181">
        <v>12.029</v>
      </c>
      <c r="F1492" s="181">
        <v>7.5873999999999997</v>
      </c>
      <c r="G1492" s="181">
        <v>6.0716999999999999</v>
      </c>
      <c r="H1492" s="181">
        <v>4.4252000000000002</v>
      </c>
      <c r="I1492" s="181">
        <v>4.2766999999999999</v>
      </c>
      <c r="J1492" s="181">
        <v>3.1701000000000001</v>
      </c>
      <c r="K1492" s="181">
        <v>3.2621000000000002</v>
      </c>
      <c r="L1492" s="181">
        <v>3.2159</v>
      </c>
      <c r="M1492" s="181">
        <v>3.3328000000000002</v>
      </c>
      <c r="N1492" s="181">
        <v>3.3898999999999999</v>
      </c>
      <c r="O1492" s="181">
        <v>5.2150999999999996</v>
      </c>
      <c r="P1492" s="181"/>
      <c r="Q1492" s="181">
        <v>5.5883000000000003</v>
      </c>
      <c r="R1492" s="181">
        <v>4.0776000000000003</v>
      </c>
      <c r="S1492" s="124" t="s">
        <v>1951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1176</v>
      </c>
      <c r="B1493" s="177" t="s">
        <v>1213</v>
      </c>
      <c r="C1493" s="177">
        <v>119424</v>
      </c>
      <c r="D1493" s="180">
        <v>44609</v>
      </c>
      <c r="E1493" s="181">
        <v>3803.2017999999998</v>
      </c>
      <c r="F1493" s="181">
        <v>5.4847000000000001</v>
      </c>
      <c r="G1493" s="181">
        <v>5.6173000000000002</v>
      </c>
      <c r="H1493" s="181">
        <v>5.6376999999999997</v>
      </c>
      <c r="I1493" s="181">
        <v>5.6810999999999998</v>
      </c>
      <c r="J1493" s="181">
        <v>4.0589000000000004</v>
      </c>
      <c r="K1493" s="181">
        <v>4.1527000000000003</v>
      </c>
      <c r="L1493" s="181">
        <v>3.8683000000000001</v>
      </c>
      <c r="M1493" s="181">
        <v>4.0292000000000003</v>
      </c>
      <c r="N1493" s="181">
        <v>4.2371999999999996</v>
      </c>
      <c r="O1493" s="181">
        <v>6.0307000000000004</v>
      </c>
      <c r="P1493" s="181">
        <v>5.0227000000000004</v>
      </c>
      <c r="Q1493" s="181">
        <v>6.6012000000000004</v>
      </c>
      <c r="R1493" s="181">
        <v>5.1768000000000001</v>
      </c>
      <c r="S1493" s="124" t="s">
        <v>1951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1176</v>
      </c>
      <c r="B1494" s="177" t="s">
        <v>1214</v>
      </c>
      <c r="C1494" s="177">
        <v>101847</v>
      </c>
      <c r="D1494" s="180">
        <v>44609</v>
      </c>
      <c r="E1494" s="181">
        <v>3765.4703</v>
      </c>
      <c r="F1494" s="181">
        <v>5.0034000000000001</v>
      </c>
      <c r="G1494" s="181">
        <v>5.3369</v>
      </c>
      <c r="H1494" s="181">
        <v>5.4202000000000004</v>
      </c>
      <c r="I1494" s="181">
        <v>5.468</v>
      </c>
      <c r="J1494" s="181">
        <v>3.8168000000000002</v>
      </c>
      <c r="K1494" s="181">
        <v>3.8982999999999999</v>
      </c>
      <c r="L1494" s="181">
        <v>3.6372</v>
      </c>
      <c r="M1494" s="181">
        <v>3.8140000000000001</v>
      </c>
      <c r="N1494" s="181">
        <v>4.0240999999999998</v>
      </c>
      <c r="O1494" s="181">
        <v>5.8593999999999999</v>
      </c>
      <c r="P1494" s="181">
        <v>4.8784000000000001</v>
      </c>
      <c r="Q1494" s="181">
        <v>6.7233000000000001</v>
      </c>
      <c r="R1494" s="181">
        <v>4.9912000000000001</v>
      </c>
      <c r="S1494" s="124" t="s">
        <v>1951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1176</v>
      </c>
      <c r="B1495" s="177" t="s">
        <v>1215</v>
      </c>
      <c r="C1495" s="177">
        <v>120299</v>
      </c>
      <c r="D1495" s="180">
        <v>44609</v>
      </c>
      <c r="E1495" s="181">
        <v>2477.4144999999999</v>
      </c>
      <c r="F1495" s="181">
        <v>4.8404999999999996</v>
      </c>
      <c r="G1495" s="181">
        <v>5.9417999999999997</v>
      </c>
      <c r="H1495" s="181">
        <v>5.8734999999999999</v>
      </c>
      <c r="I1495" s="181">
        <v>5.6280000000000001</v>
      </c>
      <c r="J1495" s="181">
        <v>4.0359999999999996</v>
      </c>
      <c r="K1495" s="181">
        <v>4.0110000000000001</v>
      </c>
      <c r="L1495" s="181">
        <v>3.7944</v>
      </c>
      <c r="M1495" s="181">
        <v>3.8801999999999999</v>
      </c>
      <c r="N1495" s="181">
        <v>3.9762</v>
      </c>
      <c r="O1495" s="181">
        <v>5.8193999999999999</v>
      </c>
      <c r="P1495" s="181">
        <v>6.4755000000000003</v>
      </c>
      <c r="Q1495" s="181">
        <v>7.4367999999999999</v>
      </c>
      <c r="R1495" s="181">
        <v>4.8421000000000003</v>
      </c>
      <c r="S1495" s="124" t="s">
        <v>1951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1176</v>
      </c>
      <c r="B1496" s="177" t="s">
        <v>1216</v>
      </c>
      <c r="C1496" s="177">
        <v>112077</v>
      </c>
      <c r="D1496" s="180">
        <v>44609</v>
      </c>
      <c r="E1496" s="181">
        <v>2454.3910999999998</v>
      </c>
      <c r="F1496" s="181">
        <v>4.7504999999999997</v>
      </c>
      <c r="G1496" s="181">
        <v>5.8517000000000001</v>
      </c>
      <c r="H1496" s="181">
        <v>5.7836999999999996</v>
      </c>
      <c r="I1496" s="181">
        <v>5.5377999999999998</v>
      </c>
      <c r="J1496" s="181">
        <v>3.9455</v>
      </c>
      <c r="K1496" s="181">
        <v>3.92</v>
      </c>
      <c r="L1496" s="181">
        <v>3.7027000000000001</v>
      </c>
      <c r="M1496" s="181">
        <v>3.7875999999999999</v>
      </c>
      <c r="N1496" s="181">
        <v>3.8832</v>
      </c>
      <c r="O1496" s="181">
        <v>5.7150999999999996</v>
      </c>
      <c r="P1496" s="181">
        <v>6.3605999999999998</v>
      </c>
      <c r="Q1496" s="181">
        <v>7.3743999999999996</v>
      </c>
      <c r="R1496" s="181">
        <v>4.7446000000000002</v>
      </c>
      <c r="S1496" s="124" t="s">
        <v>1951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4.8819216216216219</v>
      </c>
      <c r="G1497" s="183">
        <v>5.6922405405405394</v>
      </c>
      <c r="H1497" s="183">
        <v>5.2515459459459466</v>
      </c>
      <c r="I1497" s="183">
        <v>5.0676270270270258</v>
      </c>
      <c r="J1497" s="183">
        <v>3.6756675675675674</v>
      </c>
      <c r="K1497" s="183">
        <v>3.697072972972971</v>
      </c>
      <c r="L1497" s="183">
        <v>3.5080027027027025</v>
      </c>
      <c r="M1497" s="183">
        <v>3.602859459459459</v>
      </c>
      <c r="N1497" s="183">
        <v>3.7123000000000004</v>
      </c>
      <c r="O1497" s="183">
        <v>5.7880774193548392</v>
      </c>
      <c r="P1497" s="183">
        <v>6.2262000000000004</v>
      </c>
      <c r="Q1497" s="183">
        <v>6.67068918918919</v>
      </c>
      <c r="R1497" s="183">
        <v>4.5628171428571402</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408</v>
      </c>
      <c r="B1498" s="177"/>
      <c r="C1498" s="177"/>
      <c r="D1498" s="177"/>
      <c r="E1498" s="177"/>
      <c r="F1498" s="183">
        <v>4.7504999999999997</v>
      </c>
      <c r="G1498" s="183">
        <v>5.7732000000000001</v>
      </c>
      <c r="H1498" s="183">
        <v>5.3384999999999998</v>
      </c>
      <c r="I1498" s="183">
        <v>5.0395000000000003</v>
      </c>
      <c r="J1498" s="183">
        <v>3.7946</v>
      </c>
      <c r="K1498" s="183">
        <v>3.7839</v>
      </c>
      <c r="L1498" s="183">
        <v>3.6084999999999998</v>
      </c>
      <c r="M1498" s="183">
        <v>3.7454999999999998</v>
      </c>
      <c r="N1498" s="183">
        <v>3.8589000000000002</v>
      </c>
      <c r="O1498" s="183">
        <v>5.7801</v>
      </c>
      <c r="P1498" s="183">
        <v>6.3383000000000003</v>
      </c>
      <c r="Q1498" s="183">
        <v>7.1468999999999996</v>
      </c>
      <c r="R1498" s="183">
        <v>4.7305999999999999</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1217</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1218</v>
      </c>
      <c r="B1501" s="177" t="s">
        <v>1219</v>
      </c>
      <c r="C1501" s="177">
        <v>120524</v>
      </c>
      <c r="D1501" s="180">
        <v>44609</v>
      </c>
      <c r="E1501" s="181">
        <v>33.529499999999999</v>
      </c>
      <c r="F1501" s="181">
        <v>-1.01E-2</v>
      </c>
      <c r="G1501" s="181">
        <v>1.7911999999999999</v>
      </c>
      <c r="H1501" s="181">
        <v>-1.6606000000000001</v>
      </c>
      <c r="I1501" s="181">
        <v>-2.0253000000000001</v>
      </c>
      <c r="J1501" s="181">
        <v>-6.4325999999999999</v>
      </c>
      <c r="K1501" s="181">
        <v>-5.2115999999999998</v>
      </c>
      <c r="L1501" s="181">
        <v>3.6274999999999999</v>
      </c>
      <c r="M1501" s="181">
        <v>15.538500000000001</v>
      </c>
      <c r="N1501" s="181">
        <v>16.342300000000002</v>
      </c>
      <c r="O1501" s="181">
        <v>19.888200000000001</v>
      </c>
      <c r="P1501" s="181">
        <v>14.364000000000001</v>
      </c>
      <c r="Q1501" s="181">
        <v>11.2258</v>
      </c>
      <c r="R1501" s="181">
        <v>18.560500000000001</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1218</v>
      </c>
      <c r="B1502" s="177" t="s">
        <v>1220</v>
      </c>
      <c r="C1502" s="177">
        <v>113064</v>
      </c>
      <c r="D1502" s="180">
        <v>44609</v>
      </c>
      <c r="E1502" s="181">
        <v>30.098500000000001</v>
      </c>
      <c r="F1502" s="181">
        <v>-1.46E-2</v>
      </c>
      <c r="G1502" s="181">
        <v>1.7769999999999999</v>
      </c>
      <c r="H1502" s="181">
        <v>-1.6913</v>
      </c>
      <c r="I1502" s="181">
        <v>-2.0888</v>
      </c>
      <c r="J1502" s="181">
        <v>-6.5659000000000001</v>
      </c>
      <c r="K1502" s="181">
        <v>-5.6097999999999999</v>
      </c>
      <c r="L1502" s="181">
        <v>2.7679999999999998</v>
      </c>
      <c r="M1502" s="181">
        <v>14.0739</v>
      </c>
      <c r="N1502" s="181">
        <v>14.4034</v>
      </c>
      <c r="O1502" s="181">
        <v>18.187100000000001</v>
      </c>
      <c r="P1502" s="181">
        <v>12.8291</v>
      </c>
      <c r="Q1502" s="181">
        <v>10.0595</v>
      </c>
      <c r="R1502" s="181">
        <v>16.717199999999998</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1218</v>
      </c>
      <c r="B1503" s="177" t="s">
        <v>1221</v>
      </c>
      <c r="C1503" s="177">
        <v>103131</v>
      </c>
      <c r="D1503" s="180">
        <v>44609</v>
      </c>
      <c r="E1503" s="181">
        <v>47.128</v>
      </c>
      <c r="F1503" s="181">
        <v>4.4600000000000001E-2</v>
      </c>
      <c r="G1503" s="181">
        <v>1.0441</v>
      </c>
      <c r="H1503" s="181">
        <v>-1.1349</v>
      </c>
      <c r="I1503" s="181">
        <v>-1.2323</v>
      </c>
      <c r="J1503" s="181">
        <v>-3.3530000000000002</v>
      </c>
      <c r="K1503" s="181">
        <v>-2.7425999999999999</v>
      </c>
      <c r="L1503" s="181">
        <v>2.3165</v>
      </c>
      <c r="M1503" s="181">
        <v>11.353199999999999</v>
      </c>
      <c r="N1503" s="181">
        <v>13.187799999999999</v>
      </c>
      <c r="O1503" s="181">
        <v>16.154</v>
      </c>
      <c r="P1503" s="181">
        <v>10.584</v>
      </c>
      <c r="Q1503" s="181">
        <v>9.8417999999999992</v>
      </c>
      <c r="R1503" s="181">
        <v>17.204000000000001</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1218</v>
      </c>
      <c r="B1504" s="177" t="s">
        <v>1222</v>
      </c>
      <c r="C1504" s="177">
        <v>119131</v>
      </c>
      <c r="D1504" s="180">
        <v>44609</v>
      </c>
      <c r="E1504" s="181">
        <v>50.448999999999998</v>
      </c>
      <c r="F1504" s="181">
        <v>4.9599999999999998E-2</v>
      </c>
      <c r="G1504" s="181">
        <v>1.0597000000000001</v>
      </c>
      <c r="H1504" s="181">
        <v>-1.1036999999999999</v>
      </c>
      <c r="I1504" s="181">
        <v>-1.1715</v>
      </c>
      <c r="J1504" s="181">
        <v>-3.2246000000000001</v>
      </c>
      <c r="K1504" s="181">
        <v>-2.3839000000000001</v>
      </c>
      <c r="L1504" s="181">
        <v>3.0686</v>
      </c>
      <c r="M1504" s="181">
        <v>12.5943</v>
      </c>
      <c r="N1504" s="181">
        <v>14.899699999999999</v>
      </c>
      <c r="O1504" s="181">
        <v>17.4024</v>
      </c>
      <c r="P1504" s="181">
        <v>11.5602</v>
      </c>
      <c r="Q1504" s="181">
        <v>11.187900000000001</v>
      </c>
      <c r="R1504" s="181">
        <v>18.704599999999999</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1218</v>
      </c>
      <c r="B1505" s="177" t="s">
        <v>1223</v>
      </c>
      <c r="C1505" s="177">
        <v>101144</v>
      </c>
      <c r="D1505" s="180">
        <v>44609</v>
      </c>
      <c r="E1505" s="181">
        <v>429.38830000000002</v>
      </c>
      <c r="F1505" s="181">
        <v>3.4000000000000002E-2</v>
      </c>
      <c r="G1505" s="181">
        <v>1.5044</v>
      </c>
      <c r="H1505" s="181">
        <v>-1.2196</v>
      </c>
      <c r="I1505" s="181">
        <v>-0.47889999999999999</v>
      </c>
      <c r="J1505" s="181">
        <v>-0.31630000000000003</v>
      </c>
      <c r="K1505" s="181">
        <v>1.3564000000000001</v>
      </c>
      <c r="L1505" s="181">
        <v>12.9636</v>
      </c>
      <c r="M1505" s="181">
        <v>21.937999999999999</v>
      </c>
      <c r="N1505" s="181">
        <v>28.790800000000001</v>
      </c>
      <c r="O1505" s="181">
        <v>20.613299999999999</v>
      </c>
      <c r="P1505" s="181">
        <v>14.021699999999999</v>
      </c>
      <c r="Q1505" s="181">
        <v>21.4925</v>
      </c>
      <c r="R1505" s="181">
        <v>25.854500000000002</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1218</v>
      </c>
      <c r="B1506" s="177" t="s">
        <v>1224</v>
      </c>
      <c r="C1506" s="177">
        <v>120334</v>
      </c>
      <c r="D1506" s="180">
        <v>44609</v>
      </c>
      <c r="E1506" s="181">
        <v>461.10590000000002</v>
      </c>
      <c r="F1506" s="181">
        <v>3.5900000000000001E-2</v>
      </c>
      <c r="G1506" s="181">
        <v>1.51</v>
      </c>
      <c r="H1506" s="181">
        <v>-1.2071000000000001</v>
      </c>
      <c r="I1506" s="181">
        <v>-0.45650000000000002</v>
      </c>
      <c r="J1506" s="181">
        <v>-0.26379999999999998</v>
      </c>
      <c r="K1506" s="181">
        <v>1.5166999999999999</v>
      </c>
      <c r="L1506" s="181">
        <v>13.3081</v>
      </c>
      <c r="M1506" s="181">
        <v>22.4971</v>
      </c>
      <c r="N1506" s="181">
        <v>29.575800000000001</v>
      </c>
      <c r="O1506" s="181">
        <v>21.389700000000001</v>
      </c>
      <c r="P1506" s="181">
        <v>14.9337</v>
      </c>
      <c r="Q1506" s="181">
        <v>16.1919</v>
      </c>
      <c r="R1506" s="181">
        <v>26.640899999999998</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1218</v>
      </c>
      <c r="B1507" s="177" t="s">
        <v>1890</v>
      </c>
      <c r="C1507" s="177">
        <v>148454</v>
      </c>
      <c r="D1507" s="180">
        <v>44609</v>
      </c>
      <c r="E1507" s="181">
        <v>11.026199999999999</v>
      </c>
      <c r="F1507" s="181">
        <v>0.28560000000000002</v>
      </c>
      <c r="G1507" s="181">
        <v>0.40160000000000001</v>
      </c>
      <c r="H1507" s="181">
        <v>-0.48830000000000001</v>
      </c>
      <c r="I1507" s="181">
        <v>-0.1386</v>
      </c>
      <c r="J1507" s="181">
        <v>-0.85070000000000001</v>
      </c>
      <c r="K1507" s="181">
        <v>-0.85419999999999996</v>
      </c>
      <c r="L1507" s="181">
        <v>1.3531</v>
      </c>
      <c r="M1507" s="181">
        <v>3.9845000000000002</v>
      </c>
      <c r="N1507" s="181">
        <v>5.2781000000000002</v>
      </c>
      <c r="O1507" s="181"/>
      <c r="P1507" s="181"/>
      <c r="Q1507" s="181">
        <v>6.5502000000000002</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1218</v>
      </c>
      <c r="B1508" s="177" t="s">
        <v>1891</v>
      </c>
      <c r="C1508" s="177">
        <v>148455</v>
      </c>
      <c r="D1508" s="180">
        <v>44609</v>
      </c>
      <c r="E1508" s="181">
        <v>10.780799999999999</v>
      </c>
      <c r="F1508" s="181">
        <v>0.28370000000000001</v>
      </c>
      <c r="G1508" s="181">
        <v>0.39300000000000002</v>
      </c>
      <c r="H1508" s="181">
        <v>-0.51029999999999998</v>
      </c>
      <c r="I1508" s="181">
        <v>-0.1842</v>
      </c>
      <c r="J1508" s="181">
        <v>-0.95179999999999998</v>
      </c>
      <c r="K1508" s="181">
        <v>-1.1571</v>
      </c>
      <c r="L1508" s="181">
        <v>0.66859999999999997</v>
      </c>
      <c r="M1508" s="181">
        <v>2.8957999999999999</v>
      </c>
      <c r="N1508" s="181">
        <v>3.7793000000000001</v>
      </c>
      <c r="O1508" s="181"/>
      <c r="P1508" s="181"/>
      <c r="Q1508" s="181">
        <v>5.0039999999999996</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1218</v>
      </c>
      <c r="B1509" s="177" t="s">
        <v>1969</v>
      </c>
      <c r="C1509" s="177">
        <v>119176</v>
      </c>
      <c r="D1509" s="180">
        <v>44609</v>
      </c>
      <c r="E1509" s="181">
        <v>28.517499999999998</v>
      </c>
      <c r="F1509" s="181">
        <v>-1.09E-2</v>
      </c>
      <c r="G1509" s="181">
        <v>1.9735</v>
      </c>
      <c r="H1509" s="181">
        <v>-1.4388000000000001</v>
      </c>
      <c r="I1509" s="181">
        <v>-1.3275999999999999</v>
      </c>
      <c r="J1509" s="181">
        <v>-4.7024999999999997</v>
      </c>
      <c r="K1509" s="181">
        <v>-2.9056000000000002</v>
      </c>
      <c r="L1509" s="181">
        <v>5.6578999999999997</v>
      </c>
      <c r="M1509" s="181">
        <v>16.273599999999998</v>
      </c>
      <c r="N1509" s="181">
        <v>15.6934</v>
      </c>
      <c r="O1509" s="181">
        <v>15.6319</v>
      </c>
      <c r="P1509" s="181">
        <v>11.049300000000001</v>
      </c>
      <c r="Q1509" s="181">
        <v>9.9367000000000001</v>
      </c>
      <c r="R1509" s="181">
        <v>16.453299999999999</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1218</v>
      </c>
      <c r="B1510" s="177" t="s">
        <v>2026</v>
      </c>
      <c r="C1510" s="177">
        <v>114855</v>
      </c>
      <c r="D1510" s="180">
        <v>44609</v>
      </c>
      <c r="E1510" s="181">
        <v>25.308499999999999</v>
      </c>
      <c r="F1510" s="181">
        <v>-1.66E-2</v>
      </c>
      <c r="G1510" s="181">
        <v>1.9554</v>
      </c>
      <c r="H1510" s="181">
        <v>-1.4793000000000001</v>
      </c>
      <c r="I1510" s="181">
        <v>-1.4094</v>
      </c>
      <c r="J1510" s="181">
        <v>-4.8771000000000004</v>
      </c>
      <c r="K1510" s="181">
        <v>-3.4329000000000001</v>
      </c>
      <c r="L1510" s="181">
        <v>4.5571999999999999</v>
      </c>
      <c r="M1510" s="181">
        <v>14.4663</v>
      </c>
      <c r="N1510" s="181">
        <v>13.3644</v>
      </c>
      <c r="O1510" s="181">
        <v>13.7537</v>
      </c>
      <c r="P1510" s="181">
        <v>9.4832999999999998</v>
      </c>
      <c r="Q1510" s="181">
        <v>8.9098000000000006</v>
      </c>
      <c r="R1510" s="181">
        <v>14.4399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1218</v>
      </c>
      <c r="B1511" s="177" t="s">
        <v>1892</v>
      </c>
      <c r="C1511" s="177">
        <v>148457</v>
      </c>
      <c r="D1511" s="180">
        <v>44609</v>
      </c>
      <c r="E1511" s="181">
        <v>13.343999999999999</v>
      </c>
      <c r="F1511" s="181">
        <v>-0.35170000000000001</v>
      </c>
      <c r="G1511" s="181">
        <v>0.87390000000000001</v>
      </c>
      <c r="H1511" s="181">
        <v>-1.3593999999999999</v>
      </c>
      <c r="I1511" s="181">
        <v>-0.66620000000000001</v>
      </c>
      <c r="J1511" s="181">
        <v>-2.8700999999999999</v>
      </c>
      <c r="K1511" s="181">
        <v>-2.3340999999999998</v>
      </c>
      <c r="L1511" s="181">
        <v>3.7806000000000002</v>
      </c>
      <c r="M1511" s="181">
        <v>13.145200000000001</v>
      </c>
      <c r="N1511" s="181">
        <v>14.985900000000001</v>
      </c>
      <c r="O1511" s="181"/>
      <c r="P1511" s="181"/>
      <c r="Q1511" s="181">
        <v>21.618300000000001</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1218</v>
      </c>
      <c r="B1512" s="177" t="s">
        <v>1893</v>
      </c>
      <c r="C1512" s="177">
        <v>148459</v>
      </c>
      <c r="D1512" s="180">
        <v>44609</v>
      </c>
      <c r="E1512" s="181">
        <v>13.042299999999999</v>
      </c>
      <c r="F1512" s="181">
        <v>-0.3553</v>
      </c>
      <c r="G1512" s="181">
        <v>0.86309999999999998</v>
      </c>
      <c r="H1512" s="181">
        <v>-1.383</v>
      </c>
      <c r="I1512" s="181">
        <v>-0.71409999999999996</v>
      </c>
      <c r="J1512" s="181">
        <v>-2.9742000000000002</v>
      </c>
      <c r="K1512" s="181">
        <v>-2.6591999999999998</v>
      </c>
      <c r="L1512" s="181">
        <v>3.0548000000000002</v>
      </c>
      <c r="M1512" s="181">
        <v>11.9453</v>
      </c>
      <c r="N1512" s="181">
        <v>13.2508</v>
      </c>
      <c r="O1512" s="181"/>
      <c r="P1512" s="181"/>
      <c r="Q1512" s="181">
        <v>19.745899999999999</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1218</v>
      </c>
      <c r="B1513" s="177" t="s">
        <v>1225</v>
      </c>
      <c r="C1513" s="177">
        <v>101072</v>
      </c>
      <c r="D1513" s="180">
        <v>44609</v>
      </c>
      <c r="E1513" s="181">
        <v>79.224599999999995</v>
      </c>
      <c r="F1513" s="181">
        <v>-0.56850000000000001</v>
      </c>
      <c r="G1513" s="181">
        <v>1.1914</v>
      </c>
      <c r="H1513" s="181">
        <v>-3.5373000000000001</v>
      </c>
      <c r="I1513" s="181">
        <v>-3.4477000000000002</v>
      </c>
      <c r="J1513" s="181">
        <v>-4.3910999999999998</v>
      </c>
      <c r="K1513" s="181">
        <v>0.85560000000000003</v>
      </c>
      <c r="L1513" s="181">
        <v>11.082700000000001</v>
      </c>
      <c r="M1513" s="181">
        <v>18.093599999999999</v>
      </c>
      <c r="N1513" s="181">
        <v>53.825200000000002</v>
      </c>
      <c r="O1513" s="181">
        <v>29.369199999999999</v>
      </c>
      <c r="P1513" s="181">
        <v>18.828399999999998</v>
      </c>
      <c r="Q1513" s="181">
        <v>10.3948</v>
      </c>
      <c r="R1513" s="181">
        <v>39.725700000000003</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1218</v>
      </c>
      <c r="B1514" s="177" t="s">
        <v>1226</v>
      </c>
      <c r="C1514" s="177">
        <v>120821</v>
      </c>
      <c r="D1514" s="180">
        <v>44609</v>
      </c>
      <c r="E1514" s="181">
        <v>80.786799999999999</v>
      </c>
      <c r="F1514" s="181">
        <v>-0.56399999999999995</v>
      </c>
      <c r="G1514" s="181">
        <v>1.2107000000000001</v>
      </c>
      <c r="H1514" s="181">
        <v>-3.4979</v>
      </c>
      <c r="I1514" s="181">
        <v>-3.3754</v>
      </c>
      <c r="J1514" s="181">
        <v>-4.2422000000000004</v>
      </c>
      <c r="K1514" s="181">
        <v>1.3237000000000001</v>
      </c>
      <c r="L1514" s="181">
        <v>12.101900000000001</v>
      </c>
      <c r="M1514" s="181">
        <v>19.691400000000002</v>
      </c>
      <c r="N1514" s="181">
        <v>56.820700000000002</v>
      </c>
      <c r="O1514" s="181">
        <v>30.454899999999999</v>
      </c>
      <c r="P1514" s="181">
        <v>19.293099999999999</v>
      </c>
      <c r="Q1514" s="181">
        <v>14.014699999999999</v>
      </c>
      <c r="R1514" s="181">
        <v>41.303699999999999</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1218</v>
      </c>
      <c r="B1515" s="177" t="s">
        <v>1227</v>
      </c>
      <c r="C1515" s="177">
        <v>119843</v>
      </c>
      <c r="D1515" s="180">
        <v>44609</v>
      </c>
      <c r="E1515" s="181">
        <v>40.118299999999998</v>
      </c>
      <c r="F1515" s="181">
        <v>0.23860000000000001</v>
      </c>
      <c r="G1515" s="181">
        <v>0.66520000000000001</v>
      </c>
      <c r="H1515" s="181">
        <v>-0.28560000000000002</v>
      </c>
      <c r="I1515" s="181">
        <v>0.2329</v>
      </c>
      <c r="J1515" s="181">
        <v>-0.91579999999999995</v>
      </c>
      <c r="K1515" s="181">
        <v>-1.1952</v>
      </c>
      <c r="L1515" s="181">
        <v>4.0407000000000002</v>
      </c>
      <c r="M1515" s="181">
        <v>9.3702000000000005</v>
      </c>
      <c r="N1515" s="181">
        <v>12.3353</v>
      </c>
      <c r="O1515" s="181">
        <v>13.793200000000001</v>
      </c>
      <c r="P1515" s="181">
        <v>10.3161</v>
      </c>
      <c r="Q1515" s="181">
        <v>11.2163</v>
      </c>
      <c r="R1515" s="181">
        <v>13.9833</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1218</v>
      </c>
      <c r="B1516" s="177" t="s">
        <v>1228</v>
      </c>
      <c r="C1516" s="177">
        <v>103408</v>
      </c>
      <c r="D1516" s="180">
        <v>44609</v>
      </c>
      <c r="E1516" s="181">
        <v>37.319200000000002</v>
      </c>
      <c r="F1516" s="181">
        <v>0.2361</v>
      </c>
      <c r="G1516" s="181">
        <v>0.65759999999999996</v>
      </c>
      <c r="H1516" s="181">
        <v>-0.3029</v>
      </c>
      <c r="I1516" s="181">
        <v>0.1981</v>
      </c>
      <c r="J1516" s="181">
        <v>-0.99119999999999997</v>
      </c>
      <c r="K1516" s="181">
        <v>-1.4182999999999999</v>
      </c>
      <c r="L1516" s="181">
        <v>3.5865</v>
      </c>
      <c r="M1516" s="181">
        <v>8.6625999999999994</v>
      </c>
      <c r="N1516" s="181">
        <v>11.3833</v>
      </c>
      <c r="O1516" s="181">
        <v>13.0457</v>
      </c>
      <c r="P1516" s="181">
        <v>9.3613</v>
      </c>
      <c r="Q1516" s="181">
        <v>8.4537999999999993</v>
      </c>
      <c r="R1516" s="181">
        <v>13.1341</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1218</v>
      </c>
      <c r="B1517" s="177" t="s">
        <v>1229</v>
      </c>
      <c r="C1517" s="177">
        <v>148053</v>
      </c>
      <c r="D1517" s="180">
        <v>44609</v>
      </c>
      <c r="E1517" s="181">
        <v>15.958</v>
      </c>
      <c r="F1517" s="181">
        <v>-9.8900000000000002E-2</v>
      </c>
      <c r="G1517" s="181">
        <v>1.0966</v>
      </c>
      <c r="H1517" s="181">
        <v>-1.4592000000000001</v>
      </c>
      <c r="I1517" s="181">
        <v>-1.1736</v>
      </c>
      <c r="J1517" s="181">
        <v>-2.9165000000000001</v>
      </c>
      <c r="K1517" s="181">
        <v>-0.82720000000000005</v>
      </c>
      <c r="L1517" s="181">
        <v>5.2263999999999999</v>
      </c>
      <c r="M1517" s="181">
        <v>14.526400000000001</v>
      </c>
      <c r="N1517" s="181">
        <v>17.0336</v>
      </c>
      <c r="O1517" s="181"/>
      <c r="P1517" s="181"/>
      <c r="Q1517" s="181">
        <v>26.945799999999998</v>
      </c>
      <c r="R1517" s="181"/>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1218</v>
      </c>
      <c r="B1518" s="177" t="s">
        <v>1230</v>
      </c>
      <c r="C1518" s="177">
        <v>148050</v>
      </c>
      <c r="D1518" s="180">
        <v>44609</v>
      </c>
      <c r="E1518" s="181">
        <v>15.386900000000001</v>
      </c>
      <c r="F1518" s="181">
        <v>-0.10390000000000001</v>
      </c>
      <c r="G1518" s="181">
        <v>1.0806</v>
      </c>
      <c r="H1518" s="181">
        <v>-1.4942</v>
      </c>
      <c r="I1518" s="181">
        <v>-1.2419</v>
      </c>
      <c r="J1518" s="181">
        <v>-3.0667</v>
      </c>
      <c r="K1518" s="181">
        <v>-1.2825</v>
      </c>
      <c r="L1518" s="181">
        <v>4.2621000000000002</v>
      </c>
      <c r="M1518" s="181">
        <v>13.011799999999999</v>
      </c>
      <c r="N1518" s="181">
        <v>14.949400000000001</v>
      </c>
      <c r="O1518" s="181"/>
      <c r="P1518" s="181"/>
      <c r="Q1518" s="181">
        <v>24.605899999999998</v>
      </c>
      <c r="R1518" s="181"/>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1218</v>
      </c>
      <c r="B1519" s="177" t="s">
        <v>1231</v>
      </c>
      <c r="C1519" s="177">
        <v>120760</v>
      </c>
      <c r="D1519" s="180">
        <v>44609</v>
      </c>
      <c r="E1519" s="181">
        <v>46.815800000000003</v>
      </c>
      <c r="F1519" s="181">
        <v>3.5900000000000001E-2</v>
      </c>
      <c r="G1519" s="181">
        <v>1.3467</v>
      </c>
      <c r="H1519" s="181">
        <v>-1.2082999999999999</v>
      </c>
      <c r="I1519" s="181">
        <v>-1.2324999999999999</v>
      </c>
      <c r="J1519" s="181">
        <v>-2.6757</v>
      </c>
      <c r="K1519" s="181">
        <v>-1.7324999999999999</v>
      </c>
      <c r="L1519" s="181">
        <v>1.9144000000000001</v>
      </c>
      <c r="M1519" s="181">
        <v>8.4162999999999997</v>
      </c>
      <c r="N1519" s="181">
        <v>8.5626999999999995</v>
      </c>
      <c r="O1519" s="181">
        <v>11.038500000000001</v>
      </c>
      <c r="P1519" s="181">
        <v>8.4040999999999997</v>
      </c>
      <c r="Q1519" s="181">
        <v>7.7773000000000003</v>
      </c>
      <c r="R1519" s="181">
        <v>11.869899999999999</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1218</v>
      </c>
      <c r="B1520" s="177" t="s">
        <v>1232</v>
      </c>
      <c r="C1520" s="177">
        <v>111599</v>
      </c>
      <c r="D1520" s="180">
        <v>44609</v>
      </c>
      <c r="E1520" s="181">
        <v>43.6158</v>
      </c>
      <c r="F1520" s="181">
        <v>3.3000000000000002E-2</v>
      </c>
      <c r="G1520" s="181">
        <v>1.3383</v>
      </c>
      <c r="H1520" s="181">
        <v>-1.2272000000000001</v>
      </c>
      <c r="I1520" s="181">
        <v>-1.2699</v>
      </c>
      <c r="J1520" s="181">
        <v>-2.7555000000000001</v>
      </c>
      <c r="K1520" s="181">
        <v>-1.9545999999999999</v>
      </c>
      <c r="L1520" s="181">
        <v>1.4776</v>
      </c>
      <c r="M1520" s="181">
        <v>7.7404000000000002</v>
      </c>
      <c r="N1520" s="181">
        <v>7.6757999999999997</v>
      </c>
      <c r="O1520" s="181">
        <v>10.1417</v>
      </c>
      <c r="P1520" s="181">
        <v>7.4410999999999996</v>
      </c>
      <c r="Q1520" s="181">
        <v>11.8249</v>
      </c>
      <c r="R1520" s="181">
        <v>10.984999999999999</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-4.0874999999999981E-2</v>
      </c>
      <c r="G1521" s="183">
        <v>1.1866999999999996</v>
      </c>
      <c r="H1521" s="183">
        <v>-1.3844449999999999</v>
      </c>
      <c r="I1521" s="183">
        <v>-1.1601700000000001</v>
      </c>
      <c r="J1521" s="183">
        <v>-2.9668649999999994</v>
      </c>
      <c r="K1521" s="183">
        <v>-1.6324449999999999</v>
      </c>
      <c r="L1521" s="183">
        <v>5.0408400000000002</v>
      </c>
      <c r="M1521" s="183">
        <v>13.010920000000002</v>
      </c>
      <c r="N1521" s="183">
        <v>18.306885000000001</v>
      </c>
      <c r="O1521" s="183">
        <v>17.91882142857143</v>
      </c>
      <c r="P1521" s="183">
        <v>12.319242857142859</v>
      </c>
      <c r="Q1521" s="183">
        <v>13.349889999999998</v>
      </c>
      <c r="R1521" s="183">
        <v>20.398328571428568</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408</v>
      </c>
      <c r="B1522" s="177"/>
      <c r="C1522" s="177"/>
      <c r="D1522" s="177"/>
      <c r="E1522" s="177"/>
      <c r="F1522" s="183">
        <v>1.145E-2</v>
      </c>
      <c r="G1522" s="183">
        <v>1.1440000000000001</v>
      </c>
      <c r="H1522" s="183">
        <v>-1.2932999999999999</v>
      </c>
      <c r="I1522" s="183">
        <v>-1.20295</v>
      </c>
      <c r="J1522" s="183">
        <v>-2.9453500000000004</v>
      </c>
      <c r="K1522" s="183">
        <v>-1.5753999999999999</v>
      </c>
      <c r="L1522" s="183">
        <v>3.7040500000000001</v>
      </c>
      <c r="M1522" s="183">
        <v>13.0785</v>
      </c>
      <c r="N1522" s="183">
        <v>14.65155</v>
      </c>
      <c r="O1522" s="183">
        <v>16.778199999999998</v>
      </c>
      <c r="P1522" s="183">
        <v>11.30475</v>
      </c>
      <c r="Q1522" s="183">
        <v>11.202100000000002</v>
      </c>
      <c r="R1522" s="183">
        <v>16.960599999999999</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1233</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1234</v>
      </c>
      <c r="B1525" s="177" t="s">
        <v>1235</v>
      </c>
      <c r="C1525" s="177">
        <v>102020</v>
      </c>
      <c r="D1525" s="180">
        <v>44609</v>
      </c>
      <c r="E1525" s="181">
        <v>168.99</v>
      </c>
      <c r="F1525" s="181">
        <v>-0.66420000000000001</v>
      </c>
      <c r="G1525" s="181">
        <v>2.2446999999999999</v>
      </c>
      <c r="H1525" s="181">
        <v>-3.3791000000000002</v>
      </c>
      <c r="I1525" s="181">
        <v>-4.0865</v>
      </c>
      <c r="J1525" s="181">
        <v>-8.0025999999999993</v>
      </c>
      <c r="K1525" s="181">
        <v>-5.6554000000000002</v>
      </c>
      <c r="L1525" s="181">
        <v>7.7398999999999996</v>
      </c>
      <c r="M1525" s="181">
        <v>25.270600000000002</v>
      </c>
      <c r="N1525" s="181">
        <v>28.216999999999999</v>
      </c>
      <c r="O1525" s="181">
        <v>23.257300000000001</v>
      </c>
      <c r="P1525" s="181">
        <v>14.789199999999999</v>
      </c>
      <c r="Q1525" s="181">
        <v>16.563600000000001</v>
      </c>
      <c r="R1525" s="181">
        <v>27.607199999999999</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1234</v>
      </c>
      <c r="B1526" s="177" t="s">
        <v>1236</v>
      </c>
      <c r="C1526" s="177">
        <v>119354</v>
      </c>
      <c r="D1526" s="180">
        <v>44609</v>
      </c>
      <c r="E1526" s="181">
        <v>183.07</v>
      </c>
      <c r="F1526" s="181">
        <v>-0.65659999999999996</v>
      </c>
      <c r="G1526" s="181">
        <v>2.2566000000000002</v>
      </c>
      <c r="H1526" s="181">
        <v>-3.3574000000000002</v>
      </c>
      <c r="I1526" s="181">
        <v>-4.0564</v>
      </c>
      <c r="J1526" s="181">
        <v>-7.931</v>
      </c>
      <c r="K1526" s="181">
        <v>-5.4390000000000001</v>
      </c>
      <c r="L1526" s="181">
        <v>8.2422000000000004</v>
      </c>
      <c r="M1526" s="181">
        <v>26.107299999999999</v>
      </c>
      <c r="N1526" s="181">
        <v>29.3233</v>
      </c>
      <c r="O1526" s="181">
        <v>24.249700000000001</v>
      </c>
      <c r="P1526" s="181">
        <v>15.829499999999999</v>
      </c>
      <c r="Q1526" s="181">
        <v>15.124599999999999</v>
      </c>
      <c r="R1526" s="181">
        <v>28.6584</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1234</v>
      </c>
      <c r="B1527" s="177" t="s">
        <v>1237</v>
      </c>
      <c r="C1527" s="177">
        <v>113460</v>
      </c>
      <c r="D1527" s="180">
        <v>44609</v>
      </c>
      <c r="E1527" s="181">
        <v>75.712999999999994</v>
      </c>
      <c r="F1527" s="181">
        <v>-0.32779999999999998</v>
      </c>
      <c r="G1527" s="181">
        <v>2.0996000000000001</v>
      </c>
      <c r="H1527" s="181">
        <v>-3.1345000000000001</v>
      </c>
      <c r="I1527" s="181">
        <v>-2.9457</v>
      </c>
      <c r="J1527" s="181">
        <v>-6.1401000000000003</v>
      </c>
      <c r="K1527" s="181">
        <v>-4.9942000000000002</v>
      </c>
      <c r="L1527" s="181">
        <v>4.2619999999999996</v>
      </c>
      <c r="M1527" s="181">
        <v>20.883600000000001</v>
      </c>
      <c r="N1527" s="181">
        <v>25.683499999999999</v>
      </c>
      <c r="O1527" s="181">
        <v>21.305199999999999</v>
      </c>
      <c r="P1527" s="181">
        <v>14.1197</v>
      </c>
      <c r="Q1527" s="181">
        <v>13.1076</v>
      </c>
      <c r="R1527" s="181">
        <v>21.170999999999999</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1234</v>
      </c>
      <c r="B1528" s="177" t="s">
        <v>1238</v>
      </c>
      <c r="C1528" s="177">
        <v>119988</v>
      </c>
      <c r="D1528" s="180">
        <v>44609</v>
      </c>
      <c r="E1528" s="181">
        <v>86.36</v>
      </c>
      <c r="F1528" s="181">
        <v>-0.32429999999999998</v>
      </c>
      <c r="G1528" s="181">
        <v>2.1118000000000001</v>
      </c>
      <c r="H1528" s="181">
        <v>-3.1078000000000001</v>
      </c>
      <c r="I1528" s="181">
        <v>-2.8921000000000001</v>
      </c>
      <c r="J1528" s="181">
        <v>-6.0262000000000002</v>
      </c>
      <c r="K1528" s="181">
        <v>-4.6473000000000004</v>
      </c>
      <c r="L1528" s="181">
        <v>5.0237999999999996</v>
      </c>
      <c r="M1528" s="181">
        <v>22.201799999999999</v>
      </c>
      <c r="N1528" s="181">
        <v>27.498699999999999</v>
      </c>
      <c r="O1528" s="181">
        <v>23.000499999999999</v>
      </c>
      <c r="P1528" s="181">
        <v>15.832800000000001</v>
      </c>
      <c r="Q1528" s="181">
        <v>16.846</v>
      </c>
      <c r="R1528" s="181">
        <v>22.8764</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1234</v>
      </c>
      <c r="B1529" s="177" t="s">
        <v>1239</v>
      </c>
      <c r="C1529" s="177">
        <v>101228</v>
      </c>
      <c r="D1529" s="180">
        <v>44609</v>
      </c>
      <c r="E1529" s="181">
        <v>436.29</v>
      </c>
      <c r="F1529" s="181">
        <v>-0.4995</v>
      </c>
      <c r="G1529" s="181">
        <v>1.6046</v>
      </c>
      <c r="H1529" s="181">
        <v>-3.3773</v>
      </c>
      <c r="I1529" s="181">
        <v>-3.4586000000000001</v>
      </c>
      <c r="J1529" s="181">
        <v>-6.4999000000000002</v>
      </c>
      <c r="K1529" s="181">
        <v>-5.7282000000000002</v>
      </c>
      <c r="L1529" s="181">
        <v>3.1272000000000002</v>
      </c>
      <c r="M1529" s="181">
        <v>17.358000000000001</v>
      </c>
      <c r="N1529" s="181">
        <v>17.785699999999999</v>
      </c>
      <c r="O1529" s="181">
        <v>17.841899999999999</v>
      </c>
      <c r="P1529" s="181">
        <v>12.909700000000001</v>
      </c>
      <c r="Q1529" s="181">
        <v>14.7746</v>
      </c>
      <c r="R1529" s="181">
        <v>21.318999999999999</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1234</v>
      </c>
      <c r="B1530" s="177" t="s">
        <v>1240</v>
      </c>
      <c r="C1530" s="177">
        <v>120599</v>
      </c>
      <c r="D1530" s="180">
        <v>44609</v>
      </c>
      <c r="E1530" s="181">
        <v>473.08</v>
      </c>
      <c r="F1530" s="181">
        <v>-0.49640000000000001</v>
      </c>
      <c r="G1530" s="181">
        <v>1.6109</v>
      </c>
      <c r="H1530" s="181">
        <v>-3.3603999999999998</v>
      </c>
      <c r="I1530" s="181">
        <v>-3.4293999999999998</v>
      </c>
      <c r="J1530" s="181">
        <v>-6.4320000000000004</v>
      </c>
      <c r="K1530" s="181">
        <v>-5.5106000000000002</v>
      </c>
      <c r="L1530" s="181">
        <v>3.5979000000000001</v>
      </c>
      <c r="M1530" s="181">
        <v>18.163699999999999</v>
      </c>
      <c r="N1530" s="181">
        <v>18.852399999999999</v>
      </c>
      <c r="O1530" s="181">
        <v>18.950900000000001</v>
      </c>
      <c r="P1530" s="181">
        <v>14.0441</v>
      </c>
      <c r="Q1530" s="181">
        <v>15.907</v>
      </c>
      <c r="R1530" s="181">
        <v>22.459299999999999</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1234</v>
      </c>
      <c r="B1531" s="177" t="s">
        <v>1894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1234</v>
      </c>
      <c r="B1532" s="177" t="s">
        <v>1241</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1234</v>
      </c>
      <c r="B1533" s="177" t="s">
        <v>1242</v>
      </c>
      <c r="C1533" s="177">
        <v>107353</v>
      </c>
      <c r="D1533" s="180">
        <v>44609</v>
      </c>
      <c r="E1533" s="181">
        <v>76.349999999999994</v>
      </c>
      <c r="F1533" s="181">
        <v>-0.41739999999999999</v>
      </c>
      <c r="G1533" s="181">
        <v>1.1794</v>
      </c>
      <c r="H1533" s="181">
        <v>-3.8412999999999999</v>
      </c>
      <c r="I1533" s="181">
        <v>-5.0137</v>
      </c>
      <c r="J1533" s="181">
        <v>-9.4306000000000001</v>
      </c>
      <c r="K1533" s="181">
        <v>-7.89</v>
      </c>
      <c r="L1533" s="181">
        <v>0.44729999999999998</v>
      </c>
      <c r="M1533" s="181">
        <v>17.7514</v>
      </c>
      <c r="N1533" s="181">
        <v>18.980799999999999</v>
      </c>
      <c r="O1533" s="181">
        <v>20.490300000000001</v>
      </c>
      <c r="P1533" s="181">
        <v>13.6128</v>
      </c>
      <c r="Q1533" s="181">
        <v>15.709199999999999</v>
      </c>
      <c r="R1533" s="181">
        <v>21.667200000000001</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1234</v>
      </c>
      <c r="B1534" s="177" t="s">
        <v>1243</v>
      </c>
      <c r="C1534" s="177">
        <v>120413</v>
      </c>
      <c r="D1534" s="180">
        <v>44609</v>
      </c>
      <c r="E1534" s="181">
        <v>86.92</v>
      </c>
      <c r="F1534" s="181">
        <v>-0.41249999999999998</v>
      </c>
      <c r="G1534" s="181">
        <v>1.1992</v>
      </c>
      <c r="H1534" s="181">
        <v>-3.8069999999999999</v>
      </c>
      <c r="I1534" s="181">
        <v>-4.9535</v>
      </c>
      <c r="J1534" s="181">
        <v>-9.3165999999999993</v>
      </c>
      <c r="K1534" s="181">
        <v>-7.5613999999999999</v>
      </c>
      <c r="L1534" s="181">
        <v>1.1403000000000001</v>
      </c>
      <c r="M1534" s="181">
        <v>18.938099999999999</v>
      </c>
      <c r="N1534" s="181">
        <v>20.588200000000001</v>
      </c>
      <c r="O1534" s="181">
        <v>22.126899999999999</v>
      </c>
      <c r="P1534" s="181">
        <v>15.288500000000001</v>
      </c>
      <c r="Q1534" s="181">
        <v>18.959099999999999</v>
      </c>
      <c r="R1534" s="181">
        <v>23.311399999999999</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1234</v>
      </c>
      <c r="B1535" s="177" t="s">
        <v>1244</v>
      </c>
      <c r="C1535" s="177">
        <v>147183</v>
      </c>
      <c r="D1535" s="180">
        <v>44609</v>
      </c>
      <c r="E1535" s="181">
        <v>13.9528</v>
      </c>
      <c r="F1535" s="181">
        <v>-0.1174</v>
      </c>
      <c r="G1535" s="181">
        <v>1.3495999999999999</v>
      </c>
      <c r="H1535" s="181">
        <v>-3.0914000000000001</v>
      </c>
      <c r="I1535" s="181">
        <v>-4.6002000000000001</v>
      </c>
      <c r="J1535" s="181">
        <v>-7.5441000000000003</v>
      </c>
      <c r="K1535" s="181">
        <v>-10.8385</v>
      </c>
      <c r="L1535" s="181">
        <v>-4.3589000000000002</v>
      </c>
      <c r="M1535" s="181">
        <v>-0.50339999999999996</v>
      </c>
      <c r="N1535" s="181">
        <v>3.5335000000000001</v>
      </c>
      <c r="O1535" s="181"/>
      <c r="P1535" s="181"/>
      <c r="Q1535" s="181">
        <v>12.8055</v>
      </c>
      <c r="R1535" s="181">
        <v>10.765599999999999</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1234</v>
      </c>
      <c r="B1536" s="177" t="s">
        <v>1245</v>
      </c>
      <c r="C1536" s="177">
        <v>147184</v>
      </c>
      <c r="D1536" s="180">
        <v>44609</v>
      </c>
      <c r="E1536" s="181">
        <v>13.150600000000001</v>
      </c>
      <c r="F1536" s="181">
        <v>-0.123</v>
      </c>
      <c r="G1536" s="181">
        <v>1.3314999999999999</v>
      </c>
      <c r="H1536" s="181">
        <v>-3.1313</v>
      </c>
      <c r="I1536" s="181">
        <v>-4.6788999999999996</v>
      </c>
      <c r="J1536" s="181">
        <v>-7.7125000000000004</v>
      </c>
      <c r="K1536" s="181">
        <v>-11.3208</v>
      </c>
      <c r="L1536" s="181">
        <v>-5.39</v>
      </c>
      <c r="M1536" s="181">
        <v>-2.1080999999999999</v>
      </c>
      <c r="N1536" s="181">
        <v>1.3323</v>
      </c>
      <c r="O1536" s="181"/>
      <c r="P1536" s="181"/>
      <c r="Q1536" s="181">
        <v>10.414999999999999</v>
      </c>
      <c r="R1536" s="181">
        <v>8.4033999999999995</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1234</v>
      </c>
      <c r="B1537" s="177" t="s">
        <v>1246</v>
      </c>
      <c r="C1537" s="177">
        <v>141226</v>
      </c>
      <c r="D1537" s="180">
        <v>44609</v>
      </c>
      <c r="E1537" s="181">
        <v>22.171199999999999</v>
      </c>
      <c r="F1537" s="181">
        <v>-0.56459999999999999</v>
      </c>
      <c r="G1537" s="181">
        <v>2.2576999999999998</v>
      </c>
      <c r="H1537" s="181">
        <v>-3.7119</v>
      </c>
      <c r="I1537" s="181">
        <v>-4.4196999999999997</v>
      </c>
      <c r="J1537" s="181">
        <v>-7.9467999999999996</v>
      </c>
      <c r="K1537" s="181">
        <v>-5.7167000000000003</v>
      </c>
      <c r="L1537" s="181">
        <v>6.7622</v>
      </c>
      <c r="M1537" s="181">
        <v>24.620999999999999</v>
      </c>
      <c r="N1537" s="181">
        <v>33.455300000000001</v>
      </c>
      <c r="O1537" s="181">
        <v>28.642499999999998</v>
      </c>
      <c r="P1537" s="181"/>
      <c r="Q1537" s="181">
        <v>18.143899999999999</v>
      </c>
      <c r="R1537" s="181">
        <v>32.1753</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1234</v>
      </c>
      <c r="B1538" s="177" t="s">
        <v>1247</v>
      </c>
      <c r="C1538" s="177">
        <v>141224</v>
      </c>
      <c r="D1538" s="180">
        <v>44609</v>
      </c>
      <c r="E1538" s="181">
        <v>20.172000000000001</v>
      </c>
      <c r="F1538" s="181">
        <v>-0.56930000000000003</v>
      </c>
      <c r="G1538" s="181">
        <v>2.2427999999999999</v>
      </c>
      <c r="H1538" s="181">
        <v>-3.7448000000000001</v>
      </c>
      <c r="I1538" s="181">
        <v>-4.4840999999999998</v>
      </c>
      <c r="J1538" s="181">
        <v>-8.0868000000000002</v>
      </c>
      <c r="K1538" s="181">
        <v>-6.1409000000000002</v>
      </c>
      <c r="L1538" s="181">
        <v>5.7953999999999999</v>
      </c>
      <c r="M1538" s="181">
        <v>22.926500000000001</v>
      </c>
      <c r="N1538" s="181">
        <v>31.091699999999999</v>
      </c>
      <c r="O1538" s="181">
        <v>26.45</v>
      </c>
      <c r="P1538" s="181"/>
      <c r="Q1538" s="181">
        <v>15.829000000000001</v>
      </c>
      <c r="R1538" s="181">
        <v>29.866399999999999</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1234</v>
      </c>
      <c r="B1539" s="177" t="s">
        <v>1248</v>
      </c>
      <c r="C1539" s="177">
        <v>101161</v>
      </c>
      <c r="D1539" s="180">
        <v>44609</v>
      </c>
      <c r="E1539" s="181">
        <v>145.42179999999999</v>
      </c>
      <c r="F1539" s="181">
        <v>4.4600000000000001E-2</v>
      </c>
      <c r="G1539" s="181">
        <v>2.8096999999999999</v>
      </c>
      <c r="H1539" s="181">
        <v>-2.3378000000000001</v>
      </c>
      <c r="I1539" s="181">
        <v>-3.7155</v>
      </c>
      <c r="J1539" s="181">
        <v>-5.2278000000000002</v>
      </c>
      <c r="K1539" s="181">
        <v>-4.3525999999999998</v>
      </c>
      <c r="L1539" s="181">
        <v>10.5046</v>
      </c>
      <c r="M1539" s="181">
        <v>26.101099999999999</v>
      </c>
      <c r="N1539" s="181">
        <v>28.796600000000002</v>
      </c>
      <c r="O1539" s="181">
        <v>17.6065</v>
      </c>
      <c r="P1539" s="181">
        <v>13.967700000000001</v>
      </c>
      <c r="Q1539" s="181">
        <v>17.159600000000001</v>
      </c>
      <c r="R1539" s="181">
        <v>21.367599999999999</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1234</v>
      </c>
      <c r="B1540" s="177" t="s">
        <v>1249</v>
      </c>
      <c r="C1540" s="177">
        <v>118650</v>
      </c>
      <c r="D1540" s="180">
        <v>44609</v>
      </c>
      <c r="E1540" s="181">
        <v>155.4153</v>
      </c>
      <c r="F1540" s="181">
        <v>4.65E-2</v>
      </c>
      <c r="G1540" s="181">
        <v>2.8155999999999999</v>
      </c>
      <c r="H1540" s="181">
        <v>-2.3245</v>
      </c>
      <c r="I1540" s="181">
        <v>-3.6888000000000001</v>
      </c>
      <c r="J1540" s="181">
        <v>-5.1722999999999999</v>
      </c>
      <c r="K1540" s="181">
        <v>-4.1889000000000003</v>
      </c>
      <c r="L1540" s="181">
        <v>10.881399999999999</v>
      </c>
      <c r="M1540" s="181">
        <v>26.7242</v>
      </c>
      <c r="N1540" s="181">
        <v>29.644200000000001</v>
      </c>
      <c r="O1540" s="181">
        <v>18.3902</v>
      </c>
      <c r="P1540" s="181">
        <v>14.7698</v>
      </c>
      <c r="Q1540" s="181">
        <v>14.621</v>
      </c>
      <c r="R1540" s="181">
        <v>22.198</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1234</v>
      </c>
      <c r="B1541" s="177" t="s">
        <v>1250</v>
      </c>
      <c r="C1541" s="177">
        <v>100631</v>
      </c>
      <c r="D1541" s="180">
        <v>44609</v>
      </c>
      <c r="E1541" s="181">
        <v>409.41480000000001</v>
      </c>
      <c r="F1541" s="181">
        <v>-0.58420000000000005</v>
      </c>
      <c r="G1541" s="181">
        <v>1.8736999999999999</v>
      </c>
      <c r="H1541" s="181">
        <v>-3.9123000000000001</v>
      </c>
      <c r="I1541" s="181">
        <v>-4.2468000000000004</v>
      </c>
      <c r="J1541" s="181">
        <v>-6.242</v>
      </c>
      <c r="K1541" s="181">
        <v>-3.7549000000000001</v>
      </c>
      <c r="L1541" s="181">
        <v>8.1988000000000003</v>
      </c>
      <c r="M1541" s="181">
        <v>18.1372</v>
      </c>
      <c r="N1541" s="181">
        <v>43.359400000000001</v>
      </c>
      <c r="O1541" s="181">
        <v>35.204599999999999</v>
      </c>
      <c r="P1541" s="181">
        <v>24.0959</v>
      </c>
      <c r="Q1541" s="181">
        <v>19.407299999999999</v>
      </c>
      <c r="R1541" s="181">
        <v>48.369199999999999</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1234</v>
      </c>
      <c r="B1542" s="177" t="s">
        <v>1251</v>
      </c>
      <c r="C1542" s="177">
        <v>120823</v>
      </c>
      <c r="D1542" s="180">
        <v>44609</v>
      </c>
      <c r="E1542" s="181">
        <v>428.34440000000001</v>
      </c>
      <c r="F1542" s="181">
        <v>-0.57950000000000002</v>
      </c>
      <c r="G1542" s="181">
        <v>1.8902000000000001</v>
      </c>
      <c r="H1542" s="181">
        <v>-3.8786999999999998</v>
      </c>
      <c r="I1542" s="181">
        <v>-4.1806999999999999</v>
      </c>
      <c r="J1542" s="181">
        <v>-6.1036999999999999</v>
      </c>
      <c r="K1542" s="181">
        <v>-3.3340999999999998</v>
      </c>
      <c r="L1542" s="181">
        <v>9.1743000000000006</v>
      </c>
      <c r="M1542" s="181">
        <v>19.805900000000001</v>
      </c>
      <c r="N1542" s="181">
        <v>46.094200000000001</v>
      </c>
      <c r="O1542" s="181">
        <v>36.737200000000001</v>
      </c>
      <c r="P1542" s="181">
        <v>25.113700000000001</v>
      </c>
      <c r="Q1542" s="181">
        <v>21.255099999999999</v>
      </c>
      <c r="R1542" s="181">
        <v>50.691000000000003</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1234</v>
      </c>
      <c r="B1543" s="177" t="s">
        <v>1252</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1234</v>
      </c>
      <c r="B1544" s="177" t="s">
        <v>1253</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1234</v>
      </c>
      <c r="B1545" s="177" t="s">
        <v>2013</v>
      </c>
      <c r="C1545" s="177">
        <v>149667</v>
      </c>
      <c r="D1545" s="180">
        <v>44609</v>
      </c>
      <c r="E1545" s="181">
        <v>235.7046</v>
      </c>
      <c r="F1545" s="181">
        <v>-0.32840000000000003</v>
      </c>
      <c r="G1545" s="181">
        <v>2.1812</v>
      </c>
      <c r="H1545" s="181">
        <v>-2.9952999999999999</v>
      </c>
      <c r="I1545" s="181">
        <v>-3.9348999999999998</v>
      </c>
      <c r="J1545" s="181">
        <v>-7.2815000000000003</v>
      </c>
      <c r="K1545" s="181">
        <v>-3.9468999999999999</v>
      </c>
      <c r="L1545" s="181">
        <v>7.7309999999999999</v>
      </c>
      <c r="M1545" s="181">
        <v>27.975100000000001</v>
      </c>
      <c r="N1545" s="181">
        <v>28.3445</v>
      </c>
      <c r="O1545" s="181">
        <v>21.5657</v>
      </c>
      <c r="P1545" s="181">
        <v>16.024100000000001</v>
      </c>
      <c r="Q1545" s="181">
        <v>15.9694</v>
      </c>
      <c r="R1545" s="181">
        <v>26.166599999999999</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1234</v>
      </c>
      <c r="B1546" s="177" t="s">
        <v>2014</v>
      </c>
      <c r="C1546" s="177">
        <v>149669</v>
      </c>
      <c r="D1546" s="180">
        <v>44609</v>
      </c>
      <c r="E1546" s="181">
        <v>252.5273</v>
      </c>
      <c r="F1546" s="181">
        <v>-0.32519999999999999</v>
      </c>
      <c r="G1546" s="181">
        <v>2.1913999999999998</v>
      </c>
      <c r="H1546" s="181">
        <v>-2.9754</v>
      </c>
      <c r="I1546" s="181">
        <v>-3.8969999999999998</v>
      </c>
      <c r="J1546" s="181">
        <v>-7.1905000000000001</v>
      </c>
      <c r="K1546" s="181">
        <v>-3.7221000000000002</v>
      </c>
      <c r="L1546" s="181">
        <v>8.1858000000000004</v>
      </c>
      <c r="M1546" s="181">
        <v>28.755099999999999</v>
      </c>
      <c r="N1546" s="181">
        <v>29.361899999999999</v>
      </c>
      <c r="O1546" s="181">
        <v>22.578399999999998</v>
      </c>
      <c r="P1546" s="181">
        <v>17.020499999999998</v>
      </c>
      <c r="Q1546" s="181">
        <v>17.428000000000001</v>
      </c>
      <c r="R1546" s="181">
        <v>27.172499999999999</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-0.3832888888888889</v>
      </c>
      <c r="G1547" s="183">
        <v>1.9583444444444444</v>
      </c>
      <c r="H1547" s="183">
        <v>-3.3037888888888891</v>
      </c>
      <c r="I1547" s="183">
        <v>-4.0379166666666668</v>
      </c>
      <c r="J1547" s="183">
        <v>-7.1270555555555557</v>
      </c>
      <c r="K1547" s="183">
        <v>-5.8190277777777792</v>
      </c>
      <c r="L1547" s="183">
        <v>5.0591777777777782</v>
      </c>
      <c r="M1547" s="183">
        <v>19.950505555555555</v>
      </c>
      <c r="N1547" s="183">
        <v>25.663511111111106</v>
      </c>
      <c r="O1547" s="183">
        <v>23.649862500000005</v>
      </c>
      <c r="P1547" s="183">
        <v>16.244142857142858</v>
      </c>
      <c r="Q1547" s="183">
        <v>16.112527777777778</v>
      </c>
      <c r="R1547" s="183">
        <v>25.902527777777777</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408</v>
      </c>
      <c r="B1548" s="177"/>
      <c r="C1548" s="177"/>
      <c r="D1548" s="177"/>
      <c r="E1548" s="177"/>
      <c r="F1548" s="183">
        <v>-0.41494999999999999</v>
      </c>
      <c r="G1548" s="183">
        <v>2.1057000000000001</v>
      </c>
      <c r="H1548" s="183">
        <v>-3.3589000000000002</v>
      </c>
      <c r="I1548" s="183">
        <v>-4.0714500000000005</v>
      </c>
      <c r="J1548" s="183">
        <v>-7.2360000000000007</v>
      </c>
      <c r="K1548" s="183">
        <v>-5.4748000000000001</v>
      </c>
      <c r="L1548" s="183">
        <v>6.2788000000000004</v>
      </c>
      <c r="M1548" s="183">
        <v>21.5427</v>
      </c>
      <c r="N1548" s="183">
        <v>28.280749999999998</v>
      </c>
      <c r="O1548" s="183">
        <v>22.352649999999997</v>
      </c>
      <c r="P1548" s="183">
        <v>15.03885</v>
      </c>
      <c r="Q1548" s="183">
        <v>15.9382</v>
      </c>
      <c r="R1548" s="183">
        <v>23.093899999999998</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1254</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1255</v>
      </c>
      <c r="B1551" s="177" t="s">
        <v>1256</v>
      </c>
      <c r="C1551" s="177">
        <v>145486</v>
      </c>
      <c r="D1551" s="180">
        <v>44609</v>
      </c>
      <c r="E1551" s="181">
        <v>1145.3017</v>
      </c>
      <c r="F1551" s="181">
        <v>3.2094999999999998</v>
      </c>
      <c r="G1551" s="181">
        <v>3.2218</v>
      </c>
      <c r="H1551" s="181">
        <v>3.2422</v>
      </c>
      <c r="I1551" s="181">
        <v>3.286</v>
      </c>
      <c r="J1551" s="181">
        <v>3.5308999999999999</v>
      </c>
      <c r="K1551" s="181">
        <v>3.4474999999999998</v>
      </c>
      <c r="L1551" s="181">
        <v>3.3147000000000002</v>
      </c>
      <c r="M1551" s="181">
        <v>3.2837999999999998</v>
      </c>
      <c r="N1551" s="181">
        <v>3.2715000000000001</v>
      </c>
      <c r="O1551" s="181">
        <v>3.9685000000000001</v>
      </c>
      <c r="P1551" s="181"/>
      <c r="Q1551" s="181">
        <v>4.1985999999999999</v>
      </c>
      <c r="R1551" s="181">
        <v>3.2130999999999998</v>
      </c>
      <c r="S1551" s="124" t="s">
        <v>1951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1255</v>
      </c>
      <c r="B1552" s="177" t="s">
        <v>1257</v>
      </c>
      <c r="C1552" s="177">
        <v>145481</v>
      </c>
      <c r="D1552" s="180">
        <v>44609</v>
      </c>
      <c r="E1552" s="181">
        <v>1140.6723</v>
      </c>
      <c r="F1552" s="181">
        <v>3.0880999999999998</v>
      </c>
      <c r="G1552" s="181">
        <v>3.1015000000000001</v>
      </c>
      <c r="H1552" s="181">
        <v>3.1221999999999999</v>
      </c>
      <c r="I1552" s="181">
        <v>3.1657999999999999</v>
      </c>
      <c r="J1552" s="181">
        <v>3.4104999999999999</v>
      </c>
      <c r="K1552" s="181">
        <v>3.3264999999999998</v>
      </c>
      <c r="L1552" s="181">
        <v>3.1930000000000001</v>
      </c>
      <c r="M1552" s="181">
        <v>3.1667999999999998</v>
      </c>
      <c r="N1552" s="181">
        <v>3.1528999999999998</v>
      </c>
      <c r="O1552" s="181">
        <v>3.8433000000000002</v>
      </c>
      <c r="P1552" s="181"/>
      <c r="Q1552" s="181">
        <v>4.0707000000000004</v>
      </c>
      <c r="R1552" s="181">
        <v>3.0935999999999999</v>
      </c>
      <c r="S1552" s="124" t="s">
        <v>1951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1255</v>
      </c>
      <c r="B1553" s="177" t="s">
        <v>1258</v>
      </c>
      <c r="C1553" s="177">
        <v>146675</v>
      </c>
      <c r="D1553" s="180">
        <v>44609</v>
      </c>
      <c r="E1553" s="181">
        <v>1119.5227</v>
      </c>
      <c r="F1553" s="181">
        <v>3.2606000000000002</v>
      </c>
      <c r="G1553" s="181">
        <v>3.2416</v>
      </c>
      <c r="H1553" s="181">
        <v>3.2646999999999999</v>
      </c>
      <c r="I1553" s="181">
        <v>3.2978000000000001</v>
      </c>
      <c r="J1553" s="181">
        <v>3.5468999999999999</v>
      </c>
      <c r="K1553" s="181">
        <v>3.4517000000000002</v>
      </c>
      <c r="L1553" s="181">
        <v>3.323</v>
      </c>
      <c r="M1553" s="181">
        <v>3.2892999999999999</v>
      </c>
      <c r="N1553" s="181">
        <v>3.2725</v>
      </c>
      <c r="O1553" s="181"/>
      <c r="P1553" s="181"/>
      <c r="Q1553" s="181">
        <v>3.9264999999999999</v>
      </c>
      <c r="R1553" s="181">
        <v>3.2262</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1255</v>
      </c>
      <c r="B1554" s="177" t="s">
        <v>1259</v>
      </c>
      <c r="C1554" s="177">
        <v>146678</v>
      </c>
      <c r="D1554" s="180">
        <v>44609</v>
      </c>
      <c r="E1554" s="181">
        <v>1117.58</v>
      </c>
      <c r="F1554" s="181">
        <v>3.2008999999999999</v>
      </c>
      <c r="G1554" s="181">
        <v>3.1819000000000002</v>
      </c>
      <c r="H1554" s="181">
        <v>3.2044999999999999</v>
      </c>
      <c r="I1554" s="181">
        <v>3.2376</v>
      </c>
      <c r="J1554" s="181">
        <v>3.4868000000000001</v>
      </c>
      <c r="K1554" s="181">
        <v>3.3910999999999998</v>
      </c>
      <c r="L1554" s="181">
        <v>3.262</v>
      </c>
      <c r="M1554" s="181">
        <v>3.2277999999999998</v>
      </c>
      <c r="N1554" s="181">
        <v>3.2109999999999999</v>
      </c>
      <c r="O1554" s="181"/>
      <c r="P1554" s="181"/>
      <c r="Q1554" s="181">
        <v>3.8649</v>
      </c>
      <c r="R1554" s="181">
        <v>3.1697000000000002</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1255</v>
      </c>
      <c r="B1555" s="177" t="s">
        <v>1260</v>
      </c>
      <c r="C1555" s="177">
        <v>147196</v>
      </c>
      <c r="D1555" s="180">
        <v>44609</v>
      </c>
      <c r="E1555" s="181">
        <v>1112.1314</v>
      </c>
      <c r="F1555" s="181">
        <v>3.1345999999999998</v>
      </c>
      <c r="G1555" s="181">
        <v>3.1930999999999998</v>
      </c>
      <c r="H1555" s="181">
        <v>3.2850000000000001</v>
      </c>
      <c r="I1555" s="181">
        <v>3.2845</v>
      </c>
      <c r="J1555" s="181">
        <v>3.5259</v>
      </c>
      <c r="K1555" s="181">
        <v>3.3986999999999998</v>
      </c>
      <c r="L1555" s="181">
        <v>3.2848000000000002</v>
      </c>
      <c r="M1555" s="181">
        <v>3.2650000000000001</v>
      </c>
      <c r="N1555" s="181">
        <v>3.2523</v>
      </c>
      <c r="O1555" s="181"/>
      <c r="P1555" s="181"/>
      <c r="Q1555" s="181">
        <v>3.8355000000000001</v>
      </c>
      <c r="R1555" s="181">
        <v>3.2362000000000002</v>
      </c>
      <c r="S1555" s="124" t="s">
        <v>1951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1255</v>
      </c>
      <c r="B1556" s="177" t="s">
        <v>1261</v>
      </c>
      <c r="C1556" s="177">
        <v>147193</v>
      </c>
      <c r="D1556" s="180">
        <v>44609</v>
      </c>
      <c r="E1556" s="181">
        <v>1110.3961999999999</v>
      </c>
      <c r="F1556" s="181">
        <v>3.077</v>
      </c>
      <c r="G1556" s="181">
        <v>3.1334</v>
      </c>
      <c r="H1556" s="181">
        <v>3.2252000000000001</v>
      </c>
      <c r="I1556" s="181">
        <v>3.2244000000000002</v>
      </c>
      <c r="J1556" s="181">
        <v>3.4659</v>
      </c>
      <c r="K1556" s="181">
        <v>3.3382999999999998</v>
      </c>
      <c r="L1556" s="181">
        <v>3.2238000000000002</v>
      </c>
      <c r="M1556" s="181">
        <v>3.2073999999999998</v>
      </c>
      <c r="N1556" s="181">
        <v>3.1958000000000002</v>
      </c>
      <c r="O1556" s="181"/>
      <c r="P1556" s="181"/>
      <c r="Q1556" s="181">
        <v>3.7780999999999998</v>
      </c>
      <c r="R1556" s="181">
        <v>3.1766999999999999</v>
      </c>
      <c r="S1556" s="124" t="s">
        <v>1951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1255</v>
      </c>
      <c r="B1557" s="177" t="s">
        <v>1262</v>
      </c>
      <c r="C1557" s="177">
        <v>147125</v>
      </c>
      <c r="D1557" s="180">
        <v>44609</v>
      </c>
      <c r="E1557" s="181">
        <v>1114.4353000000001</v>
      </c>
      <c r="F1557" s="181">
        <v>3.0952999999999999</v>
      </c>
      <c r="G1557" s="181">
        <v>3.1614</v>
      </c>
      <c r="H1557" s="181">
        <v>3.1793999999999998</v>
      </c>
      <c r="I1557" s="181">
        <v>3.2305000000000001</v>
      </c>
      <c r="J1557" s="181">
        <v>3.4983</v>
      </c>
      <c r="K1557" s="181">
        <v>3.3990999999999998</v>
      </c>
      <c r="L1557" s="181">
        <v>3.2890000000000001</v>
      </c>
      <c r="M1557" s="181">
        <v>3.2593999999999999</v>
      </c>
      <c r="N1557" s="181">
        <v>3.2416</v>
      </c>
      <c r="O1557" s="181"/>
      <c r="P1557" s="181"/>
      <c r="Q1557" s="181">
        <v>3.8603000000000001</v>
      </c>
      <c r="R1557" s="181">
        <v>3.2252000000000001</v>
      </c>
      <c r="S1557" s="124" t="s">
        <v>1951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1255</v>
      </c>
      <c r="B1558" s="177" t="s">
        <v>1263</v>
      </c>
      <c r="C1558" s="177">
        <v>147124</v>
      </c>
      <c r="D1558" s="180">
        <v>44609</v>
      </c>
      <c r="E1558" s="181">
        <v>1111.0494000000001</v>
      </c>
      <c r="F1558" s="181">
        <v>2.9963000000000002</v>
      </c>
      <c r="G1558" s="181">
        <v>3.0615000000000001</v>
      </c>
      <c r="H1558" s="181">
        <v>3.0796000000000001</v>
      </c>
      <c r="I1558" s="181">
        <v>3.1301000000000001</v>
      </c>
      <c r="J1558" s="181">
        <v>3.3980000000000001</v>
      </c>
      <c r="K1558" s="181">
        <v>3.2982999999999998</v>
      </c>
      <c r="L1558" s="181">
        <v>3.1873999999999998</v>
      </c>
      <c r="M1558" s="181">
        <v>3.1568999999999998</v>
      </c>
      <c r="N1558" s="181">
        <v>3.1383000000000001</v>
      </c>
      <c r="O1558" s="181"/>
      <c r="P1558" s="181"/>
      <c r="Q1558" s="181">
        <v>3.7498</v>
      </c>
      <c r="R1558" s="181">
        <v>3.1217999999999999</v>
      </c>
      <c r="S1558" s="124" t="s">
        <v>1951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1255</v>
      </c>
      <c r="B1559" s="177" t="s">
        <v>1264</v>
      </c>
      <c r="C1559" s="177">
        <v>147951</v>
      </c>
      <c r="D1559" s="180">
        <v>44609</v>
      </c>
      <c r="E1559" s="181">
        <v>1071.8354999999999</v>
      </c>
      <c r="F1559" s="181">
        <v>3.3136999999999999</v>
      </c>
      <c r="G1559" s="181">
        <v>3.3041</v>
      </c>
      <c r="H1559" s="181">
        <v>3.3613</v>
      </c>
      <c r="I1559" s="181">
        <v>3.3713000000000002</v>
      </c>
      <c r="J1559" s="181">
        <v>3.6991999999999998</v>
      </c>
      <c r="K1559" s="181">
        <v>3.5933000000000002</v>
      </c>
      <c r="L1559" s="181">
        <v>3.4327000000000001</v>
      </c>
      <c r="M1559" s="181">
        <v>3.3761000000000001</v>
      </c>
      <c r="N1559" s="181">
        <v>3.3456000000000001</v>
      </c>
      <c r="O1559" s="181"/>
      <c r="P1559" s="181"/>
      <c r="Q1559" s="181">
        <v>3.4226999999999999</v>
      </c>
      <c r="R1559" s="181">
        <v>3.3771</v>
      </c>
      <c r="S1559" s="124" t="s">
        <v>1951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1255</v>
      </c>
      <c r="B1560" s="177" t="s">
        <v>1265</v>
      </c>
      <c r="C1560" s="177">
        <v>147936</v>
      </c>
      <c r="D1560" s="180">
        <v>44609</v>
      </c>
      <c r="E1560" s="181">
        <v>1069.9766</v>
      </c>
      <c r="F1560" s="181">
        <v>3.2547000000000001</v>
      </c>
      <c r="G1560" s="181">
        <v>3.2473000000000001</v>
      </c>
      <c r="H1560" s="181">
        <v>3.3056999999999999</v>
      </c>
      <c r="I1560" s="181">
        <v>3.3155999999999999</v>
      </c>
      <c r="J1560" s="181">
        <v>3.6433</v>
      </c>
      <c r="K1560" s="181">
        <v>3.5386000000000002</v>
      </c>
      <c r="L1560" s="181">
        <v>3.3693</v>
      </c>
      <c r="M1560" s="181">
        <v>3.3060999999999998</v>
      </c>
      <c r="N1560" s="181">
        <v>3.2706</v>
      </c>
      <c r="O1560" s="181"/>
      <c r="P1560" s="181"/>
      <c r="Q1560" s="181">
        <v>3.3355999999999999</v>
      </c>
      <c r="R1560" s="181">
        <v>3.2907000000000002</v>
      </c>
      <c r="S1560" s="124" t="s">
        <v>1951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1255</v>
      </c>
      <c r="B1561" s="177" t="s">
        <v>1266</v>
      </c>
      <c r="C1561" s="177">
        <v>147531</v>
      </c>
      <c r="D1561" s="180">
        <v>44609</v>
      </c>
      <c r="E1561" s="181">
        <v>1096.2719999999999</v>
      </c>
      <c r="F1561" s="181">
        <v>3.1</v>
      </c>
      <c r="G1561" s="181">
        <v>3.1572</v>
      </c>
      <c r="H1561" s="181">
        <v>3.2040000000000002</v>
      </c>
      <c r="I1561" s="181">
        <v>3.2519</v>
      </c>
      <c r="J1561" s="181">
        <v>3.4937</v>
      </c>
      <c r="K1561" s="181">
        <v>3.3919000000000001</v>
      </c>
      <c r="L1561" s="181">
        <v>3.2743000000000002</v>
      </c>
      <c r="M1561" s="181">
        <v>3.2431000000000001</v>
      </c>
      <c r="N1561" s="181">
        <v>3.2222</v>
      </c>
      <c r="O1561" s="181"/>
      <c r="P1561" s="181"/>
      <c r="Q1561" s="181">
        <v>3.6295000000000002</v>
      </c>
      <c r="R1561" s="181">
        <v>3.2223000000000002</v>
      </c>
      <c r="S1561" s="124" t="s">
        <v>1951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1255</v>
      </c>
      <c r="B1562" s="177" t="s">
        <v>1267</v>
      </c>
      <c r="C1562" s="177">
        <v>147534</v>
      </c>
      <c r="D1562" s="180">
        <v>44609</v>
      </c>
      <c r="E1562" s="181">
        <v>1095.5816</v>
      </c>
      <c r="F1562" s="181">
        <v>3.0886</v>
      </c>
      <c r="G1562" s="181">
        <v>3.1469</v>
      </c>
      <c r="H1562" s="181">
        <v>3.1936</v>
      </c>
      <c r="I1562" s="181">
        <v>3.2421000000000002</v>
      </c>
      <c r="J1562" s="181">
        <v>3.4836</v>
      </c>
      <c r="K1562" s="181">
        <v>3.3818000000000001</v>
      </c>
      <c r="L1562" s="181">
        <v>3.2593999999999999</v>
      </c>
      <c r="M1562" s="181">
        <v>3.2263000000000002</v>
      </c>
      <c r="N1562" s="181">
        <v>3.2065000000000001</v>
      </c>
      <c r="O1562" s="181"/>
      <c r="P1562" s="181"/>
      <c r="Q1562" s="181">
        <v>3.6042000000000001</v>
      </c>
      <c r="R1562" s="181">
        <v>3.2048999999999999</v>
      </c>
      <c r="S1562" s="124" t="s">
        <v>1951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1255</v>
      </c>
      <c r="B1563" s="177" t="s">
        <v>1268</v>
      </c>
      <c r="C1563" s="177">
        <v>146062</v>
      </c>
      <c r="D1563" s="180">
        <v>44609</v>
      </c>
      <c r="E1563" s="181">
        <v>1134.0332000000001</v>
      </c>
      <c r="F1563" s="181">
        <v>3.1996000000000002</v>
      </c>
      <c r="G1563" s="181">
        <v>3.2130000000000001</v>
      </c>
      <c r="H1563" s="181">
        <v>3.2441</v>
      </c>
      <c r="I1563" s="181">
        <v>3.2818000000000001</v>
      </c>
      <c r="J1563" s="181">
        <v>3.5291999999999999</v>
      </c>
      <c r="K1563" s="181">
        <v>3.4256000000000002</v>
      </c>
      <c r="L1563" s="181">
        <v>3.3083999999999998</v>
      </c>
      <c r="M1563" s="181">
        <v>3.2736999999999998</v>
      </c>
      <c r="N1563" s="181">
        <v>3.2461000000000002</v>
      </c>
      <c r="O1563" s="181">
        <v>4.0343</v>
      </c>
      <c r="P1563" s="181"/>
      <c r="Q1563" s="181">
        <v>4.1219000000000001</v>
      </c>
      <c r="R1563" s="181">
        <v>3.2713000000000001</v>
      </c>
      <c r="S1563" s="124" t="s">
        <v>1951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1255</v>
      </c>
      <c r="B1564" s="177" t="s">
        <v>1269</v>
      </c>
      <c r="C1564" s="177">
        <v>146061</v>
      </c>
      <c r="D1564" s="180">
        <v>44609</v>
      </c>
      <c r="E1564" s="181">
        <v>1131.0522000000001</v>
      </c>
      <c r="F1564" s="181">
        <v>3.1175999999999999</v>
      </c>
      <c r="G1564" s="181">
        <v>3.1332</v>
      </c>
      <c r="H1564" s="181">
        <v>3.1640000000000001</v>
      </c>
      <c r="I1564" s="181">
        <v>3.2017000000000002</v>
      </c>
      <c r="J1564" s="181">
        <v>3.4489999999999998</v>
      </c>
      <c r="K1564" s="181">
        <v>3.3449</v>
      </c>
      <c r="L1564" s="181">
        <v>3.2298</v>
      </c>
      <c r="M1564" s="181">
        <v>3.1968999999999999</v>
      </c>
      <c r="N1564" s="181">
        <v>3.1671</v>
      </c>
      <c r="O1564" s="181">
        <v>3.9470000000000001</v>
      </c>
      <c r="P1564" s="181"/>
      <c r="Q1564" s="181">
        <v>4.0339</v>
      </c>
      <c r="R1564" s="181">
        <v>3.1928000000000001</v>
      </c>
      <c r="S1564" s="124" t="s">
        <v>1951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1255</v>
      </c>
      <c r="B1565" s="177" t="s">
        <v>1270</v>
      </c>
      <c r="C1565" s="177">
        <v>147570</v>
      </c>
      <c r="D1565" s="180">
        <v>44609</v>
      </c>
      <c r="E1565" s="181">
        <v>1097.9921999999999</v>
      </c>
      <c r="F1565" s="181">
        <v>3.0785</v>
      </c>
      <c r="G1565" s="181">
        <v>3.1133999999999999</v>
      </c>
      <c r="H1565" s="181">
        <v>3.1366999999999998</v>
      </c>
      <c r="I1565" s="181">
        <v>3.1888000000000001</v>
      </c>
      <c r="J1565" s="181">
        <v>3.4407999999999999</v>
      </c>
      <c r="K1565" s="181">
        <v>3.3546999999999998</v>
      </c>
      <c r="L1565" s="181">
        <v>3.2448000000000001</v>
      </c>
      <c r="M1565" s="181">
        <v>3.2155999999999998</v>
      </c>
      <c r="N1565" s="181">
        <v>3.1981999999999999</v>
      </c>
      <c r="O1565" s="181"/>
      <c r="P1565" s="181"/>
      <c r="Q1565" s="181">
        <v>3.6943999999999999</v>
      </c>
      <c r="R1565" s="181">
        <v>3.2711000000000001</v>
      </c>
      <c r="S1565" s="124" t="s">
        <v>1951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1255</v>
      </c>
      <c r="B1566" s="177" t="s">
        <v>1271</v>
      </c>
      <c r="C1566" s="177">
        <v>147569</v>
      </c>
      <c r="D1566" s="180">
        <v>44609</v>
      </c>
      <c r="E1566" s="181">
        <v>1096.2628999999999</v>
      </c>
      <c r="F1566" s="181">
        <v>3.0268000000000002</v>
      </c>
      <c r="G1566" s="181">
        <v>3.0638999999999998</v>
      </c>
      <c r="H1566" s="181">
        <v>3.0868000000000002</v>
      </c>
      <c r="I1566" s="181">
        <v>3.1385000000000001</v>
      </c>
      <c r="J1566" s="181">
        <v>3.3906000000000001</v>
      </c>
      <c r="K1566" s="181">
        <v>3.3041999999999998</v>
      </c>
      <c r="L1566" s="181">
        <v>3.194</v>
      </c>
      <c r="M1566" s="181">
        <v>3.1644000000000001</v>
      </c>
      <c r="N1566" s="181">
        <v>3.1467000000000001</v>
      </c>
      <c r="O1566" s="181"/>
      <c r="P1566" s="181"/>
      <c r="Q1566" s="181">
        <v>3.6309999999999998</v>
      </c>
      <c r="R1566" s="181">
        <v>3.2162000000000002</v>
      </c>
      <c r="S1566" s="124" t="s">
        <v>1951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1255</v>
      </c>
      <c r="B1567" s="177" t="s">
        <v>1272</v>
      </c>
      <c r="C1567" s="177">
        <v>147213</v>
      </c>
      <c r="D1567" s="180">
        <v>44609</v>
      </c>
      <c r="E1567" s="181">
        <v>1104.3891000000001</v>
      </c>
      <c r="F1567" s="181">
        <v>3.0308999999999999</v>
      </c>
      <c r="G1567" s="181">
        <v>3.0832000000000002</v>
      </c>
      <c r="H1567" s="181">
        <v>3.1297999999999999</v>
      </c>
      <c r="I1567" s="181">
        <v>3.1757</v>
      </c>
      <c r="J1567" s="181">
        <v>3.4011</v>
      </c>
      <c r="K1567" s="181">
        <v>3.3109000000000002</v>
      </c>
      <c r="L1567" s="181">
        <v>3.1983999999999999</v>
      </c>
      <c r="M1567" s="181">
        <v>3.1686000000000001</v>
      </c>
      <c r="N1567" s="181">
        <v>3.1436000000000002</v>
      </c>
      <c r="O1567" s="181"/>
      <c r="P1567" s="181"/>
      <c r="Q1567" s="181">
        <v>3.6315</v>
      </c>
      <c r="R1567" s="181">
        <v>3.0565000000000002</v>
      </c>
      <c r="S1567" s="124" t="s">
        <v>1951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1255</v>
      </c>
      <c r="B1568" s="177" t="s">
        <v>1273</v>
      </c>
      <c r="C1568" s="177">
        <v>147214</v>
      </c>
      <c r="D1568" s="180">
        <v>44609</v>
      </c>
      <c r="E1568" s="181">
        <v>1106.0994000000001</v>
      </c>
      <c r="F1568" s="181">
        <v>3.0790999999999999</v>
      </c>
      <c r="G1568" s="181">
        <v>3.1313</v>
      </c>
      <c r="H1568" s="181">
        <v>3.1793</v>
      </c>
      <c r="I1568" s="181">
        <v>3.2256</v>
      </c>
      <c r="J1568" s="181">
        <v>3.4512</v>
      </c>
      <c r="K1568" s="181">
        <v>3.3612000000000002</v>
      </c>
      <c r="L1568" s="181">
        <v>3.2492999999999999</v>
      </c>
      <c r="M1568" s="181">
        <v>3.2202999999999999</v>
      </c>
      <c r="N1568" s="181">
        <v>3.1957</v>
      </c>
      <c r="O1568" s="181"/>
      <c r="P1568" s="181"/>
      <c r="Q1568" s="181">
        <v>3.6890999999999998</v>
      </c>
      <c r="R1568" s="181">
        <v>3.1149</v>
      </c>
      <c r="S1568" s="124" t="s">
        <v>1951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1255</v>
      </c>
      <c r="B1569" s="177" t="s">
        <v>1274</v>
      </c>
      <c r="C1569" s="177">
        <v>101996</v>
      </c>
      <c r="D1569" s="180">
        <v>44609</v>
      </c>
      <c r="E1569" s="181">
        <v>3124.5722000000001</v>
      </c>
      <c r="F1569" s="181">
        <v>3.0024000000000002</v>
      </c>
      <c r="G1569" s="181">
        <v>3.0493000000000001</v>
      </c>
      <c r="H1569" s="181">
        <v>3.0838999999999999</v>
      </c>
      <c r="I1569" s="181">
        <v>3.1215000000000002</v>
      </c>
      <c r="J1569" s="181">
        <v>3.3658999999999999</v>
      </c>
      <c r="K1569" s="181">
        <v>3.282</v>
      </c>
      <c r="L1569" s="181">
        <v>3.1677</v>
      </c>
      <c r="M1569" s="181">
        <v>3.1381999999999999</v>
      </c>
      <c r="N1569" s="181">
        <v>3.1181000000000001</v>
      </c>
      <c r="O1569" s="181">
        <v>3.8153999999999999</v>
      </c>
      <c r="P1569" s="181">
        <v>4.6935000000000002</v>
      </c>
      <c r="Q1569" s="181">
        <v>5.8487</v>
      </c>
      <c r="R1569" s="181">
        <v>3.0617999999999999</v>
      </c>
      <c r="S1569" s="124" t="s">
        <v>1951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1255</v>
      </c>
      <c r="B1570" s="177" t="s">
        <v>1275</v>
      </c>
      <c r="C1570" s="177">
        <v>119110</v>
      </c>
      <c r="D1570" s="180">
        <v>44609</v>
      </c>
      <c r="E1570" s="181">
        <v>3145.5990999999999</v>
      </c>
      <c r="F1570" s="181">
        <v>3.1030000000000002</v>
      </c>
      <c r="G1570" s="181">
        <v>3.1511999999999998</v>
      </c>
      <c r="H1570" s="181">
        <v>3.1852999999999998</v>
      </c>
      <c r="I1570" s="181">
        <v>3.2225999999999999</v>
      </c>
      <c r="J1570" s="181">
        <v>3.4666000000000001</v>
      </c>
      <c r="K1570" s="181">
        <v>3.3828999999999998</v>
      </c>
      <c r="L1570" s="181">
        <v>3.2694000000000001</v>
      </c>
      <c r="M1570" s="181">
        <v>3.2404999999999999</v>
      </c>
      <c r="N1570" s="181">
        <v>3.2212000000000001</v>
      </c>
      <c r="O1570" s="181">
        <v>3.9196</v>
      </c>
      <c r="P1570" s="181">
        <v>4.7821999999999996</v>
      </c>
      <c r="Q1570" s="181">
        <v>6.0164</v>
      </c>
      <c r="R1570" s="181">
        <v>3.1650999999999998</v>
      </c>
      <c r="S1570" s="124" t="s">
        <v>1951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1255</v>
      </c>
      <c r="B1571" s="177" t="s">
        <v>1276</v>
      </c>
      <c r="C1571" s="177">
        <v>147287</v>
      </c>
      <c r="D1571" s="180">
        <v>44609</v>
      </c>
      <c r="E1571" s="181">
        <v>1107.7626</v>
      </c>
      <c r="F1571" s="181">
        <v>3.2886000000000002</v>
      </c>
      <c r="G1571" s="181">
        <v>3.2343000000000002</v>
      </c>
      <c r="H1571" s="181">
        <v>3.2555000000000001</v>
      </c>
      <c r="I1571" s="181">
        <v>3.3066</v>
      </c>
      <c r="J1571" s="181">
        <v>3.5865999999999998</v>
      </c>
      <c r="K1571" s="181">
        <v>3.4799000000000002</v>
      </c>
      <c r="L1571" s="181">
        <v>3.3607999999999998</v>
      </c>
      <c r="M1571" s="181">
        <v>3.3334000000000001</v>
      </c>
      <c r="N1571" s="181">
        <v>3.3140999999999998</v>
      </c>
      <c r="O1571" s="181"/>
      <c r="P1571" s="181"/>
      <c r="Q1571" s="181">
        <v>3.7923</v>
      </c>
      <c r="R1571" s="181">
        <v>3.2648999999999999</v>
      </c>
      <c r="S1571" s="124" t="s">
        <v>1951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1255</v>
      </c>
      <c r="B1572" s="177" t="s">
        <v>1277</v>
      </c>
      <c r="C1572" s="177">
        <v>147290</v>
      </c>
      <c r="D1572" s="180">
        <v>44609</v>
      </c>
      <c r="E1572" s="181">
        <v>1103.1967</v>
      </c>
      <c r="F1572" s="181">
        <v>3.1368</v>
      </c>
      <c r="G1572" s="181">
        <v>3.0844</v>
      </c>
      <c r="H1572" s="181">
        <v>3.1057999999999999</v>
      </c>
      <c r="I1572" s="181">
        <v>3.1564000000000001</v>
      </c>
      <c r="J1572" s="181">
        <v>3.4361999999999999</v>
      </c>
      <c r="K1572" s="181">
        <v>3.3285999999999998</v>
      </c>
      <c r="L1572" s="181">
        <v>3.2082000000000002</v>
      </c>
      <c r="M1572" s="181">
        <v>3.1796000000000002</v>
      </c>
      <c r="N1572" s="181">
        <v>3.1591999999999998</v>
      </c>
      <c r="O1572" s="181"/>
      <c r="P1572" s="181"/>
      <c r="Q1572" s="181">
        <v>3.6364999999999998</v>
      </c>
      <c r="R1572" s="181">
        <v>3.11</v>
      </c>
      <c r="S1572" s="124" t="s">
        <v>1951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1255</v>
      </c>
      <c r="B1573" s="177" t="s">
        <v>1278</v>
      </c>
      <c r="C1573" s="177">
        <v>145535</v>
      </c>
      <c r="D1573" s="180">
        <v>44609</v>
      </c>
      <c r="E1573" s="181">
        <v>113.798</v>
      </c>
      <c r="F1573" s="181">
        <v>3.1756000000000002</v>
      </c>
      <c r="G1573" s="181">
        <v>3.1547999999999998</v>
      </c>
      <c r="H1573" s="181">
        <v>3.1221999999999999</v>
      </c>
      <c r="I1573" s="181">
        <v>3.1631999999999998</v>
      </c>
      <c r="J1573" s="181">
        <v>3.4014000000000002</v>
      </c>
      <c r="K1573" s="181">
        <v>3.2938000000000001</v>
      </c>
      <c r="L1573" s="181">
        <v>3.1777000000000002</v>
      </c>
      <c r="M1573" s="181">
        <v>3.1461999999999999</v>
      </c>
      <c r="N1573" s="181">
        <v>3.1316999999999999</v>
      </c>
      <c r="O1573" s="181">
        <v>3.8388</v>
      </c>
      <c r="P1573" s="181"/>
      <c r="Q1573" s="181">
        <v>4.0392000000000001</v>
      </c>
      <c r="R1573" s="181">
        <v>3.0760999999999998</v>
      </c>
      <c r="S1573" s="124" t="s">
        <v>1950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1255</v>
      </c>
      <c r="B1574" s="177" t="s">
        <v>1279</v>
      </c>
      <c r="C1574" s="177">
        <v>145536</v>
      </c>
      <c r="D1574" s="180">
        <v>44609</v>
      </c>
      <c r="E1574" s="181">
        <v>114.1695</v>
      </c>
      <c r="F1574" s="181">
        <v>3.2932000000000001</v>
      </c>
      <c r="G1574" s="181">
        <v>3.2511999999999999</v>
      </c>
      <c r="H1574" s="181">
        <v>3.2172999999999998</v>
      </c>
      <c r="I1574" s="181">
        <v>3.2536</v>
      </c>
      <c r="J1574" s="181">
        <v>3.4971999999999999</v>
      </c>
      <c r="K1574" s="181">
        <v>3.3933</v>
      </c>
      <c r="L1574" s="181">
        <v>3.2786</v>
      </c>
      <c r="M1574" s="181">
        <v>3.2481</v>
      </c>
      <c r="N1574" s="181">
        <v>3.2345999999999999</v>
      </c>
      <c r="O1574" s="181">
        <v>3.9426000000000001</v>
      </c>
      <c r="P1574" s="181"/>
      <c r="Q1574" s="181">
        <v>4.1432000000000002</v>
      </c>
      <c r="R1574" s="181">
        <v>3.1791</v>
      </c>
      <c r="S1574" s="124" t="s">
        <v>1950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1255</v>
      </c>
      <c r="B1575" s="177" t="s">
        <v>1280</v>
      </c>
      <c r="C1575" s="177">
        <v>146191</v>
      </c>
      <c r="D1575" s="180">
        <v>44609</v>
      </c>
      <c r="E1575" s="181">
        <v>1129.4474</v>
      </c>
      <c r="F1575" s="181">
        <v>3.1478999999999999</v>
      </c>
      <c r="G1575" s="181">
        <v>3.1808000000000001</v>
      </c>
      <c r="H1575" s="181">
        <v>3.2471000000000001</v>
      </c>
      <c r="I1575" s="181">
        <v>3.2932999999999999</v>
      </c>
      <c r="J1575" s="181">
        <v>3.5333999999999999</v>
      </c>
      <c r="K1575" s="181">
        <v>3.4175</v>
      </c>
      <c r="L1575" s="181">
        <v>3.2898999999999998</v>
      </c>
      <c r="M1575" s="181">
        <v>3.2561</v>
      </c>
      <c r="N1575" s="181">
        <v>3.2357999999999998</v>
      </c>
      <c r="O1575" s="181">
        <v>3.9518</v>
      </c>
      <c r="P1575" s="181"/>
      <c r="Q1575" s="181">
        <v>4.0247999999999999</v>
      </c>
      <c r="R1575" s="181">
        <v>3.1762000000000001</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1255</v>
      </c>
      <c r="B1576" s="177" t="s">
        <v>1281</v>
      </c>
      <c r="C1576" s="177">
        <v>146187</v>
      </c>
      <c r="D1576" s="180">
        <v>44609</v>
      </c>
      <c r="E1576" s="181">
        <v>1125.3783000000001</v>
      </c>
      <c r="F1576" s="181">
        <v>3.0457999999999998</v>
      </c>
      <c r="G1576" s="181">
        <v>3.0809000000000002</v>
      </c>
      <c r="H1576" s="181">
        <v>3.1469999999999998</v>
      </c>
      <c r="I1576" s="181">
        <v>3.1928000000000001</v>
      </c>
      <c r="J1576" s="181">
        <v>3.4327999999999999</v>
      </c>
      <c r="K1576" s="181">
        <v>3.3161999999999998</v>
      </c>
      <c r="L1576" s="181">
        <v>3.1878000000000002</v>
      </c>
      <c r="M1576" s="181">
        <v>3.1533000000000002</v>
      </c>
      <c r="N1576" s="181">
        <v>3.1320999999999999</v>
      </c>
      <c r="O1576" s="181">
        <v>3.83</v>
      </c>
      <c r="P1576" s="181"/>
      <c r="Q1576" s="181">
        <v>3.9032</v>
      </c>
      <c r="R1576" s="181">
        <v>3.0583</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1255</v>
      </c>
      <c r="B1577" s="177" t="s">
        <v>1282</v>
      </c>
      <c r="C1577" s="177">
        <v>147450</v>
      </c>
      <c r="D1577" s="180">
        <v>44609</v>
      </c>
      <c r="E1577" s="181">
        <v>1097.2738999999999</v>
      </c>
      <c r="F1577" s="181">
        <v>3.0072999999999999</v>
      </c>
      <c r="G1577" s="181">
        <v>3.0811000000000002</v>
      </c>
      <c r="H1577" s="181">
        <v>3.1715</v>
      </c>
      <c r="I1577" s="181">
        <v>3.2000999999999999</v>
      </c>
      <c r="J1577" s="181">
        <v>3.4222000000000001</v>
      </c>
      <c r="K1577" s="181">
        <v>3.3323999999999998</v>
      </c>
      <c r="L1577" s="181">
        <v>3.2145000000000001</v>
      </c>
      <c r="M1577" s="181">
        <v>3.1861999999999999</v>
      </c>
      <c r="N1577" s="181">
        <v>3.1701999999999999</v>
      </c>
      <c r="O1577" s="181"/>
      <c r="P1577" s="181"/>
      <c r="Q1577" s="181">
        <v>3.6116000000000001</v>
      </c>
      <c r="R1577" s="181">
        <v>3.129</v>
      </c>
      <c r="S1577" s="124" t="s">
        <v>1951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1255</v>
      </c>
      <c r="B1578" s="177" t="s">
        <v>1283</v>
      </c>
      <c r="C1578" s="177">
        <v>147454</v>
      </c>
      <c r="D1578" s="180">
        <v>44609</v>
      </c>
      <c r="E1578" s="181">
        <v>1094.3979999999999</v>
      </c>
      <c r="F1578" s="181">
        <v>2.9085000000000001</v>
      </c>
      <c r="G1578" s="181">
        <v>2.9801000000000002</v>
      </c>
      <c r="H1578" s="181">
        <v>3.0716000000000001</v>
      </c>
      <c r="I1578" s="181">
        <v>3.0998999999999999</v>
      </c>
      <c r="J1578" s="181">
        <v>3.3218999999999999</v>
      </c>
      <c r="K1578" s="181">
        <v>3.2328000000000001</v>
      </c>
      <c r="L1578" s="181">
        <v>3.1143000000000001</v>
      </c>
      <c r="M1578" s="181">
        <v>3.0842000000000001</v>
      </c>
      <c r="N1578" s="181">
        <v>3.0672000000000001</v>
      </c>
      <c r="O1578" s="181"/>
      <c r="P1578" s="181"/>
      <c r="Q1578" s="181">
        <v>3.5076999999999998</v>
      </c>
      <c r="R1578" s="181">
        <v>3.0261</v>
      </c>
      <c r="S1578" s="124" t="s">
        <v>1951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1255</v>
      </c>
      <c r="B1579" s="177" t="s">
        <v>1284</v>
      </c>
      <c r="C1579" s="177">
        <v>147883</v>
      </c>
      <c r="D1579" s="180">
        <v>44609</v>
      </c>
      <c r="E1579" s="181">
        <v>1070.3320000000001</v>
      </c>
      <c r="F1579" s="181">
        <v>3.1444000000000001</v>
      </c>
      <c r="G1579" s="181">
        <v>3.1631999999999998</v>
      </c>
      <c r="H1579" s="181">
        <v>3.1934</v>
      </c>
      <c r="I1579" s="181">
        <v>3.2349000000000001</v>
      </c>
      <c r="J1579" s="181">
        <v>3.5190999999999999</v>
      </c>
      <c r="K1579" s="181">
        <v>3.4117999999999999</v>
      </c>
      <c r="L1579" s="181">
        <v>3.2907999999999999</v>
      </c>
      <c r="M1579" s="181">
        <v>3.2536</v>
      </c>
      <c r="N1579" s="181">
        <v>3.2347999999999999</v>
      </c>
      <c r="O1579" s="181"/>
      <c r="P1579" s="181"/>
      <c r="Q1579" s="181">
        <v>3.2700999999999998</v>
      </c>
      <c r="R1579" s="181">
        <v>3.1726999999999999</v>
      </c>
      <c r="S1579" s="124" t="s">
        <v>1951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1255</v>
      </c>
      <c r="B1580" s="177" t="s">
        <v>1285</v>
      </c>
      <c r="C1580" s="177">
        <v>147878</v>
      </c>
      <c r="D1580" s="180">
        <v>44609</v>
      </c>
      <c r="E1580" s="181">
        <v>1068.972</v>
      </c>
      <c r="F1580" s="181">
        <v>3.0834999999999999</v>
      </c>
      <c r="G1580" s="181">
        <v>3.1034000000000002</v>
      </c>
      <c r="H1580" s="181">
        <v>3.1335000000000002</v>
      </c>
      <c r="I1580" s="181">
        <v>3.1747000000000001</v>
      </c>
      <c r="J1580" s="181">
        <v>3.4588999999999999</v>
      </c>
      <c r="K1580" s="181">
        <v>3.3513000000000002</v>
      </c>
      <c r="L1580" s="181">
        <v>3.2298</v>
      </c>
      <c r="M1580" s="181">
        <v>3.1920000000000002</v>
      </c>
      <c r="N1580" s="181">
        <v>3.1728000000000001</v>
      </c>
      <c r="O1580" s="181"/>
      <c r="P1580" s="181"/>
      <c r="Q1580" s="181">
        <v>3.2079</v>
      </c>
      <c r="R1580" s="181">
        <v>3.1105999999999998</v>
      </c>
      <c r="S1580" s="124" t="s">
        <v>1951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1255</v>
      </c>
      <c r="B1581" s="177" t="s">
        <v>1286</v>
      </c>
      <c r="C1581" s="177">
        <v>147713</v>
      </c>
      <c r="D1581" s="180">
        <v>44609</v>
      </c>
      <c r="E1581" s="181">
        <v>1080.3335999999999</v>
      </c>
      <c r="F1581" s="181">
        <v>3.0510999999999999</v>
      </c>
      <c r="G1581" s="181">
        <v>3.1080000000000001</v>
      </c>
      <c r="H1581" s="181">
        <v>3.1459000000000001</v>
      </c>
      <c r="I1581" s="181">
        <v>3.2027000000000001</v>
      </c>
      <c r="J1581" s="181">
        <v>3.4209000000000001</v>
      </c>
      <c r="K1581" s="181">
        <v>3.3616999999999999</v>
      </c>
      <c r="L1581" s="181">
        <v>3.2404000000000002</v>
      </c>
      <c r="M1581" s="181">
        <v>3.2139000000000002</v>
      </c>
      <c r="N1581" s="181">
        <v>3.1854</v>
      </c>
      <c r="O1581" s="181"/>
      <c r="P1581" s="181"/>
      <c r="Q1581" s="181">
        <v>3.3858999999999999</v>
      </c>
      <c r="R1581" s="181">
        <v>3.1429</v>
      </c>
      <c r="S1581" s="124" t="s">
        <v>1951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1255</v>
      </c>
      <c r="B1582" s="177" t="s">
        <v>1287</v>
      </c>
      <c r="C1582" s="177">
        <v>147714</v>
      </c>
      <c r="D1582" s="180">
        <v>44609</v>
      </c>
      <c r="E1582" s="181">
        <v>1077.8312000000001</v>
      </c>
      <c r="F1582" s="181">
        <v>2.9498000000000002</v>
      </c>
      <c r="G1582" s="181">
        <v>3.0068000000000001</v>
      </c>
      <c r="H1582" s="181">
        <v>3.0457000000000001</v>
      </c>
      <c r="I1582" s="181">
        <v>3.1025</v>
      </c>
      <c r="J1582" s="181">
        <v>3.3206000000000002</v>
      </c>
      <c r="K1582" s="181">
        <v>3.2608999999999999</v>
      </c>
      <c r="L1582" s="181">
        <v>3.1387999999999998</v>
      </c>
      <c r="M1582" s="181">
        <v>3.1116000000000001</v>
      </c>
      <c r="N1582" s="181">
        <v>3.0823</v>
      </c>
      <c r="O1582" s="181"/>
      <c r="P1582" s="181"/>
      <c r="Q1582" s="181">
        <v>3.2826</v>
      </c>
      <c r="R1582" s="181">
        <v>3.04</v>
      </c>
      <c r="S1582" s="124" t="s">
        <v>1951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1255</v>
      </c>
      <c r="B1583" s="177" t="s">
        <v>1288</v>
      </c>
      <c r="C1583" s="177">
        <v>147837</v>
      </c>
      <c r="D1583" s="180">
        <v>44609</v>
      </c>
      <c r="E1583" s="181">
        <v>1076.3777</v>
      </c>
      <c r="F1583" s="181">
        <v>3.0929000000000002</v>
      </c>
      <c r="G1583" s="181">
        <v>3.1465000000000001</v>
      </c>
      <c r="H1583" s="181">
        <v>3.2128000000000001</v>
      </c>
      <c r="I1583" s="181">
        <v>3.2509000000000001</v>
      </c>
      <c r="J1583" s="181">
        <v>3.524</v>
      </c>
      <c r="K1583" s="181">
        <v>3.4380999999999999</v>
      </c>
      <c r="L1583" s="181">
        <v>3.3165</v>
      </c>
      <c r="M1583" s="181">
        <v>3.2795000000000001</v>
      </c>
      <c r="N1583" s="181">
        <v>3.2808000000000002</v>
      </c>
      <c r="O1583" s="181"/>
      <c r="P1583" s="181"/>
      <c r="Q1583" s="181">
        <v>3.3849999999999998</v>
      </c>
      <c r="R1583" s="181">
        <v>3.2323</v>
      </c>
      <c r="S1583" s="124" t="s">
        <v>1951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1255</v>
      </c>
      <c r="B1584" s="177" t="s">
        <v>1289</v>
      </c>
      <c r="C1584" s="177">
        <v>147836</v>
      </c>
      <c r="D1584" s="180">
        <v>44609</v>
      </c>
      <c r="E1584" s="181">
        <v>1074.7266999999999</v>
      </c>
      <c r="F1584" s="181">
        <v>3.0365000000000002</v>
      </c>
      <c r="G1584" s="181">
        <v>3.0834000000000001</v>
      </c>
      <c r="H1584" s="181">
        <v>3.1463000000000001</v>
      </c>
      <c r="I1584" s="181">
        <v>3.1804999999999999</v>
      </c>
      <c r="J1584" s="181">
        <v>3.4565999999999999</v>
      </c>
      <c r="K1584" s="181">
        <v>3.3685999999999998</v>
      </c>
      <c r="L1584" s="181">
        <v>3.2458999999999998</v>
      </c>
      <c r="M1584" s="181">
        <v>3.2081</v>
      </c>
      <c r="N1584" s="181">
        <v>3.2088000000000001</v>
      </c>
      <c r="O1584" s="181"/>
      <c r="P1584" s="181"/>
      <c r="Q1584" s="181">
        <v>3.3132000000000001</v>
      </c>
      <c r="R1584" s="181">
        <v>3.1602000000000001</v>
      </c>
      <c r="S1584" s="124" t="s">
        <v>1951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1255</v>
      </c>
      <c r="B1585" s="177" t="s">
        <v>1290</v>
      </c>
      <c r="C1585" s="177">
        <v>146141</v>
      </c>
      <c r="D1585" s="180">
        <v>44609</v>
      </c>
      <c r="E1585" s="181">
        <v>1129.4621</v>
      </c>
      <c r="F1585" s="181">
        <v>3.1478999999999999</v>
      </c>
      <c r="G1585" s="181">
        <v>3.1818</v>
      </c>
      <c r="H1585" s="181">
        <v>3.2313000000000001</v>
      </c>
      <c r="I1585" s="181">
        <v>3.2665999999999999</v>
      </c>
      <c r="J1585" s="181">
        <v>3.5160999999999998</v>
      </c>
      <c r="K1585" s="181">
        <v>3.4188000000000001</v>
      </c>
      <c r="L1585" s="181">
        <v>3.2890000000000001</v>
      </c>
      <c r="M1585" s="181">
        <v>3.2557</v>
      </c>
      <c r="N1585" s="181">
        <v>3.2311999999999999</v>
      </c>
      <c r="O1585" s="181">
        <v>3.9375</v>
      </c>
      <c r="P1585" s="181"/>
      <c r="Q1585" s="181">
        <v>4.0143000000000004</v>
      </c>
      <c r="R1585" s="181">
        <v>3.1802000000000001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1255</v>
      </c>
      <c r="B1586" s="177" t="s">
        <v>1291</v>
      </c>
      <c r="C1586" s="177">
        <v>146142</v>
      </c>
      <c r="D1586" s="180">
        <v>44609</v>
      </c>
      <c r="E1586" s="181">
        <v>1126.6593</v>
      </c>
      <c r="F1586" s="181">
        <v>3.0488</v>
      </c>
      <c r="G1586" s="181">
        <v>3.0806</v>
      </c>
      <c r="H1586" s="181">
        <v>3.1309</v>
      </c>
      <c r="I1586" s="181">
        <v>3.1659999999999999</v>
      </c>
      <c r="J1586" s="181">
        <v>3.4152999999999998</v>
      </c>
      <c r="K1586" s="181">
        <v>3.3176000000000001</v>
      </c>
      <c r="L1586" s="181">
        <v>3.1871999999999998</v>
      </c>
      <c r="M1586" s="181">
        <v>3.153</v>
      </c>
      <c r="N1586" s="181">
        <v>3.1278000000000001</v>
      </c>
      <c r="O1586" s="181">
        <v>3.8531</v>
      </c>
      <c r="P1586" s="181"/>
      <c r="Q1586" s="181">
        <v>3.9308000000000001</v>
      </c>
      <c r="R1586" s="181">
        <v>3.0809000000000002</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1255</v>
      </c>
      <c r="B1587" s="177" t="s">
        <v>1292</v>
      </c>
      <c r="C1587" s="177">
        <v>119283</v>
      </c>
      <c r="D1587" s="180">
        <v>44609</v>
      </c>
      <c r="E1587" s="181">
        <v>2753.4904999999999</v>
      </c>
      <c r="F1587" s="181">
        <v>3.1375000000000002</v>
      </c>
      <c r="G1587" s="181">
        <v>3.1821999999999999</v>
      </c>
      <c r="H1587" s="181">
        <v>3.2164999999999999</v>
      </c>
      <c r="I1587" s="181">
        <v>3.2570000000000001</v>
      </c>
      <c r="J1587" s="181">
        <v>3.4965000000000002</v>
      </c>
      <c r="K1587" s="181">
        <v>3.4167000000000001</v>
      </c>
      <c r="L1587" s="181">
        <v>3.2989000000000002</v>
      </c>
      <c r="M1587" s="181">
        <v>3.2717000000000001</v>
      </c>
      <c r="N1587" s="181">
        <v>3.2549000000000001</v>
      </c>
      <c r="O1587" s="181">
        <v>3.9672999999999998</v>
      </c>
      <c r="P1587" s="181">
        <v>4.8917000000000002</v>
      </c>
      <c r="Q1587" s="181">
        <v>6.3992000000000004</v>
      </c>
      <c r="R1587" s="181">
        <v>3.2081</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1255</v>
      </c>
      <c r="B1588" s="177" t="s">
        <v>1293</v>
      </c>
      <c r="C1588" s="177">
        <v>118058</v>
      </c>
      <c r="D1588" s="180">
        <v>44609</v>
      </c>
      <c r="E1588" s="181">
        <v>2619.9731666666698</v>
      </c>
      <c r="F1588" s="181">
        <v>3.0373000000000001</v>
      </c>
      <c r="G1588" s="181">
        <v>3.0819999999999999</v>
      </c>
      <c r="H1588" s="181">
        <v>3.1164999999999998</v>
      </c>
      <c r="I1588" s="181">
        <v>3.1568000000000001</v>
      </c>
      <c r="J1588" s="181">
        <v>3.3961999999999999</v>
      </c>
      <c r="K1588" s="181">
        <v>3.3159000000000001</v>
      </c>
      <c r="L1588" s="181">
        <v>3.1972</v>
      </c>
      <c r="M1588" s="181">
        <v>3.1692</v>
      </c>
      <c r="N1588" s="181">
        <v>3.1516999999999999</v>
      </c>
      <c r="O1588" s="181">
        <v>3.6179999999999999</v>
      </c>
      <c r="P1588" s="181">
        <v>4.3489000000000004</v>
      </c>
      <c r="Q1588" s="181">
        <v>6.5259</v>
      </c>
      <c r="R1588" s="181">
        <v>3.0602999999999998</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1255</v>
      </c>
      <c r="B1589" s="177" t="s">
        <v>1294</v>
      </c>
      <c r="C1589" s="177">
        <v>147515</v>
      </c>
      <c r="D1589" s="180">
        <v>44609</v>
      </c>
      <c r="E1589" s="181">
        <v>1097.6282000000001</v>
      </c>
      <c r="F1589" s="181">
        <v>3.2391999999999999</v>
      </c>
      <c r="G1589" s="181">
        <v>3.2252999999999998</v>
      </c>
      <c r="H1589" s="181">
        <v>3.3060999999999998</v>
      </c>
      <c r="I1589" s="181">
        <v>3.2991000000000001</v>
      </c>
      <c r="J1589" s="181">
        <v>3.5308999999999999</v>
      </c>
      <c r="K1589" s="181">
        <v>3.4550000000000001</v>
      </c>
      <c r="L1589" s="181">
        <v>3.3279000000000001</v>
      </c>
      <c r="M1589" s="181">
        <v>3.3007</v>
      </c>
      <c r="N1589" s="181">
        <v>3.2768000000000002</v>
      </c>
      <c r="O1589" s="181"/>
      <c r="P1589" s="181"/>
      <c r="Q1589" s="181">
        <v>3.6413000000000002</v>
      </c>
      <c r="R1589" s="181">
        <v>3.2134</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1255</v>
      </c>
      <c r="B1590" s="177" t="s">
        <v>1295</v>
      </c>
      <c r="C1590" s="177">
        <v>147519</v>
      </c>
      <c r="D1590" s="180">
        <v>44609</v>
      </c>
      <c r="E1590" s="181">
        <v>1093.9345000000001</v>
      </c>
      <c r="F1590" s="181">
        <v>3.11</v>
      </c>
      <c r="G1590" s="181">
        <v>3.0949</v>
      </c>
      <c r="H1590" s="181">
        <v>3.1755</v>
      </c>
      <c r="I1590" s="181">
        <v>3.1688000000000001</v>
      </c>
      <c r="J1590" s="181">
        <v>3.4003999999999999</v>
      </c>
      <c r="K1590" s="181">
        <v>3.3237999999999999</v>
      </c>
      <c r="L1590" s="181">
        <v>3.1956000000000002</v>
      </c>
      <c r="M1590" s="181">
        <v>3.1673</v>
      </c>
      <c r="N1590" s="181">
        <v>3.1425000000000001</v>
      </c>
      <c r="O1590" s="181"/>
      <c r="P1590" s="181"/>
      <c r="Q1590" s="181">
        <v>3.5066000000000002</v>
      </c>
      <c r="R1590" s="181">
        <v>3.0790999999999999</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1255</v>
      </c>
      <c r="B1591" s="177" t="s">
        <v>1296</v>
      </c>
      <c r="C1591" s="177">
        <v>147564</v>
      </c>
      <c r="D1591" s="180">
        <v>44609</v>
      </c>
      <c r="E1591" s="181">
        <v>1096.1441</v>
      </c>
      <c r="F1591" s="181">
        <v>3.2103000000000002</v>
      </c>
      <c r="G1591" s="181">
        <v>3.2330000000000001</v>
      </c>
      <c r="H1591" s="181">
        <v>3.3067000000000002</v>
      </c>
      <c r="I1591" s="181">
        <v>3.3468</v>
      </c>
      <c r="J1591" s="181">
        <v>3.6143999999999998</v>
      </c>
      <c r="K1591" s="181">
        <v>3.4883999999999999</v>
      </c>
      <c r="L1591" s="181">
        <v>3.3597999999999999</v>
      </c>
      <c r="M1591" s="181">
        <v>3.3237999999999999</v>
      </c>
      <c r="N1591" s="181">
        <v>3.3014999999999999</v>
      </c>
      <c r="O1591" s="181"/>
      <c r="P1591" s="181"/>
      <c r="Q1591" s="181">
        <v>3.6288</v>
      </c>
      <c r="R1591" s="181">
        <v>3.2389999999999999</v>
      </c>
      <c r="S1591" s="124" t="s">
        <v>1951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1255</v>
      </c>
      <c r="B1592" s="177" t="s">
        <v>1297</v>
      </c>
      <c r="C1592" s="177">
        <v>147565</v>
      </c>
      <c r="D1592" s="180">
        <v>44609</v>
      </c>
      <c r="E1592" s="181">
        <v>1093.2716</v>
      </c>
      <c r="F1592" s="181">
        <v>3.1118000000000001</v>
      </c>
      <c r="G1592" s="181">
        <v>3.1324000000000001</v>
      </c>
      <c r="H1592" s="181">
        <v>3.2065999999999999</v>
      </c>
      <c r="I1592" s="181">
        <v>3.2465000000000002</v>
      </c>
      <c r="J1592" s="181">
        <v>3.5135999999999998</v>
      </c>
      <c r="K1592" s="181">
        <v>3.3868999999999998</v>
      </c>
      <c r="L1592" s="181">
        <v>3.2549999999999999</v>
      </c>
      <c r="M1592" s="181">
        <v>3.2179000000000002</v>
      </c>
      <c r="N1592" s="181">
        <v>3.1957</v>
      </c>
      <c r="O1592" s="181"/>
      <c r="P1592" s="181"/>
      <c r="Q1592" s="181">
        <v>3.5232999999999999</v>
      </c>
      <c r="R1592" s="181">
        <v>3.1331000000000002</v>
      </c>
      <c r="S1592" s="124" t="s">
        <v>1951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1255</v>
      </c>
      <c r="B1593" s="177" t="s">
        <v>1298</v>
      </c>
      <c r="C1593" s="177">
        <v>147736</v>
      </c>
      <c r="D1593" s="180">
        <v>44609</v>
      </c>
      <c r="E1593" s="181">
        <v>1085.2243000000001</v>
      </c>
      <c r="F1593" s="181">
        <v>3.1819999999999999</v>
      </c>
      <c r="G1593" s="181">
        <v>3.2330000000000001</v>
      </c>
      <c r="H1593" s="181">
        <v>3.3144999999999998</v>
      </c>
      <c r="I1593" s="181">
        <v>3.3376000000000001</v>
      </c>
      <c r="J1593" s="181">
        <v>3.5998999999999999</v>
      </c>
      <c r="K1593" s="181">
        <v>3.4738000000000002</v>
      </c>
      <c r="L1593" s="181">
        <v>3.3466999999999998</v>
      </c>
      <c r="M1593" s="181">
        <v>3.3220999999999998</v>
      </c>
      <c r="N1593" s="181">
        <v>3.3031999999999999</v>
      </c>
      <c r="O1593" s="181"/>
      <c r="P1593" s="181"/>
      <c r="Q1593" s="181">
        <v>3.5489000000000002</v>
      </c>
      <c r="R1593" s="181">
        <v>3.3018000000000001</v>
      </c>
      <c r="S1593" s="124" t="s">
        <v>1951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1255</v>
      </c>
      <c r="B1594" s="177" t="s">
        <v>1299</v>
      </c>
      <c r="C1594" s="177">
        <v>147739</v>
      </c>
      <c r="D1594" s="180">
        <v>44609</v>
      </c>
      <c r="E1594" s="181">
        <v>1082.7568000000001</v>
      </c>
      <c r="F1594" s="181">
        <v>3.0949</v>
      </c>
      <c r="G1594" s="181">
        <v>3.1436999999999999</v>
      </c>
      <c r="H1594" s="181">
        <v>3.2237</v>
      </c>
      <c r="I1594" s="181">
        <v>3.2544</v>
      </c>
      <c r="J1594" s="181">
        <v>3.5125000000000002</v>
      </c>
      <c r="K1594" s="181">
        <v>3.3834</v>
      </c>
      <c r="L1594" s="181">
        <v>3.2561</v>
      </c>
      <c r="M1594" s="181">
        <v>3.2311000000000001</v>
      </c>
      <c r="N1594" s="181">
        <v>3.2092999999999998</v>
      </c>
      <c r="O1594" s="181"/>
      <c r="P1594" s="181"/>
      <c r="Q1594" s="181">
        <v>3.4485000000000001</v>
      </c>
      <c r="R1594" s="181">
        <v>3.2038000000000002</v>
      </c>
      <c r="S1594" s="124" t="s">
        <v>1951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1255</v>
      </c>
      <c r="B1595" s="177" t="s">
        <v>1300</v>
      </c>
      <c r="C1595" s="177">
        <v>145810</v>
      </c>
      <c r="D1595" s="180">
        <v>44609</v>
      </c>
      <c r="E1595" s="181">
        <v>113.6622</v>
      </c>
      <c r="F1595" s="181">
        <v>3.1473</v>
      </c>
      <c r="G1595" s="181">
        <v>3.1907000000000001</v>
      </c>
      <c r="H1595" s="181">
        <v>3.2362000000000002</v>
      </c>
      <c r="I1595" s="181">
        <v>3.2911000000000001</v>
      </c>
      <c r="J1595" s="181">
        <v>3.5347</v>
      </c>
      <c r="K1595" s="181">
        <v>3.4384000000000001</v>
      </c>
      <c r="L1595" s="181">
        <v>3.3069000000000002</v>
      </c>
      <c r="M1595" s="181">
        <v>3.2707000000000002</v>
      </c>
      <c r="N1595" s="181">
        <v>3.2461000000000002</v>
      </c>
      <c r="O1595" s="181">
        <v>3.9822000000000002</v>
      </c>
      <c r="P1595" s="181"/>
      <c r="Q1595" s="181">
        <v>4.1227</v>
      </c>
      <c r="R1595" s="181">
        <v>3.2181999999999999</v>
      </c>
      <c r="S1595" s="124" t="s">
        <v>1951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1255</v>
      </c>
      <c r="B1596" s="177" t="s">
        <v>1301</v>
      </c>
      <c r="C1596" s="177">
        <v>145811</v>
      </c>
      <c r="D1596" s="180">
        <v>44609</v>
      </c>
      <c r="E1596" s="181">
        <v>113.3199</v>
      </c>
      <c r="F1596" s="181">
        <v>3.0924</v>
      </c>
      <c r="G1596" s="181">
        <v>3.1143999999999998</v>
      </c>
      <c r="H1596" s="181">
        <v>3.1492</v>
      </c>
      <c r="I1596" s="181">
        <v>3.2019000000000002</v>
      </c>
      <c r="J1596" s="181">
        <v>3.4451000000000001</v>
      </c>
      <c r="K1596" s="181">
        <v>3.3477000000000001</v>
      </c>
      <c r="L1596" s="181">
        <v>3.2155</v>
      </c>
      <c r="M1596" s="181">
        <v>3.1785000000000001</v>
      </c>
      <c r="N1596" s="181">
        <v>3.1533000000000002</v>
      </c>
      <c r="O1596" s="181">
        <v>3.8837999999999999</v>
      </c>
      <c r="P1596" s="181"/>
      <c r="Q1596" s="181">
        <v>4.0236000000000001</v>
      </c>
      <c r="R1596" s="181">
        <v>3.1232000000000002</v>
      </c>
      <c r="S1596" s="124" t="s">
        <v>1951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1255</v>
      </c>
      <c r="B1597" s="177" t="s">
        <v>1302</v>
      </c>
      <c r="C1597" s="177">
        <v>147606</v>
      </c>
      <c r="D1597" s="180">
        <v>44609</v>
      </c>
      <c r="E1597" s="181">
        <v>1093.1567</v>
      </c>
      <c r="F1597" s="181">
        <v>3.1856</v>
      </c>
      <c r="G1597" s="181">
        <v>3.2218</v>
      </c>
      <c r="H1597" s="181">
        <v>3.2675000000000001</v>
      </c>
      <c r="I1597" s="181">
        <v>3.3081</v>
      </c>
      <c r="J1597" s="181">
        <v>3.5813000000000001</v>
      </c>
      <c r="K1597" s="181">
        <v>3.4441999999999999</v>
      </c>
      <c r="L1597" s="181">
        <v>3.3386999999999998</v>
      </c>
      <c r="M1597" s="181">
        <v>3.3207</v>
      </c>
      <c r="N1597" s="181">
        <v>3.3037000000000001</v>
      </c>
      <c r="O1597" s="181"/>
      <c r="P1597" s="181"/>
      <c r="Q1597" s="181">
        <v>3.6576</v>
      </c>
      <c r="R1597" s="181">
        <v>3.3121999999999998</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1255</v>
      </c>
      <c r="B1598" s="177" t="s">
        <v>1303</v>
      </c>
      <c r="C1598" s="177">
        <v>147600</v>
      </c>
      <c r="D1598" s="180">
        <v>44609</v>
      </c>
      <c r="E1598" s="181">
        <v>1090.8012000000001</v>
      </c>
      <c r="F1598" s="181">
        <v>3.1255999999999999</v>
      </c>
      <c r="G1598" s="181">
        <v>3.1606999999999998</v>
      </c>
      <c r="H1598" s="181">
        <v>3.2075999999999998</v>
      </c>
      <c r="I1598" s="181">
        <v>3.2477</v>
      </c>
      <c r="J1598" s="181">
        <v>3.5207999999999999</v>
      </c>
      <c r="K1598" s="181">
        <v>3.3881999999999999</v>
      </c>
      <c r="L1598" s="181">
        <v>3.2850000000000001</v>
      </c>
      <c r="M1598" s="181">
        <v>3.2675000000000001</v>
      </c>
      <c r="N1598" s="181">
        <v>3.2446000000000002</v>
      </c>
      <c r="O1598" s="181"/>
      <c r="P1598" s="181"/>
      <c r="Q1598" s="181">
        <v>3.5674999999999999</v>
      </c>
      <c r="R1598" s="181">
        <v>3.2290000000000001</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1255</v>
      </c>
      <c r="B1599" s="177" t="s">
        <v>1304</v>
      </c>
      <c r="C1599" s="177">
        <v>119833</v>
      </c>
      <c r="D1599" s="180">
        <v>44609</v>
      </c>
      <c r="E1599" s="181">
        <v>3448.1968999999999</v>
      </c>
      <c r="F1599" s="181">
        <v>3.1631</v>
      </c>
      <c r="G1599" s="181">
        <v>3.2031999999999998</v>
      </c>
      <c r="H1599" s="181">
        <v>3.2195999999999998</v>
      </c>
      <c r="I1599" s="181">
        <v>3.2702</v>
      </c>
      <c r="J1599" s="181">
        <v>3.5171000000000001</v>
      </c>
      <c r="K1599" s="181">
        <v>3.3955000000000002</v>
      </c>
      <c r="L1599" s="181">
        <v>3.2827000000000002</v>
      </c>
      <c r="M1599" s="181">
        <v>3.2555999999999998</v>
      </c>
      <c r="N1599" s="181">
        <v>3.2385000000000002</v>
      </c>
      <c r="O1599" s="181">
        <v>3.9396</v>
      </c>
      <c r="P1599" s="181">
        <v>4.8002000000000002</v>
      </c>
      <c r="Q1599" s="181">
        <v>6.2953000000000001</v>
      </c>
      <c r="R1599" s="181">
        <v>3.1867999999999999</v>
      </c>
      <c r="S1599" s="124" t="s">
        <v>1951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1255</v>
      </c>
      <c r="B1600" s="177" t="s">
        <v>1305</v>
      </c>
      <c r="C1600" s="177">
        <v>101206</v>
      </c>
      <c r="D1600" s="180">
        <v>44609</v>
      </c>
      <c r="E1600" s="181">
        <v>3412.5798</v>
      </c>
      <c r="F1600" s="181">
        <v>3.0828000000000002</v>
      </c>
      <c r="G1600" s="181">
        <v>3.1229</v>
      </c>
      <c r="H1600" s="181">
        <v>3.1394000000000002</v>
      </c>
      <c r="I1600" s="181">
        <v>3.19</v>
      </c>
      <c r="J1600" s="181">
        <v>3.4365000000000001</v>
      </c>
      <c r="K1600" s="181">
        <v>3.3146</v>
      </c>
      <c r="L1600" s="181">
        <v>3.202</v>
      </c>
      <c r="M1600" s="181">
        <v>3.1772999999999998</v>
      </c>
      <c r="N1600" s="181">
        <v>3.1612</v>
      </c>
      <c r="O1600" s="181">
        <v>3.8653</v>
      </c>
      <c r="P1600" s="181">
        <v>4.7194000000000003</v>
      </c>
      <c r="Q1600" s="181">
        <v>6.5269000000000004</v>
      </c>
      <c r="R1600" s="181">
        <v>3.1120000000000001</v>
      </c>
      <c r="S1600" s="124" t="s">
        <v>1951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1255</v>
      </c>
      <c r="B1601" s="177" t="s">
        <v>1306</v>
      </c>
      <c r="C1601" s="177">
        <v>146963</v>
      </c>
      <c r="D1601" s="180">
        <v>44609</v>
      </c>
      <c r="E1601" s="181">
        <v>1125.5719999999999</v>
      </c>
      <c r="F1601" s="181">
        <v>3.1393</v>
      </c>
      <c r="G1601" s="181">
        <v>3.1743999999999999</v>
      </c>
      <c r="H1601" s="181">
        <v>3.2383000000000002</v>
      </c>
      <c r="I1601" s="181">
        <v>3.2675000000000001</v>
      </c>
      <c r="J1601" s="181">
        <v>3.4853999999999998</v>
      </c>
      <c r="K1601" s="181">
        <v>3.3544999999999998</v>
      </c>
      <c r="L1601" s="181">
        <v>3.2513999999999998</v>
      </c>
      <c r="M1601" s="181">
        <v>3.2218</v>
      </c>
      <c r="N1601" s="181">
        <v>3.2027000000000001</v>
      </c>
      <c r="O1601" s="181"/>
      <c r="P1601" s="181"/>
      <c r="Q1601" s="181">
        <v>4.1374000000000004</v>
      </c>
      <c r="R1601" s="181">
        <v>3.1877</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1255</v>
      </c>
      <c r="B1602" s="177" t="s">
        <v>1307</v>
      </c>
      <c r="C1602" s="177">
        <v>146959</v>
      </c>
      <c r="D1602" s="180">
        <v>44609</v>
      </c>
      <c r="E1602" s="181">
        <v>1122.0709999999999</v>
      </c>
      <c r="F1602" s="181">
        <v>3.0255000000000001</v>
      </c>
      <c r="G1602" s="181">
        <v>3.0607000000000002</v>
      </c>
      <c r="H1602" s="181">
        <v>3.1251000000000002</v>
      </c>
      <c r="I1602" s="181">
        <v>3.1543000000000001</v>
      </c>
      <c r="J1602" s="181">
        <v>3.3721000000000001</v>
      </c>
      <c r="K1602" s="181">
        <v>3.2404999999999999</v>
      </c>
      <c r="L1602" s="181">
        <v>3.1364999999999998</v>
      </c>
      <c r="M1602" s="181">
        <v>3.1059000000000001</v>
      </c>
      <c r="N1602" s="181">
        <v>3.0838999999999999</v>
      </c>
      <c r="O1602" s="181"/>
      <c r="P1602" s="181"/>
      <c r="Q1602" s="181">
        <v>4.0263</v>
      </c>
      <c r="R1602" s="181">
        <v>3.0756000000000001</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1255</v>
      </c>
      <c r="B1603" s="177" t="s">
        <v>1308</v>
      </c>
      <c r="C1603" s="177">
        <v>146980</v>
      </c>
      <c r="D1603" s="180">
        <v>44609</v>
      </c>
      <c r="E1603" s="181">
        <v>1117.1944000000001</v>
      </c>
      <c r="F1603" s="181">
        <v>3.1269</v>
      </c>
      <c r="G1603" s="181">
        <v>3.1776</v>
      </c>
      <c r="H1603" s="181">
        <v>3.2654000000000001</v>
      </c>
      <c r="I1603" s="181">
        <v>3.2660999999999998</v>
      </c>
      <c r="J1603" s="181">
        <v>3.5206</v>
      </c>
      <c r="K1603" s="181">
        <v>3.4194</v>
      </c>
      <c r="L1603" s="181">
        <v>3.2879</v>
      </c>
      <c r="M1603" s="181">
        <v>3.2599</v>
      </c>
      <c r="N1603" s="181">
        <v>3.2526999999999999</v>
      </c>
      <c r="O1603" s="181"/>
      <c r="P1603" s="181"/>
      <c r="Q1603" s="181">
        <v>3.8852000000000002</v>
      </c>
      <c r="R1603" s="181">
        <v>3.2094</v>
      </c>
      <c r="S1603" s="124" t="s">
        <v>1951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1255</v>
      </c>
      <c r="B1604" s="177" t="s">
        <v>1309</v>
      </c>
      <c r="C1604" s="177">
        <v>146977</v>
      </c>
      <c r="D1604" s="180">
        <v>44609</v>
      </c>
      <c r="E1604" s="181">
        <v>1113.8056999999999</v>
      </c>
      <c r="F1604" s="181">
        <v>3.0282</v>
      </c>
      <c r="G1604" s="181">
        <v>3.0779000000000001</v>
      </c>
      <c r="H1604" s="181">
        <v>3.1652</v>
      </c>
      <c r="I1604" s="181">
        <v>3.1659999999999999</v>
      </c>
      <c r="J1604" s="181">
        <v>3.4207999999999998</v>
      </c>
      <c r="K1604" s="181">
        <v>3.3189000000000002</v>
      </c>
      <c r="L1604" s="181">
        <v>3.1865000000000001</v>
      </c>
      <c r="M1604" s="181">
        <v>3.1576</v>
      </c>
      <c r="N1604" s="181">
        <v>3.1389999999999998</v>
      </c>
      <c r="O1604" s="181"/>
      <c r="P1604" s="181"/>
      <c r="Q1604" s="181">
        <v>3.7765</v>
      </c>
      <c r="R1604" s="181">
        <v>3.0998999999999999</v>
      </c>
      <c r="S1604" s="124" t="s">
        <v>1951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1255</v>
      </c>
      <c r="B1605" s="177" t="s">
        <v>1310</v>
      </c>
      <c r="C1605" s="177">
        <v>147003</v>
      </c>
      <c r="D1605" s="180">
        <v>44609</v>
      </c>
      <c r="E1605" s="181">
        <v>1115.0833</v>
      </c>
      <c r="F1605" s="181">
        <v>3.1230000000000002</v>
      </c>
      <c r="G1605" s="181">
        <v>3.1596000000000002</v>
      </c>
      <c r="H1605" s="181">
        <v>3.2336999999999998</v>
      </c>
      <c r="I1605" s="181">
        <v>3.2784</v>
      </c>
      <c r="J1605" s="181">
        <v>3.4889999999999999</v>
      </c>
      <c r="K1605" s="181">
        <v>3.4535</v>
      </c>
      <c r="L1605" s="181">
        <v>3.3153000000000001</v>
      </c>
      <c r="M1605" s="181">
        <v>3.2776000000000001</v>
      </c>
      <c r="N1605" s="181">
        <v>3.2467000000000001</v>
      </c>
      <c r="O1605" s="181"/>
      <c r="P1605" s="181"/>
      <c r="Q1605" s="181">
        <v>3.8235999999999999</v>
      </c>
      <c r="R1605" s="181">
        <v>3.1736</v>
      </c>
      <c r="S1605" s="124" t="s">
        <v>1951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1255</v>
      </c>
      <c r="B1606" s="177" t="s">
        <v>1311</v>
      </c>
      <c r="C1606" s="177">
        <v>146997</v>
      </c>
      <c r="D1606" s="180">
        <v>44609</v>
      </c>
      <c r="E1606" s="181">
        <v>1111.9047</v>
      </c>
      <c r="F1606" s="181">
        <v>3.0268999999999999</v>
      </c>
      <c r="G1606" s="181">
        <v>3.0613000000000001</v>
      </c>
      <c r="H1606" s="181">
        <v>3.1339999999999999</v>
      </c>
      <c r="I1606" s="181">
        <v>3.1783999999999999</v>
      </c>
      <c r="J1606" s="181">
        <v>3.3893</v>
      </c>
      <c r="K1606" s="181">
        <v>3.3527999999999998</v>
      </c>
      <c r="L1606" s="181">
        <v>3.2136999999999998</v>
      </c>
      <c r="M1606" s="181">
        <v>3.1778</v>
      </c>
      <c r="N1606" s="181">
        <v>3.1465999999999998</v>
      </c>
      <c r="O1606" s="181"/>
      <c r="P1606" s="181"/>
      <c r="Q1606" s="181">
        <v>3.7214999999999998</v>
      </c>
      <c r="R1606" s="181">
        <v>3.0726</v>
      </c>
      <c r="S1606" s="124" t="s">
        <v>1951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1255</v>
      </c>
      <c r="B1607" s="177" t="s">
        <v>1312</v>
      </c>
      <c r="C1607" s="177">
        <v>120785</v>
      </c>
      <c r="D1607" s="180">
        <v>44609</v>
      </c>
      <c r="E1607" s="181">
        <v>2898.9000999999998</v>
      </c>
      <c r="F1607" s="181">
        <v>3.1392000000000002</v>
      </c>
      <c r="G1607" s="181">
        <v>3.1833999999999998</v>
      </c>
      <c r="H1607" s="181">
        <v>3.2027999999999999</v>
      </c>
      <c r="I1607" s="181">
        <v>3.2536999999999998</v>
      </c>
      <c r="J1607" s="181">
        <v>3.5032999999999999</v>
      </c>
      <c r="K1607" s="181">
        <v>3.4058999999999999</v>
      </c>
      <c r="L1607" s="181">
        <v>3.2999000000000001</v>
      </c>
      <c r="M1607" s="181">
        <v>3.2673000000000001</v>
      </c>
      <c r="N1607" s="181">
        <v>3.2467999999999999</v>
      </c>
      <c r="O1607" s="181">
        <v>3.972</v>
      </c>
      <c r="P1607" s="181">
        <v>4.7103000000000002</v>
      </c>
      <c r="Q1607" s="181">
        <v>6.3916000000000004</v>
      </c>
      <c r="R1607" s="181">
        <v>3.2143999999999999</v>
      </c>
      <c r="S1607" s="124" t="s">
        <v>1951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1255</v>
      </c>
      <c r="B1608" s="177" t="s">
        <v>1313</v>
      </c>
      <c r="C1608" s="177">
        <v>100814</v>
      </c>
      <c r="D1608" s="180">
        <v>44609</v>
      </c>
      <c r="E1608" s="181">
        <v>2872.7161999999998</v>
      </c>
      <c r="F1608" s="181">
        <v>3.0800999999999998</v>
      </c>
      <c r="G1608" s="181">
        <v>3.1238999999999999</v>
      </c>
      <c r="H1608" s="181">
        <v>3.1427999999999998</v>
      </c>
      <c r="I1608" s="181">
        <v>3.1937000000000002</v>
      </c>
      <c r="J1608" s="181">
        <v>3.4430999999999998</v>
      </c>
      <c r="K1608" s="181">
        <v>3.3454000000000002</v>
      </c>
      <c r="L1608" s="181">
        <v>3.2387999999999999</v>
      </c>
      <c r="M1608" s="181">
        <v>3.2058</v>
      </c>
      <c r="N1608" s="181">
        <v>3.1848999999999998</v>
      </c>
      <c r="O1608" s="181">
        <v>3.9018999999999999</v>
      </c>
      <c r="P1608" s="181">
        <v>4.6178999999999997</v>
      </c>
      <c r="Q1608" s="181">
        <v>5.9676999999999998</v>
      </c>
      <c r="R1608" s="181">
        <v>3.1511</v>
      </c>
      <c r="S1608" s="124" t="s">
        <v>1951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1255</v>
      </c>
      <c r="B1609" s="177" t="s">
        <v>2029</v>
      </c>
      <c r="C1609" s="177">
        <v>147593</v>
      </c>
      <c r="D1609" s="180">
        <v>44609</v>
      </c>
      <c r="E1609" s="181">
        <v>1088.4541999999999</v>
      </c>
      <c r="F1609" s="181">
        <v>2.9043000000000001</v>
      </c>
      <c r="G1609" s="181">
        <v>2.9594999999999998</v>
      </c>
      <c r="H1609" s="181">
        <v>3.0259999999999998</v>
      </c>
      <c r="I1609" s="181">
        <v>3.0554000000000001</v>
      </c>
      <c r="J1609" s="181">
        <v>3.2873999999999999</v>
      </c>
      <c r="K1609" s="181">
        <v>3.2004999999999999</v>
      </c>
      <c r="L1609" s="181">
        <v>3.0884999999999998</v>
      </c>
      <c r="M1609" s="181">
        <v>3.1349</v>
      </c>
      <c r="N1609" s="181">
        <v>3.1173999999999999</v>
      </c>
      <c r="O1609" s="181"/>
      <c r="P1609" s="181"/>
      <c r="Q1609" s="181">
        <v>3.4620000000000002</v>
      </c>
      <c r="R1609" s="181">
        <v>3.0695999999999999</v>
      </c>
      <c r="S1609" s="124" t="s">
        <v>1951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1255</v>
      </c>
      <c r="B1610" s="177" t="s">
        <v>2030</v>
      </c>
      <c r="C1610" s="177">
        <v>147590</v>
      </c>
      <c r="D1610" s="180">
        <v>44609</v>
      </c>
      <c r="E1610" s="181">
        <v>1086.7003999999999</v>
      </c>
      <c r="F1610" s="181">
        <v>2.835</v>
      </c>
      <c r="G1610" s="181">
        <v>2.8892000000000002</v>
      </c>
      <c r="H1610" s="181">
        <v>2.9569000000000001</v>
      </c>
      <c r="I1610" s="181">
        <v>2.9763999999999999</v>
      </c>
      <c r="J1610" s="181">
        <v>3.2119</v>
      </c>
      <c r="K1610" s="181">
        <v>3.1217000000000001</v>
      </c>
      <c r="L1610" s="181">
        <v>3.0137</v>
      </c>
      <c r="M1610" s="181">
        <v>3.0583999999999998</v>
      </c>
      <c r="N1610" s="181">
        <v>3.0417000000000001</v>
      </c>
      <c r="O1610" s="181"/>
      <c r="P1610" s="181"/>
      <c r="Q1610" s="181">
        <v>3.395</v>
      </c>
      <c r="R1610" s="181">
        <v>3.0007000000000001</v>
      </c>
      <c r="S1610" s="124" t="s">
        <v>1951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3.1060666666666661</v>
      </c>
      <c r="G1611" s="183">
        <v>3.1369866666666653</v>
      </c>
      <c r="H1611" s="183">
        <v>3.1838483333333341</v>
      </c>
      <c r="I1611" s="183">
        <v>3.220073333333334</v>
      </c>
      <c r="J1611" s="183">
        <v>3.4693899999999984</v>
      </c>
      <c r="K1611" s="183">
        <v>3.3705350000000016</v>
      </c>
      <c r="L1611" s="183">
        <v>3.2490933333333341</v>
      </c>
      <c r="M1611" s="183">
        <v>3.2203633333333332</v>
      </c>
      <c r="N1611" s="183">
        <v>3.2005283333333332</v>
      </c>
      <c r="O1611" s="183">
        <v>3.9005999999999998</v>
      </c>
      <c r="P1611" s="183">
        <v>4.6955125000000004</v>
      </c>
      <c r="Q1611" s="183">
        <v>4.0565750000000005</v>
      </c>
      <c r="R1611" s="183">
        <v>3.1653549999999999</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408</v>
      </c>
      <c r="B1612" s="177"/>
      <c r="C1612" s="177"/>
      <c r="D1612" s="177"/>
      <c r="E1612" s="177"/>
      <c r="F1612" s="183">
        <v>3.1015000000000001</v>
      </c>
      <c r="G1612" s="183">
        <v>3.1451000000000002</v>
      </c>
      <c r="H1612" s="183">
        <v>3.1893500000000001</v>
      </c>
      <c r="I1612" s="183">
        <v>3.2280500000000001</v>
      </c>
      <c r="J1612" s="183">
        <v>3.4751000000000003</v>
      </c>
      <c r="K1612" s="183">
        <v>3.3752</v>
      </c>
      <c r="L1612" s="183">
        <v>3.2531999999999996</v>
      </c>
      <c r="M1612" s="183">
        <v>3.22105</v>
      </c>
      <c r="N1612" s="183">
        <v>3.2046000000000001</v>
      </c>
      <c r="O1612" s="183">
        <v>3.92855</v>
      </c>
      <c r="P1612" s="183">
        <v>4.7148500000000002</v>
      </c>
      <c r="Q1612" s="183">
        <v>3.7772999999999999</v>
      </c>
      <c r="R1612" s="183">
        <v>3.1749000000000001</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1314</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1315</v>
      </c>
      <c r="B1615" s="177" t="s">
        <v>1316</v>
      </c>
      <c r="C1615" s="177">
        <v>100058</v>
      </c>
      <c r="D1615" s="180">
        <v>44609</v>
      </c>
      <c r="E1615" s="181">
        <v>66.2393</v>
      </c>
      <c r="F1615" s="181">
        <v>14.883900000000001</v>
      </c>
      <c r="G1615" s="181">
        <v>6.4321000000000002</v>
      </c>
      <c r="H1615" s="181">
        <v>17.78</v>
      </c>
      <c r="I1615" s="181">
        <v>30.083200000000001</v>
      </c>
      <c r="J1615" s="181">
        <v>10.214399999999999</v>
      </c>
      <c r="K1615" s="181">
        <v>2.8515999999999999</v>
      </c>
      <c r="L1615" s="181">
        <v>4.3963999999999999</v>
      </c>
      <c r="M1615" s="181">
        <v>4.68</v>
      </c>
      <c r="N1615" s="181">
        <v>5.4519000000000002</v>
      </c>
      <c r="O1615" s="181">
        <v>8.8427000000000007</v>
      </c>
      <c r="P1615" s="181">
        <v>7.9635999999999996</v>
      </c>
      <c r="Q1615" s="181">
        <v>8.8193999999999999</v>
      </c>
      <c r="R1615" s="181">
        <v>6.5716000000000001</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1315</v>
      </c>
      <c r="B1616" s="177" t="s">
        <v>1895</v>
      </c>
      <c r="C1616" s="177">
        <v>119605</v>
      </c>
      <c r="D1616" s="180">
        <v>44609</v>
      </c>
      <c r="E1616" s="181">
        <v>69.633700000000005</v>
      </c>
      <c r="F1616" s="181">
        <v>15.5221</v>
      </c>
      <c r="G1616" s="181">
        <v>7.0629</v>
      </c>
      <c r="H1616" s="181">
        <v>18.410799999999998</v>
      </c>
      <c r="I1616" s="181">
        <v>30.73</v>
      </c>
      <c r="J1616" s="181">
        <v>10.8634</v>
      </c>
      <c r="K1616" s="181">
        <v>3.5045000000000002</v>
      </c>
      <c r="L1616" s="181">
        <v>5.0602</v>
      </c>
      <c r="M1616" s="181">
        <v>5.3536999999999999</v>
      </c>
      <c r="N1616" s="181">
        <v>6.1529999999999996</v>
      </c>
      <c r="O1616" s="181">
        <v>9.5196000000000005</v>
      </c>
      <c r="P1616" s="181">
        <v>8.6039999999999992</v>
      </c>
      <c r="Q1616" s="181">
        <v>9.5899000000000001</v>
      </c>
      <c r="R1616" s="181">
        <v>7.2455999999999996</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1315</v>
      </c>
      <c r="B1617" s="177" t="s">
        <v>1317</v>
      </c>
      <c r="C1617" s="177"/>
      <c r="D1617" s="180">
        <v>44609</v>
      </c>
      <c r="E1617" s="181">
        <v>69.633700000000005</v>
      </c>
      <c r="F1617" s="181">
        <v>15.5221</v>
      </c>
      <c r="G1617" s="181">
        <v>7.0629</v>
      </c>
      <c r="H1617" s="181">
        <v>18.410799999999998</v>
      </c>
      <c r="I1617" s="181">
        <v>30.73</v>
      </c>
      <c r="J1617" s="181">
        <v>10.8634</v>
      </c>
      <c r="K1617" s="181">
        <v>3.5045000000000002</v>
      </c>
      <c r="L1617" s="181">
        <v>5.0602</v>
      </c>
      <c r="M1617" s="181">
        <v>5.3536999999999999</v>
      </c>
      <c r="N1617" s="181">
        <v>6.1529999999999996</v>
      </c>
      <c r="O1617" s="181">
        <v>9.5196000000000005</v>
      </c>
      <c r="P1617" s="181">
        <v>8.6039999999999992</v>
      </c>
      <c r="Q1617" s="181">
        <v>9.5899000000000001</v>
      </c>
      <c r="R1617" s="181">
        <v>7.2455999999999996</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1315</v>
      </c>
      <c r="B1618" s="177" t="s">
        <v>1318</v>
      </c>
      <c r="C1618" s="177">
        <v>120447</v>
      </c>
      <c r="D1618" s="180">
        <v>44609</v>
      </c>
      <c r="E1618" s="181">
        <v>21.4071</v>
      </c>
      <c r="F1618" s="181">
        <v>-25.217199999999998</v>
      </c>
      <c r="G1618" s="181">
        <v>-20.765999999999998</v>
      </c>
      <c r="H1618" s="181">
        <v>9.8835999999999995</v>
      </c>
      <c r="I1618" s="181">
        <v>22.702500000000001</v>
      </c>
      <c r="J1618" s="181">
        <v>4.5441000000000003</v>
      </c>
      <c r="K1618" s="181">
        <v>1.5572999999999999</v>
      </c>
      <c r="L1618" s="181">
        <v>4.0499000000000001</v>
      </c>
      <c r="M1618" s="181">
        <v>3.5211999999999999</v>
      </c>
      <c r="N1618" s="181">
        <v>3.9058999999999999</v>
      </c>
      <c r="O1618" s="181">
        <v>9.6311</v>
      </c>
      <c r="P1618" s="181">
        <v>7.6677999999999997</v>
      </c>
      <c r="Q1618" s="181">
        <v>7.9032999999999998</v>
      </c>
      <c r="R1618" s="181">
        <v>6.9280999999999997</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1315</v>
      </c>
      <c r="B1619" s="177" t="s">
        <v>1319</v>
      </c>
      <c r="C1619" s="177">
        <v>116471</v>
      </c>
      <c r="D1619" s="180">
        <v>44609</v>
      </c>
      <c r="E1619" s="181">
        <v>20.415400000000002</v>
      </c>
      <c r="F1619" s="181">
        <v>-25.9057</v>
      </c>
      <c r="G1619" s="181">
        <v>-21.416599999999999</v>
      </c>
      <c r="H1619" s="181">
        <v>9.2622</v>
      </c>
      <c r="I1619" s="181">
        <v>22.0869</v>
      </c>
      <c r="J1619" s="181">
        <v>3.9348999999999998</v>
      </c>
      <c r="K1619" s="181">
        <v>0.9506</v>
      </c>
      <c r="L1619" s="181">
        <v>3.4359999999999999</v>
      </c>
      <c r="M1619" s="181">
        <v>2.9035000000000002</v>
      </c>
      <c r="N1619" s="181">
        <v>3.2812999999999999</v>
      </c>
      <c r="O1619" s="181">
        <v>9.0556999999999999</v>
      </c>
      <c r="P1619" s="181">
        <v>7.1055000000000001</v>
      </c>
      <c r="Q1619" s="181">
        <v>7.3395999999999999</v>
      </c>
      <c r="R1619" s="181">
        <v>6.3281999999999998</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1315</v>
      </c>
      <c r="B1620" s="177" t="s">
        <v>1320</v>
      </c>
      <c r="C1620" s="177">
        <v>101187</v>
      </c>
      <c r="D1620" s="180">
        <v>44609</v>
      </c>
      <c r="E1620" s="181">
        <v>34.107700000000001</v>
      </c>
      <c r="F1620" s="181">
        <v>5.5655999999999999</v>
      </c>
      <c r="G1620" s="181">
        <v>-15.6396</v>
      </c>
      <c r="H1620" s="181">
        <v>11.107200000000001</v>
      </c>
      <c r="I1620" s="181">
        <v>27.623999999999999</v>
      </c>
      <c r="J1620" s="181">
        <v>4.1397000000000004</v>
      </c>
      <c r="K1620" s="181">
        <v>-0.73729999999999996</v>
      </c>
      <c r="L1620" s="181">
        <v>2.0964999999999998</v>
      </c>
      <c r="M1620" s="181">
        <v>2.6909999999999998</v>
      </c>
      <c r="N1620" s="181">
        <v>3.5396000000000001</v>
      </c>
      <c r="O1620" s="181">
        <v>6.8219000000000003</v>
      </c>
      <c r="P1620" s="181">
        <v>5.9504999999999999</v>
      </c>
      <c r="Q1620" s="181">
        <v>6.351</v>
      </c>
      <c r="R1620" s="181">
        <v>4.6277999999999997</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1315</v>
      </c>
      <c r="B1621" s="177" t="s">
        <v>1321</v>
      </c>
      <c r="C1621" s="177">
        <v>119341</v>
      </c>
      <c r="D1621" s="180">
        <v>44609</v>
      </c>
      <c r="E1621" s="181">
        <v>36.869300000000003</v>
      </c>
      <c r="F1621" s="181">
        <v>6.3369999999999997</v>
      </c>
      <c r="G1621" s="181">
        <v>-14.897500000000001</v>
      </c>
      <c r="H1621" s="181">
        <v>11.878500000000001</v>
      </c>
      <c r="I1621" s="181">
        <v>28.407599999999999</v>
      </c>
      <c r="J1621" s="181">
        <v>4.9225000000000003</v>
      </c>
      <c r="K1621" s="181">
        <v>3.8699999999999998E-2</v>
      </c>
      <c r="L1621" s="181">
        <v>2.8721000000000001</v>
      </c>
      <c r="M1621" s="181">
        <v>3.4670999999999998</v>
      </c>
      <c r="N1621" s="181">
        <v>4.3318000000000003</v>
      </c>
      <c r="O1621" s="181">
        <v>7.6449999999999996</v>
      </c>
      <c r="P1621" s="181">
        <v>6.7996999999999996</v>
      </c>
      <c r="Q1621" s="181">
        <v>8.1597000000000008</v>
      </c>
      <c r="R1621" s="181">
        <v>5.4405999999999999</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1315</v>
      </c>
      <c r="B1622" s="177" t="s">
        <v>1972</v>
      </c>
      <c r="C1622" s="177">
        <v>118299</v>
      </c>
      <c r="D1622" s="180">
        <v>44609</v>
      </c>
      <c r="E1622" s="181">
        <v>64.745999999999995</v>
      </c>
      <c r="F1622" s="181">
        <v>7.4992999999999999</v>
      </c>
      <c r="G1622" s="181">
        <v>-1.6346000000000001</v>
      </c>
      <c r="H1622" s="181">
        <v>8.5103000000000009</v>
      </c>
      <c r="I1622" s="181">
        <v>14.2515</v>
      </c>
      <c r="J1622" s="181">
        <v>4.1315999999999997</v>
      </c>
      <c r="K1622" s="181">
        <v>1.8777999999999999</v>
      </c>
      <c r="L1622" s="181">
        <v>3.4592000000000001</v>
      </c>
      <c r="M1622" s="181">
        <v>3.3252999999999999</v>
      </c>
      <c r="N1622" s="181">
        <v>3.7974999999999999</v>
      </c>
      <c r="O1622" s="181">
        <v>8.0042000000000009</v>
      </c>
      <c r="P1622" s="181">
        <v>6.7869999999999999</v>
      </c>
      <c r="Q1622" s="181">
        <v>8.6067</v>
      </c>
      <c r="R1622" s="181">
        <v>5.5250000000000004</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1315</v>
      </c>
      <c r="B1623" s="177" t="s">
        <v>1973</v>
      </c>
      <c r="C1623" s="177">
        <v>100597</v>
      </c>
      <c r="D1623" s="180">
        <v>44609</v>
      </c>
      <c r="E1623" s="181">
        <v>61.569000000000003</v>
      </c>
      <c r="F1623" s="181">
        <v>6.9374000000000002</v>
      </c>
      <c r="G1623" s="181">
        <v>-2.1930999999999998</v>
      </c>
      <c r="H1623" s="181">
        <v>7.9561000000000002</v>
      </c>
      <c r="I1623" s="181">
        <v>13.6854</v>
      </c>
      <c r="J1623" s="181">
        <v>3.5657999999999999</v>
      </c>
      <c r="K1623" s="181">
        <v>1.3013999999999999</v>
      </c>
      <c r="L1623" s="181">
        <v>2.7982</v>
      </c>
      <c r="M1623" s="181">
        <v>2.6261000000000001</v>
      </c>
      <c r="N1623" s="181">
        <v>3.0813999999999999</v>
      </c>
      <c r="O1623" s="181">
        <v>7.2663000000000002</v>
      </c>
      <c r="P1623" s="181">
        <v>6.0895000000000001</v>
      </c>
      <c r="Q1623" s="181">
        <v>8.5503999999999998</v>
      </c>
      <c r="R1623" s="181">
        <v>4.7881999999999998</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1315</v>
      </c>
      <c r="B1624" s="177" t="s">
        <v>1322</v>
      </c>
      <c r="C1624" s="177">
        <v>119099</v>
      </c>
      <c r="D1624" s="180">
        <v>44609</v>
      </c>
      <c r="E1624" s="181">
        <v>79.705100000000002</v>
      </c>
      <c r="F1624" s="181">
        <v>14.1099</v>
      </c>
      <c r="G1624" s="181">
        <v>-11.9252</v>
      </c>
      <c r="H1624" s="181">
        <v>9.0960999999999999</v>
      </c>
      <c r="I1624" s="181">
        <v>19.9209</v>
      </c>
      <c r="J1624" s="181">
        <v>3.0406</v>
      </c>
      <c r="K1624" s="181">
        <v>1.1081000000000001</v>
      </c>
      <c r="L1624" s="181">
        <v>4.0122999999999998</v>
      </c>
      <c r="M1624" s="181">
        <v>3.931</v>
      </c>
      <c r="N1624" s="181">
        <v>4.7912999999999997</v>
      </c>
      <c r="O1624" s="181">
        <v>9.9261999999999997</v>
      </c>
      <c r="P1624" s="181">
        <v>8.3437999999999999</v>
      </c>
      <c r="Q1624" s="181">
        <v>8.6397999999999993</v>
      </c>
      <c r="R1624" s="181">
        <v>6.9695999999999998</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1315</v>
      </c>
      <c r="B1625" s="177" t="s">
        <v>1323</v>
      </c>
      <c r="C1625" s="177">
        <v>100084</v>
      </c>
      <c r="D1625" s="180">
        <v>44609</v>
      </c>
      <c r="E1625" s="181">
        <v>76.257599999999996</v>
      </c>
      <c r="F1625" s="181">
        <v>13.5985</v>
      </c>
      <c r="G1625" s="181">
        <v>-12.431900000000001</v>
      </c>
      <c r="H1625" s="181">
        <v>8.5748999999999995</v>
      </c>
      <c r="I1625" s="181">
        <v>19.398299999999999</v>
      </c>
      <c r="J1625" s="181">
        <v>2.5097</v>
      </c>
      <c r="K1625" s="181">
        <v>0.56369999999999998</v>
      </c>
      <c r="L1625" s="181">
        <v>3.4721000000000002</v>
      </c>
      <c r="M1625" s="181">
        <v>3.3952</v>
      </c>
      <c r="N1625" s="181">
        <v>4.2431000000000001</v>
      </c>
      <c r="O1625" s="181">
        <v>9.3306000000000004</v>
      </c>
      <c r="P1625" s="181">
        <v>7.6310000000000002</v>
      </c>
      <c r="Q1625" s="181">
        <v>9.4932999999999996</v>
      </c>
      <c r="R1625" s="181">
        <v>6.4024999999999999</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1315</v>
      </c>
      <c r="B1626" s="177" t="s">
        <v>1324</v>
      </c>
      <c r="C1626" s="177">
        <v>140298</v>
      </c>
      <c r="D1626" s="180">
        <v>44609</v>
      </c>
      <c r="E1626" s="181">
        <v>20.663799999999998</v>
      </c>
      <c r="F1626" s="181">
        <v>19.9709</v>
      </c>
      <c r="G1626" s="181">
        <v>-2.0604</v>
      </c>
      <c r="H1626" s="181">
        <v>17.012499999999999</v>
      </c>
      <c r="I1626" s="181">
        <v>24.850300000000001</v>
      </c>
      <c r="J1626" s="181">
        <v>3.8300999999999998</v>
      </c>
      <c r="K1626" s="181">
        <v>2.0457000000000001</v>
      </c>
      <c r="L1626" s="181">
        <v>5.8131000000000004</v>
      </c>
      <c r="M1626" s="181">
        <v>3.9676999999999998</v>
      </c>
      <c r="N1626" s="181">
        <v>6.2493999999999996</v>
      </c>
      <c r="O1626" s="181">
        <v>10.1341</v>
      </c>
      <c r="P1626" s="181">
        <v>8.3991000000000007</v>
      </c>
      <c r="Q1626" s="181">
        <v>9.4763999999999999</v>
      </c>
      <c r="R1626" s="181">
        <v>8.4320000000000004</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1315</v>
      </c>
      <c r="B1627" s="177" t="s">
        <v>1325</v>
      </c>
      <c r="C1627" s="177">
        <v>140297</v>
      </c>
      <c r="D1627" s="180">
        <v>44609</v>
      </c>
      <c r="E1627" s="181">
        <v>19.8583</v>
      </c>
      <c r="F1627" s="181">
        <v>19.493400000000001</v>
      </c>
      <c r="G1627" s="181">
        <v>-2.6951999999999998</v>
      </c>
      <c r="H1627" s="181">
        <v>16.356999999999999</v>
      </c>
      <c r="I1627" s="181">
        <v>24.2089</v>
      </c>
      <c r="J1627" s="181">
        <v>3.1806000000000001</v>
      </c>
      <c r="K1627" s="181">
        <v>1.3934</v>
      </c>
      <c r="L1627" s="181">
        <v>5.1204999999999998</v>
      </c>
      <c r="M1627" s="181">
        <v>3.2492000000000001</v>
      </c>
      <c r="N1627" s="181">
        <v>5.4912000000000001</v>
      </c>
      <c r="O1627" s="181">
        <v>9.5084</v>
      </c>
      <c r="P1627" s="181">
        <v>7.8349000000000002</v>
      </c>
      <c r="Q1627" s="181">
        <v>8.9346999999999994</v>
      </c>
      <c r="R1627" s="181">
        <v>7.8087999999999997</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1315</v>
      </c>
      <c r="B1628" s="177" t="s">
        <v>1326</v>
      </c>
      <c r="C1628" s="177">
        <v>100493</v>
      </c>
      <c r="D1628" s="180">
        <v>44609</v>
      </c>
      <c r="E1628" s="181">
        <v>48.826700000000002</v>
      </c>
      <c r="F1628" s="181">
        <v>7.5517000000000003</v>
      </c>
      <c r="G1628" s="181">
        <v>-13.3912</v>
      </c>
      <c r="H1628" s="181">
        <v>7.7859999999999996</v>
      </c>
      <c r="I1628" s="181">
        <v>23.104399999999998</v>
      </c>
      <c r="J1628" s="181">
        <v>6.2960000000000003</v>
      </c>
      <c r="K1628" s="181">
        <v>2.6156999999999999</v>
      </c>
      <c r="L1628" s="181">
        <v>3.7382</v>
      </c>
      <c r="M1628" s="181">
        <v>3.3656999999999999</v>
      </c>
      <c r="N1628" s="181">
        <v>4.0174000000000003</v>
      </c>
      <c r="O1628" s="181">
        <v>6.4138000000000002</v>
      </c>
      <c r="P1628" s="181">
        <v>5.0206999999999997</v>
      </c>
      <c r="Q1628" s="181">
        <v>8.1616999999999997</v>
      </c>
      <c r="R1628" s="181">
        <v>3.8569</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1315</v>
      </c>
      <c r="B1629" s="177" t="s">
        <v>1327</v>
      </c>
      <c r="C1629" s="177">
        <v>118498</v>
      </c>
      <c r="D1629" s="180">
        <v>44609</v>
      </c>
      <c r="E1629" s="181">
        <v>52.621699999999997</v>
      </c>
      <c r="F1629" s="181">
        <v>8.0479000000000003</v>
      </c>
      <c r="G1629" s="181">
        <v>-12.933999999999999</v>
      </c>
      <c r="H1629" s="181">
        <v>8.2474000000000007</v>
      </c>
      <c r="I1629" s="181">
        <v>23.566600000000001</v>
      </c>
      <c r="J1629" s="181">
        <v>6.7556000000000003</v>
      </c>
      <c r="K1629" s="181">
        <v>3.0764</v>
      </c>
      <c r="L1629" s="181">
        <v>4.2050000000000001</v>
      </c>
      <c r="M1629" s="181">
        <v>3.8298000000000001</v>
      </c>
      <c r="N1629" s="181">
        <v>4.4797000000000002</v>
      </c>
      <c r="O1629" s="181">
        <v>6.9444999999999997</v>
      </c>
      <c r="P1629" s="181">
        <v>5.7412999999999998</v>
      </c>
      <c r="Q1629" s="181">
        <v>7.6555</v>
      </c>
      <c r="R1629" s="181">
        <v>4.3452999999999999</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1315</v>
      </c>
      <c r="B1630" s="177" t="s">
        <v>1328</v>
      </c>
      <c r="C1630" s="177">
        <v>101083</v>
      </c>
      <c r="D1630" s="180">
        <v>44609</v>
      </c>
      <c r="E1630" s="181">
        <v>44.941800000000001</v>
      </c>
      <c r="F1630" s="181">
        <v>9.8298000000000005</v>
      </c>
      <c r="G1630" s="181">
        <v>-12.5755</v>
      </c>
      <c r="H1630" s="181">
        <v>19.050699999999999</v>
      </c>
      <c r="I1630" s="181">
        <v>38.231000000000002</v>
      </c>
      <c r="J1630" s="181">
        <v>7.7424999999999997</v>
      </c>
      <c r="K1630" s="181">
        <v>0.28620000000000001</v>
      </c>
      <c r="L1630" s="181">
        <v>3.3954</v>
      </c>
      <c r="M1630" s="181">
        <v>3.4670000000000001</v>
      </c>
      <c r="N1630" s="181">
        <v>3.9403000000000001</v>
      </c>
      <c r="O1630" s="181">
        <v>6.8728999999999996</v>
      </c>
      <c r="P1630" s="181">
        <v>6.0666000000000002</v>
      </c>
      <c r="Q1630" s="181">
        <v>7.5750999999999999</v>
      </c>
      <c r="R1630" s="181">
        <v>5.2064000000000004</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1315</v>
      </c>
      <c r="B1631" s="177" t="s">
        <v>1329</v>
      </c>
      <c r="C1631" s="177">
        <v>119116</v>
      </c>
      <c r="D1631" s="180">
        <v>44609</v>
      </c>
      <c r="E1631" s="181">
        <v>46.628599999999999</v>
      </c>
      <c r="F1631" s="181">
        <v>10.257300000000001</v>
      </c>
      <c r="G1631" s="181">
        <v>-12.121</v>
      </c>
      <c r="H1631" s="181">
        <v>19.4968</v>
      </c>
      <c r="I1631" s="181">
        <v>38.681399999999996</v>
      </c>
      <c r="J1631" s="181">
        <v>8.1898999999999997</v>
      </c>
      <c r="K1631" s="181">
        <v>0.73560000000000003</v>
      </c>
      <c r="L1631" s="181">
        <v>3.8573</v>
      </c>
      <c r="M1631" s="181">
        <v>3.9321999999999999</v>
      </c>
      <c r="N1631" s="181">
        <v>4.4047000000000001</v>
      </c>
      <c r="O1631" s="181">
        <v>7.3259999999999996</v>
      </c>
      <c r="P1631" s="181">
        <v>6.4984999999999999</v>
      </c>
      <c r="Q1631" s="181">
        <v>8.1242999999999999</v>
      </c>
      <c r="R1631" s="181">
        <v>5.6759000000000004</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1315</v>
      </c>
      <c r="B1632" s="177" t="s">
        <v>1330</v>
      </c>
      <c r="C1632" s="177">
        <v>100369</v>
      </c>
      <c r="D1632" s="180">
        <v>44609</v>
      </c>
      <c r="E1632" s="181">
        <v>80.580500000000001</v>
      </c>
      <c r="F1632" s="181">
        <v>-12.7691</v>
      </c>
      <c r="G1632" s="181">
        <v>-25.613900000000001</v>
      </c>
      <c r="H1632" s="181">
        <v>18.494499999999999</v>
      </c>
      <c r="I1632" s="181">
        <v>51.200299999999999</v>
      </c>
      <c r="J1632" s="181">
        <v>9.9001999999999999</v>
      </c>
      <c r="K1632" s="181">
        <v>-3.4773000000000001</v>
      </c>
      <c r="L1632" s="181">
        <v>3.992</v>
      </c>
      <c r="M1632" s="181">
        <v>3.5482</v>
      </c>
      <c r="N1632" s="181">
        <v>4.0864000000000003</v>
      </c>
      <c r="O1632" s="181">
        <v>8.7539999999999996</v>
      </c>
      <c r="P1632" s="181">
        <v>7.5243000000000002</v>
      </c>
      <c r="Q1632" s="181">
        <v>9.7109000000000005</v>
      </c>
      <c r="R1632" s="181">
        <v>6.2272999999999996</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1315</v>
      </c>
      <c r="B1633" s="177" t="s">
        <v>1331</v>
      </c>
      <c r="C1633" s="177">
        <v>120590</v>
      </c>
      <c r="D1633" s="180">
        <v>44609</v>
      </c>
      <c r="E1633" s="181">
        <v>85.2654</v>
      </c>
      <c r="F1633" s="181">
        <v>-12.196099999999999</v>
      </c>
      <c r="G1633" s="181">
        <v>-25.0336</v>
      </c>
      <c r="H1633" s="181">
        <v>19.0761</v>
      </c>
      <c r="I1633" s="181">
        <v>51.790700000000001</v>
      </c>
      <c r="J1633" s="181">
        <v>10.5006</v>
      </c>
      <c r="K1633" s="181">
        <v>-2.8769</v>
      </c>
      <c r="L1633" s="181">
        <v>4.6125999999999996</v>
      </c>
      <c r="M1633" s="181">
        <v>4.1742999999999997</v>
      </c>
      <c r="N1633" s="181">
        <v>4.7218999999999998</v>
      </c>
      <c r="O1633" s="181">
        <v>9.3413000000000004</v>
      </c>
      <c r="P1633" s="181">
        <v>8.1206999999999994</v>
      </c>
      <c r="Q1633" s="181">
        <v>8.9472000000000005</v>
      </c>
      <c r="R1633" s="181">
        <v>6.8258999999999999</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1315</v>
      </c>
      <c r="B1634" s="177" t="s">
        <v>1332</v>
      </c>
      <c r="C1634" s="177">
        <v>118030</v>
      </c>
      <c r="D1634" s="180">
        <v>44609</v>
      </c>
      <c r="E1634" s="181">
        <v>17.360900000000001</v>
      </c>
      <c r="F1634" s="181">
        <v>2.1025</v>
      </c>
      <c r="G1634" s="181">
        <v>2.0327000000000002</v>
      </c>
      <c r="H1634" s="181">
        <v>5.7729999999999997</v>
      </c>
      <c r="I1634" s="181">
        <v>32.414999999999999</v>
      </c>
      <c r="J1634" s="181">
        <v>1.6503000000000001</v>
      </c>
      <c r="K1634" s="181">
        <v>-3.1602999999999999</v>
      </c>
      <c r="L1634" s="181">
        <v>-5.7099999999999998E-2</v>
      </c>
      <c r="M1634" s="181">
        <v>0.62450000000000006</v>
      </c>
      <c r="N1634" s="181">
        <v>1.9790000000000001</v>
      </c>
      <c r="O1634" s="181">
        <v>5.3409000000000004</v>
      </c>
      <c r="P1634" s="181">
        <v>4.1952999999999996</v>
      </c>
      <c r="Q1634" s="181">
        <v>6.2042000000000002</v>
      </c>
      <c r="R1634" s="181">
        <v>3.5928</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1315</v>
      </c>
      <c r="B1635" s="177" t="s">
        <v>1333</v>
      </c>
      <c r="C1635" s="177">
        <v>118341</v>
      </c>
      <c r="D1635" s="180">
        <v>44609</v>
      </c>
      <c r="E1635" s="181">
        <v>18.481400000000001</v>
      </c>
      <c r="F1635" s="181">
        <v>2.7652000000000001</v>
      </c>
      <c r="G1635" s="181">
        <v>2.7656000000000001</v>
      </c>
      <c r="H1635" s="181">
        <v>6.5255000000000001</v>
      </c>
      <c r="I1635" s="181">
        <v>33.187399999999997</v>
      </c>
      <c r="J1635" s="181">
        <v>2.4131</v>
      </c>
      <c r="K1635" s="181">
        <v>-2.3961999999999999</v>
      </c>
      <c r="L1635" s="181">
        <v>0.71309999999999996</v>
      </c>
      <c r="M1635" s="181">
        <v>1.4</v>
      </c>
      <c r="N1635" s="181">
        <v>2.7681</v>
      </c>
      <c r="O1635" s="181">
        <v>6.1966000000000001</v>
      </c>
      <c r="P1635" s="181">
        <v>5.1113999999999997</v>
      </c>
      <c r="Q1635" s="181">
        <v>6.8844000000000003</v>
      </c>
      <c r="R1635" s="181">
        <v>4.4371999999999998</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1315</v>
      </c>
      <c r="B1636" s="177" t="s">
        <v>1334</v>
      </c>
      <c r="C1636" s="177">
        <v>118464</v>
      </c>
      <c r="D1636" s="180">
        <v>44609</v>
      </c>
      <c r="E1636" s="181">
        <v>30.409099999999999</v>
      </c>
      <c r="F1636" s="181">
        <v>25.223700000000001</v>
      </c>
      <c r="G1636" s="181">
        <v>-4.7992999999999997</v>
      </c>
      <c r="H1636" s="181">
        <v>14.133100000000001</v>
      </c>
      <c r="I1636" s="181">
        <v>38.3658</v>
      </c>
      <c r="J1636" s="181">
        <v>13.0442</v>
      </c>
      <c r="K1636" s="181">
        <v>3.8132999999999999</v>
      </c>
      <c r="L1636" s="181">
        <v>4.5708000000000002</v>
      </c>
      <c r="M1636" s="181">
        <v>4.6695000000000002</v>
      </c>
      <c r="N1636" s="181">
        <v>5.2778999999999998</v>
      </c>
      <c r="O1636" s="181">
        <v>10.4848</v>
      </c>
      <c r="P1636" s="181">
        <v>8.6809999999999992</v>
      </c>
      <c r="Q1636" s="181">
        <v>9.6203000000000003</v>
      </c>
      <c r="R1636" s="181">
        <v>7.2918000000000003</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1315</v>
      </c>
      <c r="B1637" s="177" t="s">
        <v>1335</v>
      </c>
      <c r="C1637" s="177">
        <v>111525</v>
      </c>
      <c r="D1637" s="180">
        <v>44609</v>
      </c>
      <c r="E1637" s="181">
        <v>28.726500000000001</v>
      </c>
      <c r="F1637" s="181">
        <v>24.539100000000001</v>
      </c>
      <c r="G1637" s="181">
        <v>-5.4611000000000001</v>
      </c>
      <c r="H1637" s="181">
        <v>13.484999999999999</v>
      </c>
      <c r="I1637" s="181">
        <v>37.712000000000003</v>
      </c>
      <c r="J1637" s="181">
        <v>12.4008</v>
      </c>
      <c r="K1637" s="181">
        <v>3.1797</v>
      </c>
      <c r="L1637" s="181">
        <v>3.9323999999999999</v>
      </c>
      <c r="M1637" s="181">
        <v>4.0260999999999996</v>
      </c>
      <c r="N1637" s="181">
        <v>4.6235999999999997</v>
      </c>
      <c r="O1637" s="181">
        <v>9.8312000000000008</v>
      </c>
      <c r="P1637" s="181">
        <v>8.0344999999999995</v>
      </c>
      <c r="Q1637" s="181">
        <v>8.3185000000000002</v>
      </c>
      <c r="R1637" s="181">
        <v>6.6294000000000004</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1315</v>
      </c>
      <c r="B1638" s="177" t="s">
        <v>1896</v>
      </c>
      <c r="C1638" s="177">
        <v>148789</v>
      </c>
      <c r="D1638" s="180">
        <v>44609</v>
      </c>
      <c r="E1638" s="181">
        <v>10.5497</v>
      </c>
      <c r="F1638" s="181">
        <v>33.591099999999997</v>
      </c>
      <c r="G1638" s="181">
        <v>-16.009399999999999</v>
      </c>
      <c r="H1638" s="181">
        <v>11.492100000000001</v>
      </c>
      <c r="I1638" s="181">
        <v>34.403700000000001</v>
      </c>
      <c r="J1638" s="181">
        <v>9.4275000000000002</v>
      </c>
      <c r="K1638" s="181">
        <v>2.3681999999999999</v>
      </c>
      <c r="L1638" s="181">
        <v>4.4290000000000003</v>
      </c>
      <c r="M1638" s="181">
        <v>4.9077999999999999</v>
      </c>
      <c r="N1638" s="181"/>
      <c r="O1638" s="181"/>
      <c r="P1638" s="181"/>
      <c r="Q1638" s="181">
        <v>6.0616000000000003</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1315</v>
      </c>
      <c r="B1639" s="177" t="s">
        <v>1897</v>
      </c>
      <c r="C1639" s="177">
        <v>148786</v>
      </c>
      <c r="D1639" s="180">
        <v>44609</v>
      </c>
      <c r="E1639" s="181">
        <v>10.5261</v>
      </c>
      <c r="F1639" s="181">
        <v>33.319099999999999</v>
      </c>
      <c r="G1639" s="181">
        <v>-16.160499999999999</v>
      </c>
      <c r="H1639" s="181">
        <v>11.2691</v>
      </c>
      <c r="I1639" s="181">
        <v>34.176699999999997</v>
      </c>
      <c r="J1639" s="181">
        <v>9.1875</v>
      </c>
      <c r="K1639" s="181">
        <v>2.1181999999999999</v>
      </c>
      <c r="L1639" s="181">
        <v>4.1756000000000002</v>
      </c>
      <c r="M1639" s="181">
        <v>4.6494</v>
      </c>
      <c r="N1639" s="181"/>
      <c r="O1639" s="181"/>
      <c r="P1639" s="181"/>
      <c r="Q1639" s="181">
        <v>5.8014000000000001</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1315</v>
      </c>
      <c r="B1640" s="177" t="s">
        <v>1898</v>
      </c>
      <c r="C1640" s="177">
        <v>148792</v>
      </c>
      <c r="D1640" s="180">
        <v>44609</v>
      </c>
      <c r="E1640" s="181">
        <v>10.5258</v>
      </c>
      <c r="F1640" s="181">
        <v>7.9774000000000003</v>
      </c>
      <c r="G1640" s="181">
        <v>-13.854900000000001</v>
      </c>
      <c r="H1640" s="181">
        <v>11.2197</v>
      </c>
      <c r="I1640" s="181">
        <v>33.974400000000003</v>
      </c>
      <c r="J1640" s="181">
        <v>7.0556999999999999</v>
      </c>
      <c r="K1640" s="181">
        <v>1.5324</v>
      </c>
      <c r="L1640" s="181">
        <v>4.0087999999999999</v>
      </c>
      <c r="M1640" s="181">
        <v>4.6414999999999997</v>
      </c>
      <c r="N1640" s="181"/>
      <c r="O1640" s="181"/>
      <c r="P1640" s="181"/>
      <c r="Q1640" s="181">
        <v>5.7980999999999998</v>
      </c>
      <c r="R1640" s="181"/>
      <c r="S1640" s="124" t="s">
        <v>1950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1315</v>
      </c>
      <c r="B1641" s="177" t="s">
        <v>1899</v>
      </c>
      <c r="C1641" s="177">
        <v>148790</v>
      </c>
      <c r="D1641" s="180">
        <v>44609</v>
      </c>
      <c r="E1641" s="181">
        <v>10.5017</v>
      </c>
      <c r="F1641" s="181">
        <v>7.6479999999999997</v>
      </c>
      <c r="G1641" s="181">
        <v>-14.117800000000001</v>
      </c>
      <c r="H1641" s="181">
        <v>10.9962</v>
      </c>
      <c r="I1641" s="181">
        <v>33.722200000000001</v>
      </c>
      <c r="J1641" s="181">
        <v>6.7996999999999996</v>
      </c>
      <c r="K1641" s="181">
        <v>1.2809999999999999</v>
      </c>
      <c r="L1641" s="181">
        <v>3.7511000000000001</v>
      </c>
      <c r="M1641" s="181">
        <v>4.3818000000000001</v>
      </c>
      <c r="N1641" s="181"/>
      <c r="O1641" s="181"/>
      <c r="P1641" s="181"/>
      <c r="Q1641" s="181">
        <v>5.5323000000000002</v>
      </c>
      <c r="R1641" s="181"/>
      <c r="S1641" s="124" t="s">
        <v>1950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1315</v>
      </c>
      <c r="B1642" s="177" t="s">
        <v>1336</v>
      </c>
      <c r="C1642" s="177">
        <v>107477</v>
      </c>
      <c r="D1642" s="180">
        <v>44609</v>
      </c>
      <c r="E1642" s="181">
        <v>2264.5738000000001</v>
      </c>
      <c r="F1642" s="181">
        <v>6.9013</v>
      </c>
      <c r="G1642" s="181">
        <v>-13.877700000000001</v>
      </c>
      <c r="H1642" s="181">
        <v>3.766</v>
      </c>
      <c r="I1642" s="181">
        <v>19.416699999999999</v>
      </c>
      <c r="J1642" s="181">
        <v>-0.3992</v>
      </c>
      <c r="K1642" s="181">
        <v>-2.516</v>
      </c>
      <c r="L1642" s="181">
        <v>1.3775999999999999</v>
      </c>
      <c r="M1642" s="181">
        <v>0.68569999999999998</v>
      </c>
      <c r="N1642" s="181">
        <v>1.5833999999999999</v>
      </c>
      <c r="O1642" s="181">
        <v>5.8771000000000004</v>
      </c>
      <c r="P1642" s="181">
        <v>5.0075000000000003</v>
      </c>
      <c r="Q1642" s="181">
        <v>5.9977999999999998</v>
      </c>
      <c r="R1642" s="181">
        <v>2.9097</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1315</v>
      </c>
      <c r="B1643" s="177" t="s">
        <v>1337</v>
      </c>
      <c r="C1643" s="177">
        <v>120520</v>
      </c>
      <c r="D1643" s="180">
        <v>44609</v>
      </c>
      <c r="E1643" s="181">
        <v>2441.2157999999999</v>
      </c>
      <c r="F1643" s="181">
        <v>7.6718000000000002</v>
      </c>
      <c r="G1643" s="181">
        <v>-13.1089</v>
      </c>
      <c r="H1643" s="181">
        <v>4.5366</v>
      </c>
      <c r="I1643" s="181">
        <v>20.192499999999999</v>
      </c>
      <c r="J1643" s="181">
        <v>0.37069999999999997</v>
      </c>
      <c r="K1643" s="181">
        <v>-1.7502</v>
      </c>
      <c r="L1643" s="181">
        <v>2.1543999999999999</v>
      </c>
      <c r="M1643" s="181">
        <v>1.462</v>
      </c>
      <c r="N1643" s="181">
        <v>2.3691</v>
      </c>
      <c r="O1643" s="181">
        <v>6.7134999999999998</v>
      </c>
      <c r="P1643" s="181">
        <v>5.8213999999999997</v>
      </c>
      <c r="Q1643" s="181">
        <v>7.6494</v>
      </c>
      <c r="R1643" s="181">
        <v>3.7404999999999999</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1315</v>
      </c>
      <c r="B1644" s="177" t="s">
        <v>1900</v>
      </c>
      <c r="C1644" s="177">
        <v>119759</v>
      </c>
      <c r="D1644" s="180">
        <v>44609</v>
      </c>
      <c r="E1644" s="181">
        <v>85.703699999999998</v>
      </c>
      <c r="F1644" s="181">
        <v>-72.087599999999995</v>
      </c>
      <c r="G1644" s="181">
        <v>-46.357799999999997</v>
      </c>
      <c r="H1644" s="181">
        <v>-3.496</v>
      </c>
      <c r="I1644" s="181">
        <v>18.023099999999999</v>
      </c>
      <c r="J1644" s="181">
        <v>2.6202000000000001</v>
      </c>
      <c r="K1644" s="181">
        <v>-0.48820000000000002</v>
      </c>
      <c r="L1644" s="181">
        <v>3.4796</v>
      </c>
      <c r="M1644" s="181">
        <v>4.0278999999999998</v>
      </c>
      <c r="N1644" s="181">
        <v>4.5625</v>
      </c>
      <c r="O1644" s="181">
        <v>9.3141999999999996</v>
      </c>
      <c r="P1644" s="181">
        <v>8.1071000000000009</v>
      </c>
      <c r="Q1644" s="181">
        <v>8.7263000000000002</v>
      </c>
      <c r="R1644" s="181">
        <v>7.1811999999999996</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1315</v>
      </c>
      <c r="B1645" s="177" t="s">
        <v>1338</v>
      </c>
      <c r="C1645" s="177">
        <v>119757</v>
      </c>
      <c r="D1645" s="180">
        <v>44609</v>
      </c>
      <c r="E1645" s="181">
        <v>87.762699999999995</v>
      </c>
      <c r="F1645" s="181">
        <v>-72.056700000000006</v>
      </c>
      <c r="G1645" s="181">
        <v>-46.361199999999997</v>
      </c>
      <c r="H1645" s="181">
        <v>-4.1437999999999997</v>
      </c>
      <c r="I1645" s="181">
        <v>17.6968</v>
      </c>
      <c r="J1645" s="181">
        <v>2.4737</v>
      </c>
      <c r="K1645" s="181">
        <v>-0.53769999999999996</v>
      </c>
      <c r="L1645" s="181">
        <v>3.4544999999999999</v>
      </c>
      <c r="M1645" s="181">
        <v>4.0110999999999999</v>
      </c>
      <c r="N1645" s="181">
        <v>4.5494000000000003</v>
      </c>
      <c r="O1645" s="181">
        <v>9.3099000000000007</v>
      </c>
      <c r="P1645" s="181">
        <v>8.1085999999999991</v>
      </c>
      <c r="Q1645" s="181">
        <v>8.7612000000000005</v>
      </c>
      <c r="R1645" s="181">
        <v>7.1749000000000001</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1315</v>
      </c>
      <c r="B1646" s="177" t="s">
        <v>1339</v>
      </c>
      <c r="C1646" s="177">
        <v>100265</v>
      </c>
      <c r="D1646" s="180">
        <v>44609</v>
      </c>
      <c r="E1646" s="181">
        <v>78.214299999999994</v>
      </c>
      <c r="F1646" s="181">
        <v>-73.119900000000001</v>
      </c>
      <c r="G1646" s="181">
        <v>-47.414499999999997</v>
      </c>
      <c r="H1646" s="181">
        <v>-4.5627000000000004</v>
      </c>
      <c r="I1646" s="181">
        <v>16.963000000000001</v>
      </c>
      <c r="J1646" s="181">
        <v>1.5707</v>
      </c>
      <c r="K1646" s="181">
        <v>-1.5285</v>
      </c>
      <c r="L1646" s="181">
        <v>2.4098999999999999</v>
      </c>
      <c r="M1646" s="181">
        <v>2.9710000000000001</v>
      </c>
      <c r="N1646" s="181">
        <v>3.4980000000000002</v>
      </c>
      <c r="O1646" s="181">
        <v>8.2078000000000007</v>
      </c>
      <c r="P1646" s="181">
        <v>7.0137999999999998</v>
      </c>
      <c r="Q1646" s="181">
        <v>9.2902000000000005</v>
      </c>
      <c r="R1646" s="181">
        <v>6.0918999999999999</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1315</v>
      </c>
      <c r="B1647" s="177" t="s">
        <v>1340</v>
      </c>
      <c r="C1647" s="177">
        <v>119425</v>
      </c>
      <c r="D1647" s="180">
        <v>44609</v>
      </c>
      <c r="E1647" s="181">
        <v>59.972299999999997</v>
      </c>
      <c r="F1647" s="181">
        <v>14.673500000000001</v>
      </c>
      <c r="G1647" s="181">
        <v>-10.9452</v>
      </c>
      <c r="H1647" s="181">
        <v>4.7515000000000001</v>
      </c>
      <c r="I1647" s="181">
        <v>15.177099999999999</v>
      </c>
      <c r="J1647" s="181">
        <v>1.4822</v>
      </c>
      <c r="K1647" s="181">
        <v>-1.9348000000000001</v>
      </c>
      <c r="L1647" s="181">
        <v>1.6203000000000001</v>
      </c>
      <c r="M1647" s="181">
        <v>2.3331</v>
      </c>
      <c r="N1647" s="181">
        <v>3.2160000000000002</v>
      </c>
      <c r="O1647" s="181">
        <v>7.7767999999999997</v>
      </c>
      <c r="P1647" s="181">
        <v>6.9005000000000001</v>
      </c>
      <c r="Q1647" s="181">
        <v>9.3019999999999996</v>
      </c>
      <c r="R1647" s="181">
        <v>5.7115999999999998</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1315</v>
      </c>
      <c r="B1648" s="177" t="s">
        <v>1341</v>
      </c>
      <c r="C1648" s="177">
        <v>112429</v>
      </c>
      <c r="D1648" s="180">
        <v>44609</v>
      </c>
      <c r="E1648" s="181">
        <v>54.476500000000001</v>
      </c>
      <c r="F1648" s="181">
        <v>13.405200000000001</v>
      </c>
      <c r="G1648" s="181">
        <v>-12.159800000000001</v>
      </c>
      <c r="H1648" s="181">
        <v>3.5438999999999998</v>
      </c>
      <c r="I1648" s="181">
        <v>13.9725</v>
      </c>
      <c r="J1648" s="181">
        <v>0.28100000000000003</v>
      </c>
      <c r="K1648" s="181">
        <v>-3.1278999999999999</v>
      </c>
      <c r="L1648" s="181">
        <v>0.41420000000000001</v>
      </c>
      <c r="M1648" s="181">
        <v>1.1177999999999999</v>
      </c>
      <c r="N1648" s="181">
        <v>1.9805999999999999</v>
      </c>
      <c r="O1648" s="181">
        <v>6.4858000000000002</v>
      </c>
      <c r="P1648" s="181">
        <v>5.5362</v>
      </c>
      <c r="Q1648" s="181">
        <v>8.0465</v>
      </c>
      <c r="R1648" s="181">
        <v>4.4592000000000001</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1315</v>
      </c>
      <c r="B1649" s="177" t="s">
        <v>1342</v>
      </c>
      <c r="C1649" s="177">
        <v>120282</v>
      </c>
      <c r="D1649" s="180">
        <v>44609</v>
      </c>
      <c r="E1649" s="181">
        <v>52.879899999999999</v>
      </c>
      <c r="F1649" s="181">
        <v>13.464700000000001</v>
      </c>
      <c r="G1649" s="181">
        <v>0.41420000000000001</v>
      </c>
      <c r="H1649" s="181">
        <v>7.8609</v>
      </c>
      <c r="I1649" s="181">
        <v>10.8721</v>
      </c>
      <c r="J1649" s="181">
        <v>3.3673000000000002</v>
      </c>
      <c r="K1649" s="181">
        <v>2.1657999999999999</v>
      </c>
      <c r="L1649" s="181">
        <v>2.4386999999999999</v>
      </c>
      <c r="M1649" s="181">
        <v>2.585</v>
      </c>
      <c r="N1649" s="181">
        <v>3.9430999999999998</v>
      </c>
      <c r="O1649" s="181">
        <v>8.3300999999999998</v>
      </c>
      <c r="P1649" s="181">
        <v>7.5304000000000002</v>
      </c>
      <c r="Q1649" s="181">
        <v>8.0145999999999997</v>
      </c>
      <c r="R1649" s="181">
        <v>5.9345999999999997</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1315</v>
      </c>
      <c r="B1650" s="177" t="s">
        <v>1343</v>
      </c>
      <c r="C1650" s="177">
        <v>100317</v>
      </c>
      <c r="D1650" s="180">
        <v>44609</v>
      </c>
      <c r="E1650" s="181">
        <v>49.177900000000001</v>
      </c>
      <c r="F1650" s="181">
        <v>12.696099999999999</v>
      </c>
      <c r="G1650" s="181">
        <v>-0.2969</v>
      </c>
      <c r="H1650" s="181">
        <v>7.1455000000000002</v>
      </c>
      <c r="I1650" s="181">
        <v>10.1492</v>
      </c>
      <c r="J1650" s="181">
        <v>2.6467000000000001</v>
      </c>
      <c r="K1650" s="181">
        <v>1.4428000000000001</v>
      </c>
      <c r="L1650" s="181">
        <v>1.7116</v>
      </c>
      <c r="M1650" s="181">
        <v>1.8533999999999999</v>
      </c>
      <c r="N1650" s="181">
        <v>3.1978</v>
      </c>
      <c r="O1650" s="181">
        <v>7.5388999999999999</v>
      </c>
      <c r="P1650" s="181">
        <v>6.6749000000000001</v>
      </c>
      <c r="Q1650" s="181">
        <v>7.4264000000000001</v>
      </c>
      <c r="R1650" s="181">
        <v>5.1379999999999999</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1315</v>
      </c>
      <c r="B1651" s="177" t="s">
        <v>1901</v>
      </c>
      <c r="C1651" s="177"/>
      <c r="D1651" s="180"/>
      <c r="E1651" s="181"/>
      <c r="F1651" s="181"/>
      <c r="G1651" s="181"/>
      <c r="H1651" s="181"/>
      <c r="I1651" s="181"/>
      <c r="J1651" s="181"/>
      <c r="K1651" s="181"/>
      <c r="L1651" s="181"/>
      <c r="M1651" s="181"/>
      <c r="N1651" s="181"/>
      <c r="O1651" s="181"/>
      <c r="P1651" s="181"/>
      <c r="Q1651" s="181"/>
      <c r="R1651" s="181"/>
      <c r="S1651" s="124" t="s">
        <v>1950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1315</v>
      </c>
      <c r="B1652" s="177" t="s">
        <v>1344</v>
      </c>
      <c r="C1652" s="177">
        <v>109720</v>
      </c>
      <c r="D1652" s="180">
        <v>44609</v>
      </c>
      <c r="E1652" s="181">
        <v>30.9757</v>
      </c>
      <c r="F1652" s="181">
        <v>2.1211000000000002</v>
      </c>
      <c r="G1652" s="181">
        <v>-15.6518</v>
      </c>
      <c r="H1652" s="181">
        <v>14.7372</v>
      </c>
      <c r="I1652" s="181">
        <v>28.057099999999998</v>
      </c>
      <c r="J1652" s="181">
        <v>6.3898999999999999</v>
      </c>
      <c r="K1652" s="181">
        <v>-0.25979999999999998</v>
      </c>
      <c r="L1652" s="181">
        <v>2.9296000000000002</v>
      </c>
      <c r="M1652" s="181">
        <v>2.6423999999999999</v>
      </c>
      <c r="N1652" s="181">
        <v>3.5516000000000001</v>
      </c>
      <c r="O1652" s="181">
        <v>8.3278999999999996</v>
      </c>
      <c r="P1652" s="181">
        <v>7.4958999999999998</v>
      </c>
      <c r="Q1652" s="181">
        <v>8.7365999999999993</v>
      </c>
      <c r="R1652" s="181">
        <v>5.0540000000000003</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1315</v>
      </c>
      <c r="B1653" s="177" t="s">
        <v>1902</v>
      </c>
      <c r="C1653" s="177">
        <v>118672</v>
      </c>
      <c r="D1653" s="180">
        <v>44609</v>
      </c>
      <c r="E1653" s="181">
        <v>33.9527</v>
      </c>
      <c r="F1653" s="181">
        <v>3.1177999999999999</v>
      </c>
      <c r="G1653" s="181">
        <v>-14.745799999999999</v>
      </c>
      <c r="H1653" s="181">
        <v>15.696400000000001</v>
      </c>
      <c r="I1653" s="181">
        <v>29.0227</v>
      </c>
      <c r="J1653" s="181">
        <v>7.3522999999999996</v>
      </c>
      <c r="K1653" s="181">
        <v>0.69769999999999999</v>
      </c>
      <c r="L1653" s="181">
        <v>3.9039999999999999</v>
      </c>
      <c r="M1653" s="181">
        <v>3.6252</v>
      </c>
      <c r="N1653" s="181">
        <v>4.5528000000000004</v>
      </c>
      <c r="O1653" s="181">
        <v>9.3514999999999997</v>
      </c>
      <c r="P1653" s="181">
        <v>8.5554000000000006</v>
      </c>
      <c r="Q1653" s="181">
        <v>9.8605</v>
      </c>
      <c r="R1653" s="181">
        <v>6.0693999999999999</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1315</v>
      </c>
      <c r="B1654" s="177" t="s">
        <v>1345</v>
      </c>
      <c r="C1654" s="177">
        <v>118673</v>
      </c>
      <c r="D1654" s="180">
        <v>44609</v>
      </c>
      <c r="E1654" s="181">
        <v>34.044499999999999</v>
      </c>
      <c r="F1654" s="181">
        <v>3.1093999999999999</v>
      </c>
      <c r="G1654" s="181">
        <v>-14.706099999999999</v>
      </c>
      <c r="H1654" s="181">
        <v>15.700200000000001</v>
      </c>
      <c r="I1654" s="181">
        <v>29.029699999999998</v>
      </c>
      <c r="J1654" s="181">
        <v>7.3533999999999997</v>
      </c>
      <c r="K1654" s="181">
        <v>0.69810000000000005</v>
      </c>
      <c r="L1654" s="181">
        <v>3.9047000000000001</v>
      </c>
      <c r="M1654" s="181">
        <v>3.6254</v>
      </c>
      <c r="N1654" s="181">
        <v>4.5529000000000002</v>
      </c>
      <c r="O1654" s="181">
        <v>9.3524999999999991</v>
      </c>
      <c r="P1654" s="181">
        <v>8.5562000000000005</v>
      </c>
      <c r="Q1654" s="181">
        <v>10.1683</v>
      </c>
      <c r="R1654" s="181">
        <v>6.0698999999999996</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1315</v>
      </c>
      <c r="B1655" s="177" t="s">
        <v>1346</v>
      </c>
      <c r="C1655" s="177">
        <v>138470</v>
      </c>
      <c r="D1655" s="180">
        <v>44609</v>
      </c>
      <c r="E1655" s="181">
        <v>24.5867</v>
      </c>
      <c r="F1655" s="181">
        <v>9.8005999999999993</v>
      </c>
      <c r="G1655" s="181">
        <v>-14.9754</v>
      </c>
      <c r="H1655" s="181">
        <v>4.5423999999999998</v>
      </c>
      <c r="I1655" s="181">
        <v>17.915600000000001</v>
      </c>
      <c r="J1655" s="181">
        <v>1.0497000000000001</v>
      </c>
      <c r="K1655" s="181">
        <v>-0.62509999999999999</v>
      </c>
      <c r="L1655" s="181">
        <v>2.2570000000000001</v>
      </c>
      <c r="M1655" s="181">
        <v>2.4649999999999999</v>
      </c>
      <c r="N1655" s="181">
        <v>3.6303000000000001</v>
      </c>
      <c r="O1655" s="181">
        <v>7.2346000000000004</v>
      </c>
      <c r="P1655" s="181">
        <v>6.4880000000000004</v>
      </c>
      <c r="Q1655" s="181">
        <v>6.9884000000000004</v>
      </c>
      <c r="R1655" s="181">
        <v>4.6451000000000002</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1315</v>
      </c>
      <c r="B1656" s="177" t="s">
        <v>1347</v>
      </c>
      <c r="C1656" s="177">
        <v>138472</v>
      </c>
      <c r="D1656" s="180">
        <v>44609</v>
      </c>
      <c r="E1656" s="181">
        <v>25.715299999999999</v>
      </c>
      <c r="F1656" s="181">
        <v>10.7905</v>
      </c>
      <c r="G1656" s="181">
        <v>-13.9413</v>
      </c>
      <c r="H1656" s="181">
        <v>5.5820999999999996</v>
      </c>
      <c r="I1656" s="181">
        <v>19.036100000000001</v>
      </c>
      <c r="J1656" s="181">
        <v>2.1835</v>
      </c>
      <c r="K1656" s="181">
        <v>0.5222</v>
      </c>
      <c r="L1656" s="181">
        <v>3.4174000000000002</v>
      </c>
      <c r="M1656" s="181">
        <v>3.6311</v>
      </c>
      <c r="N1656" s="181">
        <v>4.8221999999999996</v>
      </c>
      <c r="O1656" s="181">
        <v>8.1692999999999998</v>
      </c>
      <c r="P1656" s="181">
        <v>7.2398999999999996</v>
      </c>
      <c r="Q1656" s="181">
        <v>8.0471000000000004</v>
      </c>
      <c r="R1656" s="181">
        <v>5.7441000000000004</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1315</v>
      </c>
      <c r="B1657" s="177" t="s">
        <v>1348</v>
      </c>
      <c r="C1657" s="177">
        <v>119707</v>
      </c>
      <c r="D1657" s="180">
        <v>44609</v>
      </c>
      <c r="E1657" s="181">
        <v>54.189399999999999</v>
      </c>
      <c r="F1657" s="181">
        <v>11.386799999999999</v>
      </c>
      <c r="G1657" s="181">
        <v>3.8405</v>
      </c>
      <c r="H1657" s="181">
        <v>9.8526000000000007</v>
      </c>
      <c r="I1657" s="181">
        <v>16.139700000000001</v>
      </c>
      <c r="J1657" s="181">
        <v>2.1484999999999999</v>
      </c>
      <c r="K1657" s="181">
        <v>1.8203</v>
      </c>
      <c r="L1657" s="181">
        <v>3.633</v>
      </c>
      <c r="M1657" s="181">
        <v>3.5587</v>
      </c>
      <c r="N1657" s="181">
        <v>4.45</v>
      </c>
      <c r="O1657" s="181">
        <v>9.6539999999999999</v>
      </c>
      <c r="P1657" s="181">
        <v>8.0307999999999993</v>
      </c>
      <c r="Q1657" s="181">
        <v>9.7754999999999992</v>
      </c>
      <c r="R1657" s="181">
        <v>6.3494000000000002</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1315</v>
      </c>
      <c r="B1658" s="177" t="s">
        <v>1349</v>
      </c>
      <c r="C1658" s="177">
        <v>101001</v>
      </c>
      <c r="D1658" s="180">
        <v>44609</v>
      </c>
      <c r="E1658" s="181">
        <v>51.998600000000003</v>
      </c>
      <c r="F1658" s="181">
        <v>10.9536</v>
      </c>
      <c r="G1658" s="181">
        <v>3.3702999999999999</v>
      </c>
      <c r="H1658" s="181">
        <v>9.3727</v>
      </c>
      <c r="I1658" s="181">
        <v>15.656499999999999</v>
      </c>
      <c r="J1658" s="181">
        <v>1.6689000000000001</v>
      </c>
      <c r="K1658" s="181">
        <v>1.3382000000000001</v>
      </c>
      <c r="L1658" s="181">
        <v>3.1453000000000002</v>
      </c>
      <c r="M1658" s="181">
        <v>3.0670000000000002</v>
      </c>
      <c r="N1658" s="181">
        <v>3.9504000000000001</v>
      </c>
      <c r="O1658" s="181">
        <v>9.1541999999999994</v>
      </c>
      <c r="P1658" s="181">
        <v>7.4859</v>
      </c>
      <c r="Q1658" s="181">
        <v>8.1</v>
      </c>
      <c r="R1658" s="181">
        <v>5.8459000000000003</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1315</v>
      </c>
      <c r="B1659" s="177" t="s">
        <v>1350</v>
      </c>
      <c r="C1659" s="177">
        <v>119953</v>
      </c>
      <c r="D1659" s="180">
        <v>44609</v>
      </c>
      <c r="E1659" s="181">
        <v>67.941599999999994</v>
      </c>
      <c r="F1659" s="181">
        <v>15.6937</v>
      </c>
      <c r="G1659" s="181">
        <v>-15.684699999999999</v>
      </c>
      <c r="H1659" s="181">
        <v>10.0886</v>
      </c>
      <c r="I1659" s="181">
        <v>28.4618</v>
      </c>
      <c r="J1659" s="181">
        <v>4.9650999999999996</v>
      </c>
      <c r="K1659" s="181">
        <v>-1.0082</v>
      </c>
      <c r="L1659" s="181">
        <v>2.3481000000000001</v>
      </c>
      <c r="M1659" s="181">
        <v>2.4607000000000001</v>
      </c>
      <c r="N1659" s="181">
        <v>3.1198000000000001</v>
      </c>
      <c r="O1659" s="181">
        <v>7.3094999999999999</v>
      </c>
      <c r="P1659" s="181">
        <v>6.5643000000000002</v>
      </c>
      <c r="Q1659" s="181">
        <v>8.4001000000000001</v>
      </c>
      <c r="R1659" s="181">
        <v>4.4100999999999999</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1315</v>
      </c>
      <c r="B1660" s="177" t="s">
        <v>1351</v>
      </c>
      <c r="C1660" s="177">
        <v>101042</v>
      </c>
      <c r="D1660" s="180">
        <v>44609</v>
      </c>
      <c r="E1660" s="181">
        <v>62.7438</v>
      </c>
      <c r="F1660" s="181">
        <v>14.4908</v>
      </c>
      <c r="G1660" s="181">
        <v>-16.866199999999999</v>
      </c>
      <c r="H1660" s="181">
        <v>9.1991999999999994</v>
      </c>
      <c r="I1660" s="181">
        <v>27.6736</v>
      </c>
      <c r="J1660" s="181">
        <v>4.1146000000000003</v>
      </c>
      <c r="K1660" s="181">
        <v>-1.7387999999999999</v>
      </c>
      <c r="L1660" s="181">
        <v>1.5659000000000001</v>
      </c>
      <c r="M1660" s="181">
        <v>1.6509</v>
      </c>
      <c r="N1660" s="181">
        <v>2.2570000000000001</v>
      </c>
      <c r="O1660" s="181">
        <v>6.4978999999999996</v>
      </c>
      <c r="P1660" s="181">
        <v>5.6032000000000002</v>
      </c>
      <c r="Q1660" s="181">
        <v>8.5158000000000005</v>
      </c>
      <c r="R1660" s="181">
        <v>3.5924</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1315</v>
      </c>
      <c r="B1661" s="177" t="s">
        <v>1352</v>
      </c>
      <c r="C1661" s="177">
        <v>120792</v>
      </c>
      <c r="D1661" s="180">
        <v>44609</v>
      </c>
      <c r="E1661" s="181">
        <v>51.592399999999998</v>
      </c>
      <c r="F1661" s="181">
        <v>-35.480400000000003</v>
      </c>
      <c r="G1661" s="181">
        <v>-18.742599999999999</v>
      </c>
      <c r="H1661" s="181">
        <v>2.6088</v>
      </c>
      <c r="I1661" s="181">
        <v>10.9968</v>
      </c>
      <c r="J1661" s="181">
        <v>-1.1149</v>
      </c>
      <c r="K1661" s="181">
        <v>-1.9459</v>
      </c>
      <c r="L1661" s="181">
        <v>1.4446000000000001</v>
      </c>
      <c r="M1661" s="181">
        <v>2.3595999999999999</v>
      </c>
      <c r="N1661" s="181">
        <v>2.9171999999999998</v>
      </c>
      <c r="O1661" s="181">
        <v>8.2123000000000008</v>
      </c>
      <c r="P1661" s="181">
        <v>7.0796000000000001</v>
      </c>
      <c r="Q1661" s="181">
        <v>8.8216999999999999</v>
      </c>
      <c r="R1661" s="181">
        <v>4.9805999999999999</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1315</v>
      </c>
      <c r="B1662" s="177" t="s">
        <v>1353</v>
      </c>
      <c r="C1662" s="177">
        <v>102510</v>
      </c>
      <c r="D1662" s="180">
        <v>44609</v>
      </c>
      <c r="E1662" s="181">
        <v>50.280700000000003</v>
      </c>
      <c r="F1662" s="181">
        <v>-35.825499999999998</v>
      </c>
      <c r="G1662" s="181">
        <v>-19.037800000000001</v>
      </c>
      <c r="H1662" s="181">
        <v>2.3239999999999998</v>
      </c>
      <c r="I1662" s="181">
        <v>10.7149</v>
      </c>
      <c r="J1662" s="181">
        <v>-1.3963000000000001</v>
      </c>
      <c r="K1662" s="181">
        <v>-2.2244000000000002</v>
      </c>
      <c r="L1662" s="181">
        <v>1.1627000000000001</v>
      </c>
      <c r="M1662" s="181">
        <v>2.0746000000000002</v>
      </c>
      <c r="N1662" s="181">
        <v>2.6248</v>
      </c>
      <c r="O1662" s="181">
        <v>7.9015000000000004</v>
      </c>
      <c r="P1662" s="181">
        <v>6.7851999999999997</v>
      </c>
      <c r="Q1662" s="181">
        <v>8.3719999999999999</v>
      </c>
      <c r="R1662" s="181">
        <v>4.6792999999999996</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2.0832255319148927</v>
      </c>
      <c r="G1663" s="183">
        <v>-12.332442553191486</v>
      </c>
      <c r="H1663" s="183">
        <v>9.7955595744680881</v>
      </c>
      <c r="I1663" s="183">
        <v>25.284651063829781</v>
      </c>
      <c r="J1663" s="183">
        <v>4.8985617021276608</v>
      </c>
      <c r="K1663" s="183">
        <v>0.38416170212765977</v>
      </c>
      <c r="L1663" s="183">
        <v>3.1860425531914882</v>
      </c>
      <c r="M1663" s="183">
        <v>3.2402148936170212</v>
      </c>
      <c r="N1663" s="183">
        <v>3.9557744186046508</v>
      </c>
      <c r="O1663" s="183">
        <v>8.2193186046511642</v>
      </c>
      <c r="P1663" s="183">
        <v>7.0548720930232562</v>
      </c>
      <c r="Q1663" s="183">
        <v>8.1882978723404296</v>
      </c>
      <c r="R1663" s="183">
        <v>5.6787046511627919</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408</v>
      </c>
      <c r="B1664" s="177"/>
      <c r="C1664" s="177"/>
      <c r="D1664" s="177"/>
      <c r="E1664" s="177"/>
      <c r="F1664" s="183">
        <v>8.0479000000000003</v>
      </c>
      <c r="G1664" s="183">
        <v>-13.3912</v>
      </c>
      <c r="H1664" s="183">
        <v>9.3727</v>
      </c>
      <c r="I1664" s="183">
        <v>24.2089</v>
      </c>
      <c r="J1664" s="183">
        <v>4.1146000000000003</v>
      </c>
      <c r="K1664" s="183">
        <v>0.69810000000000005</v>
      </c>
      <c r="L1664" s="183">
        <v>3.4592000000000001</v>
      </c>
      <c r="M1664" s="183">
        <v>3.4670000000000001</v>
      </c>
      <c r="N1664" s="183">
        <v>3.9504000000000001</v>
      </c>
      <c r="O1664" s="183">
        <v>8.2123000000000008</v>
      </c>
      <c r="P1664" s="183">
        <v>7.1055000000000001</v>
      </c>
      <c r="Q1664" s="183">
        <v>8.3719999999999999</v>
      </c>
      <c r="R1664" s="183">
        <v>5.7441000000000004</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1354</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1355</v>
      </c>
      <c r="B1667" s="177" t="s">
        <v>1356</v>
      </c>
      <c r="C1667" s="177">
        <v>101844</v>
      </c>
      <c r="D1667" s="180">
        <v>44609</v>
      </c>
      <c r="E1667" s="181">
        <v>38.076000000000001</v>
      </c>
      <c r="F1667" s="181">
        <v>2.1091000000000002</v>
      </c>
      <c r="G1667" s="181">
        <v>0.57520000000000004</v>
      </c>
      <c r="H1667" s="181">
        <v>5.7717000000000001</v>
      </c>
      <c r="I1667" s="181">
        <v>12.805199999999999</v>
      </c>
      <c r="J1667" s="181">
        <v>5.0465</v>
      </c>
      <c r="K1667" s="181">
        <v>3.1899000000000002</v>
      </c>
      <c r="L1667" s="181">
        <v>3.3967000000000001</v>
      </c>
      <c r="M1667" s="181">
        <v>4.1388999999999996</v>
      </c>
      <c r="N1667" s="181">
        <v>4.7836999999999996</v>
      </c>
      <c r="O1667" s="181">
        <v>7.6792999999999996</v>
      </c>
      <c r="P1667" s="181">
        <v>7.1928000000000001</v>
      </c>
      <c r="Q1667" s="181">
        <v>7.3739999999999997</v>
      </c>
      <c r="R1667" s="181">
        <v>6.9278000000000004</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1355</v>
      </c>
      <c r="B1668" s="177" t="s">
        <v>1357</v>
      </c>
      <c r="C1668" s="177">
        <v>119498</v>
      </c>
      <c r="D1668" s="180">
        <v>44609</v>
      </c>
      <c r="E1668" s="181">
        <v>40.284700000000001</v>
      </c>
      <c r="F1668" s="181">
        <v>2.8090000000000002</v>
      </c>
      <c r="G1668" s="181">
        <v>1.2988</v>
      </c>
      <c r="H1668" s="181">
        <v>6.4927999999999999</v>
      </c>
      <c r="I1668" s="181">
        <v>13.524699999999999</v>
      </c>
      <c r="J1668" s="181">
        <v>5.7653999999999996</v>
      </c>
      <c r="K1668" s="181">
        <v>3.9024999999999999</v>
      </c>
      <c r="L1668" s="181">
        <v>4.1120000000000001</v>
      </c>
      <c r="M1668" s="181">
        <v>4.8643000000000001</v>
      </c>
      <c r="N1668" s="181">
        <v>5.4863</v>
      </c>
      <c r="O1668" s="181">
        <v>8.4194999999999993</v>
      </c>
      <c r="P1668" s="181">
        <v>7.9245000000000001</v>
      </c>
      <c r="Q1668" s="181">
        <v>9.0854999999999997</v>
      </c>
      <c r="R1668" s="181">
        <v>7.665</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1355</v>
      </c>
      <c r="B1669" s="177" t="s">
        <v>1358</v>
      </c>
      <c r="C1669" s="177">
        <v>120510</v>
      </c>
      <c r="D1669" s="180">
        <v>44609</v>
      </c>
      <c r="E1669" s="181">
        <v>26.542400000000001</v>
      </c>
      <c r="F1669" s="181">
        <v>1.2377</v>
      </c>
      <c r="G1669" s="181">
        <v>-0.6875</v>
      </c>
      <c r="H1669" s="181">
        <v>7.4166999999999996</v>
      </c>
      <c r="I1669" s="181">
        <v>12.8818</v>
      </c>
      <c r="J1669" s="181">
        <v>5.8131000000000004</v>
      </c>
      <c r="K1669" s="181">
        <v>4.0712000000000002</v>
      </c>
      <c r="L1669" s="181">
        <v>4.1585000000000001</v>
      </c>
      <c r="M1669" s="181">
        <v>4.6069000000000004</v>
      </c>
      <c r="N1669" s="181">
        <v>4.9941000000000004</v>
      </c>
      <c r="O1669" s="181">
        <v>8.2719000000000005</v>
      </c>
      <c r="P1669" s="181">
        <v>7.7591999999999999</v>
      </c>
      <c r="Q1669" s="181">
        <v>8.5707000000000004</v>
      </c>
      <c r="R1669" s="181">
        <v>6.8474000000000004</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1355</v>
      </c>
      <c r="B1670" s="177" t="s">
        <v>1359</v>
      </c>
      <c r="C1670" s="177">
        <v>112354</v>
      </c>
      <c r="D1670" s="180">
        <v>44609</v>
      </c>
      <c r="E1670" s="181">
        <v>24.814499999999999</v>
      </c>
      <c r="F1670" s="181">
        <v>0.58840000000000003</v>
      </c>
      <c r="G1670" s="181">
        <v>-1.4217</v>
      </c>
      <c r="H1670" s="181">
        <v>6.8381999999999996</v>
      </c>
      <c r="I1670" s="181">
        <v>12.2342</v>
      </c>
      <c r="J1670" s="181">
        <v>5.1421000000000001</v>
      </c>
      <c r="K1670" s="181">
        <v>3.3828999999999998</v>
      </c>
      <c r="L1670" s="181">
        <v>3.4592000000000001</v>
      </c>
      <c r="M1670" s="181">
        <v>3.8976000000000002</v>
      </c>
      <c r="N1670" s="181">
        <v>4.2797000000000001</v>
      </c>
      <c r="O1670" s="181">
        <v>7.5514999999999999</v>
      </c>
      <c r="P1670" s="181">
        <v>7.0339999999999998</v>
      </c>
      <c r="Q1670" s="181">
        <v>7.8141999999999996</v>
      </c>
      <c r="R1670" s="181">
        <v>6.1151999999999997</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1355</v>
      </c>
      <c r="B1671" s="177" t="s">
        <v>1360</v>
      </c>
      <c r="C1671" s="177">
        <v>113036</v>
      </c>
      <c r="D1671" s="180">
        <v>44609</v>
      </c>
      <c r="E1671" s="181">
        <v>23.689499999999999</v>
      </c>
      <c r="F1671" s="181">
        <v>-2.6191</v>
      </c>
      <c r="G1671" s="181">
        <v>0.25679999999999997</v>
      </c>
      <c r="H1671" s="181">
        <v>6.3026999999999997</v>
      </c>
      <c r="I1671" s="181">
        <v>10.4862</v>
      </c>
      <c r="J1671" s="181">
        <v>4.6304999999999996</v>
      </c>
      <c r="K1671" s="181">
        <v>3.3626999999999998</v>
      </c>
      <c r="L1671" s="181">
        <v>3.1387999999999998</v>
      </c>
      <c r="M1671" s="181">
        <v>3.6684999999999999</v>
      </c>
      <c r="N1671" s="181">
        <v>4.3632</v>
      </c>
      <c r="O1671" s="181">
        <v>6.5221999999999998</v>
      </c>
      <c r="P1671" s="181">
        <v>6.7561999999999998</v>
      </c>
      <c r="Q1671" s="181">
        <v>7.6881000000000004</v>
      </c>
      <c r="R1671" s="181">
        <v>4.9241999999999999</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1355</v>
      </c>
      <c r="B1672" s="177" t="s">
        <v>1361</v>
      </c>
      <c r="C1672" s="177">
        <v>119400</v>
      </c>
      <c r="D1672" s="180">
        <v>44609</v>
      </c>
      <c r="E1672" s="181">
        <v>25.134499999999999</v>
      </c>
      <c r="F1672" s="181">
        <v>-2.0329000000000002</v>
      </c>
      <c r="G1672" s="181">
        <v>0.91979999999999995</v>
      </c>
      <c r="H1672" s="181">
        <v>7.0006000000000004</v>
      </c>
      <c r="I1672" s="181">
        <v>11.1882</v>
      </c>
      <c r="J1672" s="181">
        <v>5.3174000000000001</v>
      </c>
      <c r="K1672" s="181">
        <v>4.0518000000000001</v>
      </c>
      <c r="L1672" s="181">
        <v>3.8365999999999998</v>
      </c>
      <c r="M1672" s="181">
        <v>4.3886000000000003</v>
      </c>
      <c r="N1672" s="181">
        <v>5.1204000000000001</v>
      </c>
      <c r="O1672" s="181">
        <v>7.2751999999999999</v>
      </c>
      <c r="P1672" s="181">
        <v>7.5110000000000001</v>
      </c>
      <c r="Q1672" s="181">
        <v>8.4423999999999992</v>
      </c>
      <c r="R1672" s="181">
        <v>5.6902999999999997</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1355</v>
      </c>
      <c r="B1673" s="177" t="s">
        <v>1362</v>
      </c>
      <c r="C1673" s="177">
        <v>117953</v>
      </c>
      <c r="D1673" s="180">
        <v>44609</v>
      </c>
      <c r="E1673" s="181">
        <v>25.460999999999999</v>
      </c>
      <c r="F1673" s="181">
        <v>6.7389999999999999</v>
      </c>
      <c r="G1673" s="181">
        <v>2.1985000000000001</v>
      </c>
      <c r="H1673" s="181">
        <v>7.9786999999999999</v>
      </c>
      <c r="I1673" s="181">
        <v>14.466699999999999</v>
      </c>
      <c r="J1673" s="181">
        <v>6.524</v>
      </c>
      <c r="K1673" s="181">
        <v>3.5863999999999998</v>
      </c>
      <c r="L1673" s="181">
        <v>3.1976</v>
      </c>
      <c r="M1673" s="181">
        <v>3.8149999999999999</v>
      </c>
      <c r="N1673" s="181">
        <v>4.4913999999999996</v>
      </c>
      <c r="O1673" s="181">
        <v>6.6565000000000003</v>
      </c>
      <c r="P1673" s="181">
        <v>6.5498000000000003</v>
      </c>
      <c r="Q1673" s="181">
        <v>5.5045999999999999</v>
      </c>
      <c r="R1673" s="181">
        <v>5.8680000000000003</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1355</v>
      </c>
      <c r="B1674" s="177" t="s">
        <v>1363</v>
      </c>
      <c r="C1674" s="177">
        <v>120131</v>
      </c>
      <c r="D1674" s="180">
        <v>44609</v>
      </c>
      <c r="E1674" s="181">
        <v>26.944600000000001</v>
      </c>
      <c r="F1674" s="181">
        <v>7.452</v>
      </c>
      <c r="G1674" s="181">
        <v>2.8454000000000002</v>
      </c>
      <c r="H1674" s="181">
        <v>8.6646999999999998</v>
      </c>
      <c r="I1674" s="181">
        <v>15.1432</v>
      </c>
      <c r="J1674" s="181">
        <v>7.2103000000000002</v>
      </c>
      <c r="K1674" s="181">
        <v>4.2713999999999999</v>
      </c>
      <c r="L1674" s="181">
        <v>3.8921999999999999</v>
      </c>
      <c r="M1674" s="181">
        <v>4.5247999999999999</v>
      </c>
      <c r="N1674" s="181">
        <v>5.2169999999999996</v>
      </c>
      <c r="O1674" s="181">
        <v>7.4516999999999998</v>
      </c>
      <c r="P1674" s="181">
        <v>7.2870999999999997</v>
      </c>
      <c r="Q1674" s="181">
        <v>8.1721000000000004</v>
      </c>
      <c r="R1674" s="181">
        <v>6.6055000000000001</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1355</v>
      </c>
      <c r="B1675" s="177" t="s">
        <v>1364</v>
      </c>
      <c r="C1675" s="177">
        <v>119382</v>
      </c>
      <c r="D1675" s="180">
        <v>44609</v>
      </c>
      <c r="E1675" s="181">
        <v>18.8109</v>
      </c>
      <c r="F1675" s="181">
        <v>8.3454999999999995</v>
      </c>
      <c r="G1675" s="181">
        <v>0.25869999999999999</v>
      </c>
      <c r="H1675" s="181">
        <v>4.8277000000000001</v>
      </c>
      <c r="I1675" s="181">
        <v>9.9755000000000003</v>
      </c>
      <c r="J1675" s="181">
        <v>4.7637</v>
      </c>
      <c r="K1675" s="181">
        <v>3.1055000000000001</v>
      </c>
      <c r="L1675" s="181">
        <v>2.6524000000000001</v>
      </c>
      <c r="M1675" s="181">
        <v>2.9952000000000001</v>
      </c>
      <c r="N1675" s="181">
        <v>3.7202000000000002</v>
      </c>
      <c r="O1675" s="181">
        <v>-3.5821000000000001</v>
      </c>
      <c r="P1675" s="181">
        <v>0.39510000000000001</v>
      </c>
      <c r="Q1675" s="181">
        <v>4.5403000000000002</v>
      </c>
      <c r="R1675" s="181">
        <v>-9.6199999999999994E-2</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1355</v>
      </c>
      <c r="B1676" s="177" t="s">
        <v>1365</v>
      </c>
      <c r="C1676" s="177">
        <v>111585</v>
      </c>
      <c r="D1676" s="180">
        <v>44609</v>
      </c>
      <c r="E1676" s="181">
        <v>17.584</v>
      </c>
      <c r="F1676" s="181">
        <v>8.0972000000000008</v>
      </c>
      <c r="G1676" s="181">
        <v>0</v>
      </c>
      <c r="H1676" s="181">
        <v>4.5707000000000004</v>
      </c>
      <c r="I1676" s="181">
        <v>9.7029999999999994</v>
      </c>
      <c r="J1676" s="181">
        <v>4.49</v>
      </c>
      <c r="K1676" s="181">
        <v>2.8268</v>
      </c>
      <c r="L1676" s="181">
        <v>2.3723000000000001</v>
      </c>
      <c r="M1676" s="181">
        <v>2.7147000000000001</v>
      </c>
      <c r="N1676" s="181">
        <v>3.3738999999999999</v>
      </c>
      <c r="O1676" s="181">
        <v>-4.0434000000000001</v>
      </c>
      <c r="P1676" s="181">
        <v>-0.17680000000000001</v>
      </c>
      <c r="Q1676" s="181">
        <v>4.3769</v>
      </c>
      <c r="R1676" s="181">
        <v>-0.53939999999999999</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1355</v>
      </c>
      <c r="B1677" s="177" t="s">
        <v>1366</v>
      </c>
      <c r="C1677" s="177">
        <v>118320</v>
      </c>
      <c r="D1677" s="180">
        <v>44609</v>
      </c>
      <c r="E1677" s="181">
        <v>22.338000000000001</v>
      </c>
      <c r="F1677" s="181">
        <v>7.8448000000000002</v>
      </c>
      <c r="G1677" s="181">
        <v>2.8329</v>
      </c>
      <c r="H1677" s="181">
        <v>7.8550000000000004</v>
      </c>
      <c r="I1677" s="181">
        <v>11.7827</v>
      </c>
      <c r="J1677" s="181">
        <v>4.3859000000000004</v>
      </c>
      <c r="K1677" s="181">
        <v>3.2770999999999999</v>
      </c>
      <c r="L1677" s="181">
        <v>3.0430999999999999</v>
      </c>
      <c r="M1677" s="181">
        <v>3.6233</v>
      </c>
      <c r="N1677" s="181">
        <v>4.1738999999999997</v>
      </c>
      <c r="O1677" s="181">
        <v>7.1719999999999997</v>
      </c>
      <c r="P1677" s="181">
        <v>7.1249000000000002</v>
      </c>
      <c r="Q1677" s="181">
        <v>7.5476999999999999</v>
      </c>
      <c r="R1677" s="181">
        <v>5.9576000000000002</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1355</v>
      </c>
      <c r="B1678" s="177" t="s">
        <v>1367</v>
      </c>
      <c r="C1678" s="177">
        <v>115077</v>
      </c>
      <c r="D1678" s="180">
        <v>44609</v>
      </c>
      <c r="E1678" s="181">
        <v>20.896000000000001</v>
      </c>
      <c r="F1678" s="181">
        <v>7.3377999999999997</v>
      </c>
      <c r="G1678" s="181">
        <v>2.2128999999999999</v>
      </c>
      <c r="H1678" s="181">
        <v>7.2716000000000003</v>
      </c>
      <c r="I1678" s="181">
        <v>11.1896</v>
      </c>
      <c r="J1678" s="181">
        <v>3.7816999999999998</v>
      </c>
      <c r="K1678" s="181">
        <v>2.6972</v>
      </c>
      <c r="L1678" s="181">
        <v>2.4350999999999998</v>
      </c>
      <c r="M1678" s="181">
        <v>2.9952999999999999</v>
      </c>
      <c r="N1678" s="181">
        <v>3.5291000000000001</v>
      </c>
      <c r="O1678" s="181">
        <v>6.4762000000000004</v>
      </c>
      <c r="P1678" s="181">
        <v>6.3868</v>
      </c>
      <c r="Q1678" s="181">
        <v>7.0453999999999999</v>
      </c>
      <c r="R1678" s="181">
        <v>5.3013000000000003</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1355</v>
      </c>
      <c r="B1679" s="177" t="s">
        <v>1368</v>
      </c>
      <c r="C1679" s="177">
        <v>119226</v>
      </c>
      <c r="D1679" s="180">
        <v>44609</v>
      </c>
      <c r="E1679" s="181">
        <v>40.360999999999997</v>
      </c>
      <c r="F1679" s="181">
        <v>8.3217999999999996</v>
      </c>
      <c r="G1679" s="181">
        <v>4.6440000000000001</v>
      </c>
      <c r="H1679" s="181">
        <v>9.3832000000000004</v>
      </c>
      <c r="I1679" s="181">
        <v>12.2921</v>
      </c>
      <c r="J1679" s="181">
        <v>5.9195000000000002</v>
      </c>
      <c r="K1679" s="181">
        <v>3.4984999999999999</v>
      </c>
      <c r="L1679" s="181">
        <v>3.0243000000000002</v>
      </c>
      <c r="M1679" s="181">
        <v>3.9154</v>
      </c>
      <c r="N1679" s="181">
        <v>4.4776999999999996</v>
      </c>
      <c r="O1679" s="181">
        <v>7.6012000000000004</v>
      </c>
      <c r="P1679" s="181">
        <v>7.2586000000000004</v>
      </c>
      <c r="Q1679" s="181">
        <v>8.2510999999999992</v>
      </c>
      <c r="R1679" s="181">
        <v>5.9753999999999996</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1355</v>
      </c>
      <c r="B1680" s="177" t="s">
        <v>1369</v>
      </c>
      <c r="C1680" s="177">
        <v>101304</v>
      </c>
      <c r="D1680" s="180">
        <v>44609</v>
      </c>
      <c r="E1680" s="181">
        <v>37.922699999999999</v>
      </c>
      <c r="F1680" s="181">
        <v>7.7015000000000002</v>
      </c>
      <c r="G1680" s="181">
        <v>4.0117000000000003</v>
      </c>
      <c r="H1680" s="181">
        <v>8.7594999999999992</v>
      </c>
      <c r="I1680" s="181">
        <v>11.6706</v>
      </c>
      <c r="J1680" s="181">
        <v>5.2988</v>
      </c>
      <c r="K1680" s="181">
        <v>2.8820999999999999</v>
      </c>
      <c r="L1680" s="181">
        <v>2.4015</v>
      </c>
      <c r="M1680" s="181">
        <v>3.2763</v>
      </c>
      <c r="N1680" s="181">
        <v>3.8233000000000001</v>
      </c>
      <c r="O1680" s="181">
        <v>6.8875999999999999</v>
      </c>
      <c r="P1680" s="181">
        <v>6.5056000000000003</v>
      </c>
      <c r="Q1680" s="181">
        <v>7.0918000000000001</v>
      </c>
      <c r="R1680" s="181">
        <v>5.3151999999999999</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1355</v>
      </c>
      <c r="B1681" s="177" t="s">
        <v>1370</v>
      </c>
      <c r="C1681" s="177">
        <v>140251</v>
      </c>
      <c r="D1681" s="180"/>
      <c r="E1681" s="181"/>
      <c r="F1681" s="181"/>
      <c r="G1681" s="181"/>
      <c r="H1681" s="181"/>
      <c r="I1681" s="181"/>
      <c r="J1681" s="181"/>
      <c r="K1681" s="181"/>
      <c r="L1681" s="181"/>
      <c r="M1681" s="181"/>
      <c r="N1681" s="181"/>
      <c r="O1681" s="181"/>
      <c r="P1681" s="181"/>
      <c r="Q1681" s="181"/>
      <c r="R1681" s="181"/>
      <c r="S1681" s="124" t="s">
        <v>1951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1355</v>
      </c>
      <c r="B1682" s="177" t="s">
        <v>1371</v>
      </c>
      <c r="C1682" s="177">
        <v>140244</v>
      </c>
      <c r="D1682" s="180"/>
      <c r="E1682" s="181"/>
      <c r="F1682" s="181"/>
      <c r="G1682" s="181"/>
      <c r="H1682" s="181"/>
      <c r="I1682" s="181"/>
      <c r="J1682" s="181"/>
      <c r="K1682" s="181"/>
      <c r="L1682" s="181"/>
      <c r="M1682" s="181"/>
      <c r="N1682" s="181"/>
      <c r="O1682" s="181"/>
      <c r="P1682" s="181"/>
      <c r="Q1682" s="181"/>
      <c r="R1682" s="181"/>
      <c r="S1682" s="124" t="s">
        <v>1951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1355</v>
      </c>
      <c r="B1683" s="177" t="s">
        <v>1372</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1355</v>
      </c>
      <c r="B1684" s="177" t="s">
        <v>1373</v>
      </c>
      <c r="C1684" s="177">
        <v>148010</v>
      </c>
      <c r="D1684" s="180"/>
      <c r="E1684" s="181"/>
      <c r="F1684" s="181"/>
      <c r="G1684" s="181"/>
      <c r="H1684" s="181"/>
      <c r="I1684" s="181"/>
      <c r="J1684" s="181"/>
      <c r="K1684" s="181"/>
      <c r="L1684" s="181"/>
      <c r="M1684" s="181"/>
      <c r="N1684" s="181"/>
      <c r="O1684" s="181"/>
      <c r="P1684" s="181"/>
      <c r="Q1684" s="181"/>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1355</v>
      </c>
      <c r="B1685" s="177" t="s">
        <v>1374</v>
      </c>
      <c r="C1685" s="177">
        <v>148015</v>
      </c>
      <c r="D1685" s="180"/>
      <c r="E1685" s="181"/>
      <c r="F1685" s="181"/>
      <c r="G1685" s="181"/>
      <c r="H1685" s="181"/>
      <c r="I1685" s="181"/>
      <c r="J1685" s="181"/>
      <c r="K1685" s="181"/>
      <c r="L1685" s="181"/>
      <c r="M1685" s="181"/>
      <c r="N1685" s="181"/>
      <c r="O1685" s="181"/>
      <c r="P1685" s="181"/>
      <c r="Q1685" s="181"/>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1355</v>
      </c>
      <c r="B1686" s="177" t="s">
        <v>1375</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1355</v>
      </c>
      <c r="B1687" s="177" t="s">
        <v>1376</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1355</v>
      </c>
      <c r="B1688" s="177" t="s">
        <v>1377</v>
      </c>
      <c r="C1688" s="177">
        <v>101232</v>
      </c>
      <c r="D1688" s="180">
        <v>44609</v>
      </c>
      <c r="E1688" s="181">
        <v>4487.5955823293198</v>
      </c>
      <c r="F1688" s="181">
        <v>10.709</v>
      </c>
      <c r="G1688" s="181">
        <v>7.6710000000000003</v>
      </c>
      <c r="H1688" s="181">
        <v>9.5371000000000006</v>
      </c>
      <c r="I1688" s="181">
        <v>20.189599999999999</v>
      </c>
      <c r="J1688" s="181">
        <v>9.1018000000000008</v>
      </c>
      <c r="K1688" s="181">
        <v>6.4600999999999997</v>
      </c>
      <c r="L1688" s="181">
        <v>23.130700000000001</v>
      </c>
      <c r="M1688" s="181">
        <v>12.5448</v>
      </c>
      <c r="N1688" s="181">
        <v>14.189500000000001</v>
      </c>
      <c r="O1688" s="181">
        <v>4.2416</v>
      </c>
      <c r="P1688" s="181">
        <v>5.8959999999999999</v>
      </c>
      <c r="Q1688" s="181">
        <v>7.7712000000000003</v>
      </c>
      <c r="R1688" s="181">
        <v>6.0800999999999998</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1355</v>
      </c>
      <c r="B1689" s="177" t="s">
        <v>1378</v>
      </c>
      <c r="C1689" s="177">
        <v>118565</v>
      </c>
      <c r="D1689" s="180">
        <v>44609</v>
      </c>
      <c r="E1689" s="181">
        <v>4758.6324000000004</v>
      </c>
      <c r="F1689" s="181">
        <v>10.708500000000001</v>
      </c>
      <c r="G1689" s="181">
        <v>7.6710000000000003</v>
      </c>
      <c r="H1689" s="181">
        <v>9.5371000000000006</v>
      </c>
      <c r="I1689" s="181">
        <v>20.189699999999998</v>
      </c>
      <c r="J1689" s="181">
        <v>9.1018000000000008</v>
      </c>
      <c r="K1689" s="181">
        <v>6.4600999999999997</v>
      </c>
      <c r="L1689" s="181">
        <v>23.130700000000001</v>
      </c>
      <c r="M1689" s="181">
        <v>12.544700000000001</v>
      </c>
      <c r="N1689" s="181">
        <v>14.193</v>
      </c>
      <c r="O1689" s="181">
        <v>4.7664</v>
      </c>
      <c r="P1689" s="181">
        <v>6.5216000000000003</v>
      </c>
      <c r="Q1689" s="181">
        <v>8.2666000000000004</v>
      </c>
      <c r="R1689" s="181">
        <v>6.4757999999999996</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1355</v>
      </c>
      <c r="B1690" s="177" t="s">
        <v>1379</v>
      </c>
      <c r="C1690" s="177">
        <v>113047</v>
      </c>
      <c r="D1690" s="180">
        <v>44609</v>
      </c>
      <c r="E1690" s="181">
        <v>25.598600000000001</v>
      </c>
      <c r="F1690" s="181">
        <v>5.5617000000000001</v>
      </c>
      <c r="G1690" s="181">
        <v>1.5686</v>
      </c>
      <c r="H1690" s="181">
        <v>9.0596999999999994</v>
      </c>
      <c r="I1690" s="181">
        <v>14.882899999999999</v>
      </c>
      <c r="J1690" s="181">
        <v>5.0720999999999998</v>
      </c>
      <c r="K1690" s="181">
        <v>2.8597999999999999</v>
      </c>
      <c r="L1690" s="181">
        <v>3.5038</v>
      </c>
      <c r="M1690" s="181">
        <v>4.1398000000000001</v>
      </c>
      <c r="N1690" s="181">
        <v>4.7088999999999999</v>
      </c>
      <c r="O1690" s="181">
        <v>7.8987999999999996</v>
      </c>
      <c r="P1690" s="181">
        <v>7.4635999999999996</v>
      </c>
      <c r="Q1690" s="181">
        <v>8.3970000000000002</v>
      </c>
      <c r="R1690" s="181">
        <v>6.5366999999999997</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1355</v>
      </c>
      <c r="B1691" s="177" t="s">
        <v>1380</v>
      </c>
      <c r="C1691" s="177">
        <v>119016</v>
      </c>
      <c r="D1691" s="180">
        <v>44609</v>
      </c>
      <c r="E1691" s="181">
        <v>26.1098</v>
      </c>
      <c r="F1691" s="181">
        <v>5.8723000000000001</v>
      </c>
      <c r="G1691" s="181">
        <v>2.004</v>
      </c>
      <c r="H1691" s="181">
        <v>9.4431999999999992</v>
      </c>
      <c r="I1691" s="181">
        <v>15.296799999999999</v>
      </c>
      <c r="J1691" s="181">
        <v>5.4772999999999996</v>
      </c>
      <c r="K1691" s="181">
        <v>3.3203</v>
      </c>
      <c r="L1691" s="181">
        <v>4.0057</v>
      </c>
      <c r="M1691" s="181">
        <v>4.6571999999999996</v>
      </c>
      <c r="N1691" s="181">
        <v>5.2347999999999999</v>
      </c>
      <c r="O1691" s="181">
        <v>8.2837999999999994</v>
      </c>
      <c r="P1691" s="181">
        <v>7.7584999999999997</v>
      </c>
      <c r="Q1691" s="181">
        <v>8.4478000000000009</v>
      </c>
      <c r="R1691" s="181">
        <v>7.0213000000000001</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1355</v>
      </c>
      <c r="B1692" s="177" t="s">
        <v>1381</v>
      </c>
      <c r="C1692" s="177">
        <v>101599</v>
      </c>
      <c r="D1692" s="180">
        <v>44609</v>
      </c>
      <c r="E1692" s="181">
        <v>32.1357</v>
      </c>
      <c r="F1692" s="181">
        <v>6.1344000000000003</v>
      </c>
      <c r="G1692" s="181">
        <v>1.3252999999999999</v>
      </c>
      <c r="H1692" s="181">
        <v>10.2424</v>
      </c>
      <c r="I1692" s="181">
        <v>12.9145</v>
      </c>
      <c r="J1692" s="181">
        <v>5.6363000000000003</v>
      </c>
      <c r="K1692" s="181">
        <v>3.3942000000000001</v>
      </c>
      <c r="L1692" s="181">
        <v>2.7265000000000001</v>
      </c>
      <c r="M1692" s="181">
        <v>3.3382000000000001</v>
      </c>
      <c r="N1692" s="181">
        <v>4.1473000000000004</v>
      </c>
      <c r="O1692" s="181">
        <v>2.4569999999999999</v>
      </c>
      <c r="P1692" s="181">
        <v>3.7355999999999998</v>
      </c>
      <c r="Q1692" s="181">
        <v>6.2678000000000003</v>
      </c>
      <c r="R1692" s="181">
        <v>3.8565999999999998</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1355</v>
      </c>
      <c r="B1693" s="177" t="s">
        <v>1382</v>
      </c>
      <c r="C1693" s="177">
        <v>120062</v>
      </c>
      <c r="D1693" s="180">
        <v>44609</v>
      </c>
      <c r="E1693" s="181">
        <v>34.922199999999997</v>
      </c>
      <c r="F1693" s="181">
        <v>6.5857999999999999</v>
      </c>
      <c r="G1693" s="181">
        <v>1.8468</v>
      </c>
      <c r="H1693" s="181">
        <v>10.772600000000001</v>
      </c>
      <c r="I1693" s="181">
        <v>13.4549</v>
      </c>
      <c r="J1693" s="181">
        <v>6.1718000000000002</v>
      </c>
      <c r="K1693" s="181">
        <v>3.9144999999999999</v>
      </c>
      <c r="L1693" s="181">
        <v>3.4531000000000001</v>
      </c>
      <c r="M1693" s="181">
        <v>4.1837</v>
      </c>
      <c r="N1693" s="181">
        <v>5.0743999999999998</v>
      </c>
      <c r="O1693" s="181">
        <v>3.4310999999999998</v>
      </c>
      <c r="P1693" s="181">
        <v>4.7159000000000004</v>
      </c>
      <c r="Q1693" s="181">
        <v>6.7382</v>
      </c>
      <c r="R1693" s="181">
        <v>4.8428000000000004</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1355</v>
      </c>
      <c r="B1694" s="177" t="s">
        <v>1383</v>
      </c>
      <c r="C1694" s="177">
        <v>101758</v>
      </c>
      <c r="D1694" s="180">
        <v>44609</v>
      </c>
      <c r="E1694" s="181">
        <v>47.6126</v>
      </c>
      <c r="F1694" s="181">
        <v>-2.3763000000000001</v>
      </c>
      <c r="G1694" s="181">
        <v>-7.3038999999999996</v>
      </c>
      <c r="H1694" s="181">
        <v>7.5895000000000001</v>
      </c>
      <c r="I1694" s="181">
        <v>16.758800000000001</v>
      </c>
      <c r="J1694" s="181">
        <v>4.2838000000000003</v>
      </c>
      <c r="K1694" s="181">
        <v>1.7753000000000001</v>
      </c>
      <c r="L1694" s="181">
        <v>3.3805000000000001</v>
      </c>
      <c r="M1694" s="181">
        <v>3.7132999999999998</v>
      </c>
      <c r="N1694" s="181">
        <v>4.3052000000000001</v>
      </c>
      <c r="O1694" s="181">
        <v>7.7401999999999997</v>
      </c>
      <c r="P1694" s="181">
        <v>7.0891999999999999</v>
      </c>
      <c r="Q1694" s="181">
        <v>7.9786999999999999</v>
      </c>
      <c r="R1694" s="181">
        <v>6.3413000000000004</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1355</v>
      </c>
      <c r="B1695" s="177" t="s">
        <v>1384</v>
      </c>
      <c r="C1695" s="177">
        <v>120754</v>
      </c>
      <c r="D1695" s="180">
        <v>44609</v>
      </c>
      <c r="E1695" s="181">
        <v>50.814</v>
      </c>
      <c r="F1695" s="181">
        <v>-1.6519999999999999</v>
      </c>
      <c r="G1695" s="181">
        <v>-6.5331000000000001</v>
      </c>
      <c r="H1695" s="181">
        <v>8.3457000000000008</v>
      </c>
      <c r="I1695" s="181">
        <v>17.520499999999998</v>
      </c>
      <c r="J1695" s="181">
        <v>5.0473999999999997</v>
      </c>
      <c r="K1695" s="181">
        <v>2.5396000000000001</v>
      </c>
      <c r="L1695" s="181">
        <v>4.1554000000000002</v>
      </c>
      <c r="M1695" s="181">
        <v>4.4969999999999999</v>
      </c>
      <c r="N1695" s="181">
        <v>5.1005000000000003</v>
      </c>
      <c r="O1695" s="181">
        <v>8.5524000000000004</v>
      </c>
      <c r="P1695" s="181">
        <v>7.9443999999999999</v>
      </c>
      <c r="Q1695" s="181">
        <v>8.8408999999999995</v>
      </c>
      <c r="R1695" s="181">
        <v>7.15</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1355</v>
      </c>
      <c r="B1696" s="177" t="s">
        <v>1385</v>
      </c>
      <c r="C1696" s="177">
        <v>115005</v>
      </c>
      <c r="D1696" s="180">
        <v>44609</v>
      </c>
      <c r="E1696" s="181">
        <v>22.400300000000001</v>
      </c>
      <c r="F1696" s="181">
        <v>0.81469999999999998</v>
      </c>
      <c r="G1696" s="181">
        <v>-5.0491999999999999</v>
      </c>
      <c r="H1696" s="181">
        <v>4.24</v>
      </c>
      <c r="I1696" s="181">
        <v>18.2958</v>
      </c>
      <c r="J1696" s="181">
        <v>6.1981000000000002</v>
      </c>
      <c r="K1696" s="181">
        <v>2.6549</v>
      </c>
      <c r="L1696" s="181">
        <v>19.807099999999998</v>
      </c>
      <c r="M1696" s="181">
        <v>14.8178</v>
      </c>
      <c r="N1696" s="181">
        <v>12.9087</v>
      </c>
      <c r="O1696" s="181">
        <v>7.0263999999999998</v>
      </c>
      <c r="P1696" s="181">
        <v>6.6144999999999996</v>
      </c>
      <c r="Q1696" s="181">
        <v>7.6685999999999996</v>
      </c>
      <c r="R1696" s="181">
        <v>9.9837000000000007</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1355</v>
      </c>
      <c r="B1697" s="177" t="s">
        <v>1386</v>
      </c>
      <c r="C1697" s="177">
        <v>118349</v>
      </c>
      <c r="D1697" s="180">
        <v>44609</v>
      </c>
      <c r="E1697" s="181">
        <v>24.073599999999999</v>
      </c>
      <c r="F1697" s="181">
        <v>1.3646</v>
      </c>
      <c r="G1697" s="181">
        <v>-4.5468999999999999</v>
      </c>
      <c r="H1697" s="181">
        <v>4.7043999999999997</v>
      </c>
      <c r="I1697" s="181">
        <v>18.772400000000001</v>
      </c>
      <c r="J1697" s="181">
        <v>6.6696</v>
      </c>
      <c r="K1697" s="181">
        <v>3.1276999999999999</v>
      </c>
      <c r="L1697" s="181">
        <v>20.320499999999999</v>
      </c>
      <c r="M1697" s="181">
        <v>15.3284</v>
      </c>
      <c r="N1697" s="181">
        <v>13.4162</v>
      </c>
      <c r="O1697" s="181">
        <v>7.6185</v>
      </c>
      <c r="P1697" s="181">
        <v>7.4721000000000002</v>
      </c>
      <c r="Q1697" s="181">
        <v>8.1708999999999996</v>
      </c>
      <c r="R1697" s="181">
        <v>10.53</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1355</v>
      </c>
      <c r="B1698" s="177" t="s">
        <v>1387</v>
      </c>
      <c r="C1698" s="177">
        <v>118407</v>
      </c>
      <c r="D1698" s="180">
        <v>44609</v>
      </c>
      <c r="E1698" s="181">
        <v>48.825200000000002</v>
      </c>
      <c r="F1698" s="181">
        <v>11.142099999999999</v>
      </c>
      <c r="G1698" s="181">
        <v>-7.5208000000000004</v>
      </c>
      <c r="H1698" s="181">
        <v>7.3578999999999999</v>
      </c>
      <c r="I1698" s="181">
        <v>19.739899999999999</v>
      </c>
      <c r="J1698" s="181">
        <v>7.5819999999999999</v>
      </c>
      <c r="K1698" s="181">
        <v>3.8056999999999999</v>
      </c>
      <c r="L1698" s="181">
        <v>3.8725000000000001</v>
      </c>
      <c r="M1698" s="181">
        <v>4.2805</v>
      </c>
      <c r="N1698" s="181">
        <v>4.8632999999999997</v>
      </c>
      <c r="O1698" s="181">
        <v>7.8082000000000003</v>
      </c>
      <c r="P1698" s="181">
        <v>7.4678000000000004</v>
      </c>
      <c r="Q1698" s="181">
        <v>8.2988</v>
      </c>
      <c r="R1698" s="181">
        <v>6.3659999999999997</v>
      </c>
      <c r="S1698" s="124" t="s">
        <v>1951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1355</v>
      </c>
      <c r="B1699" s="177" t="s">
        <v>1388</v>
      </c>
      <c r="C1699" s="177">
        <v>108768</v>
      </c>
      <c r="D1699" s="180">
        <v>44609</v>
      </c>
      <c r="E1699" s="181">
        <v>46.337000000000003</v>
      </c>
      <c r="F1699" s="181">
        <v>10.715999999999999</v>
      </c>
      <c r="G1699" s="181">
        <v>-8.0030999999999999</v>
      </c>
      <c r="H1699" s="181">
        <v>6.8620999999999999</v>
      </c>
      <c r="I1699" s="181">
        <v>19.237200000000001</v>
      </c>
      <c r="J1699" s="181">
        <v>7.0782999999999996</v>
      </c>
      <c r="K1699" s="181">
        <v>3.3136000000000001</v>
      </c>
      <c r="L1699" s="181">
        <v>3.3763999999999998</v>
      </c>
      <c r="M1699" s="181">
        <v>3.7793000000000001</v>
      </c>
      <c r="N1699" s="181">
        <v>4.3548999999999998</v>
      </c>
      <c r="O1699" s="181">
        <v>7.2706999999999997</v>
      </c>
      <c r="P1699" s="181">
        <v>6.9326999999999996</v>
      </c>
      <c r="Q1699" s="181">
        <v>7.5038</v>
      </c>
      <c r="R1699" s="181">
        <v>5.8345000000000002</v>
      </c>
      <c r="S1699" s="124" t="s">
        <v>1951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1355</v>
      </c>
      <c r="B1700" s="177" t="s">
        <v>1389</v>
      </c>
      <c r="C1700" s="177">
        <v>123704</v>
      </c>
      <c r="D1700" s="180">
        <v>44609</v>
      </c>
      <c r="E1700" s="181">
        <v>1919.2335</v>
      </c>
      <c r="F1700" s="181">
        <v>-16.5078</v>
      </c>
      <c r="G1700" s="181">
        <v>-6.83</v>
      </c>
      <c r="H1700" s="181">
        <v>5.7016</v>
      </c>
      <c r="I1700" s="181">
        <v>9.6263000000000005</v>
      </c>
      <c r="J1700" s="181">
        <v>4.0323000000000002</v>
      </c>
      <c r="K1700" s="181">
        <v>2.4476</v>
      </c>
      <c r="L1700" s="181">
        <v>3.3239000000000001</v>
      </c>
      <c r="M1700" s="181">
        <v>3.8548</v>
      </c>
      <c r="N1700" s="181">
        <v>4.3307000000000002</v>
      </c>
      <c r="O1700" s="181">
        <v>5.6272000000000002</v>
      </c>
      <c r="P1700" s="181">
        <v>6.4821999999999997</v>
      </c>
      <c r="Q1700" s="181">
        <v>8.0108999999999995</v>
      </c>
      <c r="R1700" s="181">
        <v>5.2469000000000001</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1355</v>
      </c>
      <c r="B1701" s="177" t="s">
        <v>1989</v>
      </c>
      <c r="C1701" s="177">
        <v>123708</v>
      </c>
      <c r="D1701" s="180">
        <v>44609</v>
      </c>
      <c r="E1701" s="181">
        <v>1735.9953</v>
      </c>
      <c r="F1701" s="181">
        <v>-17.803999999999998</v>
      </c>
      <c r="G1701" s="181">
        <v>-8.1300000000000008</v>
      </c>
      <c r="H1701" s="181">
        <v>4.4004000000000003</v>
      </c>
      <c r="I1701" s="181">
        <v>8.3230000000000004</v>
      </c>
      <c r="J1701" s="181">
        <v>2.7284999999999999</v>
      </c>
      <c r="K1701" s="181">
        <v>1.1412</v>
      </c>
      <c r="L1701" s="181">
        <v>2.0057999999999998</v>
      </c>
      <c r="M1701" s="181">
        <v>2.5236999999999998</v>
      </c>
      <c r="N1701" s="181">
        <v>2.9822000000000002</v>
      </c>
      <c r="O1701" s="181">
        <v>4.3444000000000003</v>
      </c>
      <c r="P1701" s="181">
        <v>5.2558999999999996</v>
      </c>
      <c r="Q1701" s="181">
        <v>6.7572000000000001</v>
      </c>
      <c r="R1701" s="181">
        <v>3.8734000000000002</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1355</v>
      </c>
      <c r="B1702" s="177" t="s">
        <v>1390</v>
      </c>
      <c r="C1702" s="177">
        <v>105185</v>
      </c>
      <c r="D1702" s="180">
        <v>44609</v>
      </c>
      <c r="E1702" s="181">
        <v>2919.7235000000001</v>
      </c>
      <c r="F1702" s="181">
        <v>8.1913999999999998</v>
      </c>
      <c r="G1702" s="181">
        <v>-2.7900000000000001E-2</v>
      </c>
      <c r="H1702" s="181">
        <v>8.4666999999999994</v>
      </c>
      <c r="I1702" s="181">
        <v>13.9796</v>
      </c>
      <c r="J1702" s="181">
        <v>6.0438999999999998</v>
      </c>
      <c r="K1702" s="181">
        <v>3.3513000000000002</v>
      </c>
      <c r="L1702" s="181">
        <v>2.6328999999999998</v>
      </c>
      <c r="M1702" s="181">
        <v>3.2235</v>
      </c>
      <c r="N1702" s="181">
        <v>3.8593999999999999</v>
      </c>
      <c r="O1702" s="181">
        <v>6.8448000000000002</v>
      </c>
      <c r="P1702" s="181">
        <v>6.3539000000000003</v>
      </c>
      <c r="Q1702" s="181">
        <v>7.4482999999999997</v>
      </c>
      <c r="R1702" s="181">
        <v>5.2058</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1355</v>
      </c>
      <c r="B1703" s="177" t="s">
        <v>1391</v>
      </c>
      <c r="C1703" s="177">
        <v>120560</v>
      </c>
      <c r="D1703" s="180">
        <v>44609</v>
      </c>
      <c r="E1703" s="181">
        <v>3154.3317000000002</v>
      </c>
      <c r="F1703" s="181">
        <v>9.0429999999999993</v>
      </c>
      <c r="G1703" s="181">
        <v>0.82279999999999998</v>
      </c>
      <c r="H1703" s="181">
        <v>9.3185000000000002</v>
      </c>
      <c r="I1703" s="181">
        <v>14.835000000000001</v>
      </c>
      <c r="J1703" s="181">
        <v>6.8990999999999998</v>
      </c>
      <c r="K1703" s="181">
        <v>4.2098000000000004</v>
      </c>
      <c r="L1703" s="181">
        <v>3.4964</v>
      </c>
      <c r="M1703" s="181">
        <v>4.0972</v>
      </c>
      <c r="N1703" s="181">
        <v>4.7461000000000002</v>
      </c>
      <c r="O1703" s="181">
        <v>7.7553999999999998</v>
      </c>
      <c r="P1703" s="181">
        <v>7.2374000000000001</v>
      </c>
      <c r="Q1703" s="181">
        <v>7.9962</v>
      </c>
      <c r="R1703" s="181">
        <v>6.1033999999999997</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1355</v>
      </c>
      <c r="B1704" s="177" t="s">
        <v>1392</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1355</v>
      </c>
      <c r="B1705" s="177" t="s">
        <v>1393</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1355</v>
      </c>
      <c r="B1706" s="177" t="s">
        <v>1394</v>
      </c>
      <c r="C1706" s="177">
        <v>101373</v>
      </c>
      <c r="D1706" s="180">
        <v>44609</v>
      </c>
      <c r="E1706" s="181">
        <v>42.445399999999999</v>
      </c>
      <c r="F1706" s="181">
        <v>-17.7059</v>
      </c>
      <c r="G1706" s="181">
        <v>-6.0452000000000004</v>
      </c>
      <c r="H1706" s="181">
        <v>5.3616000000000001</v>
      </c>
      <c r="I1706" s="181">
        <v>13.366400000000001</v>
      </c>
      <c r="J1706" s="181">
        <v>5.5406000000000004</v>
      </c>
      <c r="K1706" s="181">
        <v>2.5095999999999998</v>
      </c>
      <c r="L1706" s="181">
        <v>3.3365</v>
      </c>
      <c r="M1706" s="181">
        <v>3.9565999999999999</v>
      </c>
      <c r="N1706" s="181">
        <v>4.3833000000000002</v>
      </c>
      <c r="O1706" s="181">
        <v>7.3030999999999997</v>
      </c>
      <c r="P1706" s="181">
        <v>6.7934999999999999</v>
      </c>
      <c r="Q1706" s="181">
        <v>7.57</v>
      </c>
      <c r="R1706" s="181">
        <v>5.843</v>
      </c>
      <c r="S1706" s="124" t="s">
        <v>1951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1355</v>
      </c>
      <c r="B1707" s="177" t="s">
        <v>1395</v>
      </c>
      <c r="C1707" s="177">
        <v>119739</v>
      </c>
      <c r="D1707" s="180">
        <v>44609</v>
      </c>
      <c r="E1707" s="181">
        <v>45.500500000000002</v>
      </c>
      <c r="F1707" s="181">
        <v>-16.918299999999999</v>
      </c>
      <c r="G1707" s="181">
        <v>-5.2386999999999997</v>
      </c>
      <c r="H1707" s="181">
        <v>6.1841999999999997</v>
      </c>
      <c r="I1707" s="181">
        <v>14.195399999999999</v>
      </c>
      <c r="J1707" s="181">
        <v>6.3636999999999997</v>
      </c>
      <c r="K1707" s="181">
        <v>3.3351000000000002</v>
      </c>
      <c r="L1707" s="181">
        <v>4.1731999999999996</v>
      </c>
      <c r="M1707" s="181">
        <v>4.8055000000000003</v>
      </c>
      <c r="N1707" s="181">
        <v>5.2447999999999997</v>
      </c>
      <c r="O1707" s="181">
        <v>8.1832999999999991</v>
      </c>
      <c r="P1707" s="181">
        <v>7.6824000000000003</v>
      </c>
      <c r="Q1707" s="181">
        <v>8.4732000000000003</v>
      </c>
      <c r="R1707" s="181">
        <v>6.7103999999999999</v>
      </c>
      <c r="S1707" s="124" t="s">
        <v>1951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1355</v>
      </c>
      <c r="B1708" s="177" t="s">
        <v>1396</v>
      </c>
      <c r="C1708" s="177">
        <v>119856</v>
      </c>
      <c r="D1708" s="180">
        <v>44609</v>
      </c>
      <c r="E1708" s="181">
        <v>22.523800000000001</v>
      </c>
      <c r="F1708" s="181">
        <v>-2.7547000000000001</v>
      </c>
      <c r="G1708" s="181">
        <v>-4.5896999999999997</v>
      </c>
      <c r="H1708" s="181">
        <v>7.6506999999999996</v>
      </c>
      <c r="I1708" s="181">
        <v>15.1701</v>
      </c>
      <c r="J1708" s="181">
        <v>6.2484000000000002</v>
      </c>
      <c r="K1708" s="181">
        <v>3.5722999999999998</v>
      </c>
      <c r="L1708" s="181">
        <v>3.2985000000000002</v>
      </c>
      <c r="M1708" s="181">
        <v>3.9565999999999999</v>
      </c>
      <c r="N1708" s="181">
        <v>4.5240999999999998</v>
      </c>
      <c r="O1708" s="181">
        <v>7.5742000000000003</v>
      </c>
      <c r="P1708" s="181">
        <v>7.2987000000000002</v>
      </c>
      <c r="Q1708" s="181">
        <v>8.1514000000000006</v>
      </c>
      <c r="R1708" s="181">
        <v>6.2201000000000004</v>
      </c>
      <c r="S1708" s="124" t="s">
        <v>1951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1355</v>
      </c>
      <c r="B1709" s="177" t="s">
        <v>1397</v>
      </c>
      <c r="C1709" s="177">
        <v>116299</v>
      </c>
      <c r="D1709" s="180">
        <v>44609</v>
      </c>
      <c r="E1709" s="181">
        <v>21.589099999999998</v>
      </c>
      <c r="F1709" s="181">
        <v>-3.2120000000000002</v>
      </c>
      <c r="G1709" s="181">
        <v>-5.0698999999999996</v>
      </c>
      <c r="H1709" s="181">
        <v>7.1830999999999996</v>
      </c>
      <c r="I1709" s="181">
        <v>14.694599999999999</v>
      </c>
      <c r="J1709" s="181">
        <v>5.7655000000000003</v>
      </c>
      <c r="K1709" s="181">
        <v>3.0891000000000002</v>
      </c>
      <c r="L1709" s="181">
        <v>2.8113999999999999</v>
      </c>
      <c r="M1709" s="181">
        <v>3.4636</v>
      </c>
      <c r="N1709" s="181">
        <v>4.0213000000000001</v>
      </c>
      <c r="O1709" s="181">
        <v>7.0495999999999999</v>
      </c>
      <c r="P1709" s="181">
        <v>6.7683999999999997</v>
      </c>
      <c r="Q1709" s="181">
        <v>7.8765999999999998</v>
      </c>
      <c r="R1709" s="181">
        <v>5.7032999999999996</v>
      </c>
      <c r="S1709" s="124" t="s">
        <v>1951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1355</v>
      </c>
      <c r="B1710" s="177" t="s">
        <v>1398</v>
      </c>
      <c r="C1710" s="177">
        <v>145954</v>
      </c>
      <c r="D1710" s="180">
        <v>44609</v>
      </c>
      <c r="E1710" s="181">
        <v>12.4298</v>
      </c>
      <c r="F1710" s="181">
        <v>6.4614000000000003</v>
      </c>
      <c r="G1710" s="181">
        <v>1.0768</v>
      </c>
      <c r="H1710" s="181">
        <v>6.8047000000000004</v>
      </c>
      <c r="I1710" s="181">
        <v>11.2913</v>
      </c>
      <c r="J1710" s="181">
        <v>5.0228000000000002</v>
      </c>
      <c r="K1710" s="181">
        <v>3.0556000000000001</v>
      </c>
      <c r="L1710" s="181">
        <v>3.1154999999999999</v>
      </c>
      <c r="M1710" s="181">
        <v>3.7911999999999999</v>
      </c>
      <c r="N1710" s="181">
        <v>4.3250000000000002</v>
      </c>
      <c r="O1710" s="181">
        <v>7.2689000000000004</v>
      </c>
      <c r="P1710" s="181"/>
      <c r="Q1710" s="181">
        <v>7.4005999999999998</v>
      </c>
      <c r="R1710" s="181">
        <v>5.6818</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1355</v>
      </c>
      <c r="B1711" s="177" t="s">
        <v>1399</v>
      </c>
      <c r="C1711" s="177">
        <v>145952</v>
      </c>
      <c r="D1711" s="180">
        <v>44609</v>
      </c>
      <c r="E1711" s="181">
        <v>12.0374</v>
      </c>
      <c r="F1711" s="181">
        <v>5.1555</v>
      </c>
      <c r="G1711" s="181">
        <v>0</v>
      </c>
      <c r="H1711" s="181">
        <v>5.7241999999999997</v>
      </c>
      <c r="I1711" s="181">
        <v>10.197699999999999</v>
      </c>
      <c r="J1711" s="181">
        <v>3.9550999999999998</v>
      </c>
      <c r="K1711" s="181">
        <v>1.9941</v>
      </c>
      <c r="L1711" s="181">
        <v>2.0495999999999999</v>
      </c>
      <c r="M1711" s="181">
        <v>2.7132000000000001</v>
      </c>
      <c r="N1711" s="181">
        <v>3.2332000000000001</v>
      </c>
      <c r="O1711" s="181">
        <v>6.1462000000000003</v>
      </c>
      <c r="P1711" s="181"/>
      <c r="Q1711" s="181">
        <v>6.2756999999999996</v>
      </c>
      <c r="R1711" s="181">
        <v>4.5743</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1355</v>
      </c>
      <c r="B1712" s="177" t="s">
        <v>1903</v>
      </c>
      <c r="C1712" s="177">
        <v>148729</v>
      </c>
      <c r="D1712" s="180">
        <v>44609</v>
      </c>
      <c r="E1712" s="181">
        <v>10.5207</v>
      </c>
      <c r="F1712" s="181">
        <v>7.9813000000000001</v>
      </c>
      <c r="G1712" s="181">
        <v>4.5118</v>
      </c>
      <c r="H1712" s="181">
        <v>9.8816000000000006</v>
      </c>
      <c r="I1712" s="181">
        <v>14.0519</v>
      </c>
      <c r="J1712" s="181">
        <v>6.165</v>
      </c>
      <c r="K1712" s="181">
        <v>3.9380000000000002</v>
      </c>
      <c r="L1712" s="181">
        <v>4.0343</v>
      </c>
      <c r="M1712" s="181">
        <v>4.6169000000000002</v>
      </c>
      <c r="N1712" s="181"/>
      <c r="O1712" s="181"/>
      <c r="P1712" s="181"/>
      <c r="Q1712" s="181">
        <v>5.2939999999999996</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1355</v>
      </c>
      <c r="B1713" s="177" t="s">
        <v>1904</v>
      </c>
      <c r="C1713" s="177">
        <v>148727</v>
      </c>
      <c r="D1713" s="180">
        <v>44609</v>
      </c>
      <c r="E1713" s="181">
        <v>10.422599999999999</v>
      </c>
      <c r="F1713" s="181">
        <v>7.0053999999999998</v>
      </c>
      <c r="G1713" s="181">
        <v>3.5030000000000001</v>
      </c>
      <c r="H1713" s="181">
        <v>8.9202999999999992</v>
      </c>
      <c r="I1713" s="181">
        <v>13.097899999999999</v>
      </c>
      <c r="J1713" s="181">
        <v>5.1967999999999996</v>
      </c>
      <c r="K1713" s="181">
        <v>2.9567000000000001</v>
      </c>
      <c r="L1713" s="181">
        <v>3.0455999999999999</v>
      </c>
      <c r="M1713" s="181">
        <v>3.6227</v>
      </c>
      <c r="N1713" s="181"/>
      <c r="O1713" s="181"/>
      <c r="P1713" s="181"/>
      <c r="Q1713" s="181">
        <v>4.2965999999999998</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1355</v>
      </c>
      <c r="B1714" s="177" t="s">
        <v>1400</v>
      </c>
      <c r="C1714" s="177">
        <v>142641</v>
      </c>
      <c r="D1714" s="180">
        <v>44609</v>
      </c>
      <c r="E1714" s="181">
        <v>13.231</v>
      </c>
      <c r="F1714" s="181">
        <v>9.6578999999999997</v>
      </c>
      <c r="G1714" s="181">
        <v>4.6916000000000002</v>
      </c>
      <c r="H1714" s="181">
        <v>8.6449999999999996</v>
      </c>
      <c r="I1714" s="181">
        <v>11.5586</v>
      </c>
      <c r="J1714" s="181">
        <v>5.4265999999999996</v>
      </c>
      <c r="K1714" s="181">
        <v>3.6373000000000002</v>
      </c>
      <c r="L1714" s="181">
        <v>3.3929999999999998</v>
      </c>
      <c r="M1714" s="181">
        <v>4.1524999999999999</v>
      </c>
      <c r="N1714" s="181">
        <v>4.9013999999999998</v>
      </c>
      <c r="O1714" s="181">
        <v>7.5473999999999997</v>
      </c>
      <c r="P1714" s="181"/>
      <c r="Q1714" s="181">
        <v>7.3864000000000001</v>
      </c>
      <c r="R1714" s="181">
        <v>6.0723000000000003</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1355</v>
      </c>
      <c r="B1715" s="177" t="s">
        <v>1981</v>
      </c>
      <c r="C1715" s="177">
        <v>142642</v>
      </c>
      <c r="D1715" s="180">
        <v>44609</v>
      </c>
      <c r="E1715" s="181">
        <v>12.827299999999999</v>
      </c>
      <c r="F1715" s="181">
        <v>8.8231999999999999</v>
      </c>
      <c r="G1715" s="181">
        <v>3.9849999999999999</v>
      </c>
      <c r="H1715" s="181">
        <v>7.8573000000000004</v>
      </c>
      <c r="I1715" s="181">
        <v>10.7554</v>
      </c>
      <c r="J1715" s="181">
        <v>4.6074999999999999</v>
      </c>
      <c r="K1715" s="181">
        <v>2.8064</v>
      </c>
      <c r="L1715" s="181">
        <v>2.5564</v>
      </c>
      <c r="M1715" s="181">
        <v>3.3033000000000001</v>
      </c>
      <c r="N1715" s="181">
        <v>4.0358000000000001</v>
      </c>
      <c r="O1715" s="181">
        <v>6.6943999999999999</v>
      </c>
      <c r="P1715" s="181"/>
      <c r="Q1715" s="181">
        <v>6.5427999999999997</v>
      </c>
      <c r="R1715" s="181">
        <v>5.1852</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1355</v>
      </c>
      <c r="B1716" s="177" t="s">
        <v>1401</v>
      </c>
      <c r="C1716" s="177">
        <v>101665</v>
      </c>
      <c r="D1716" s="180">
        <v>44609</v>
      </c>
      <c r="E1716" s="181">
        <v>42.630499999999998</v>
      </c>
      <c r="F1716" s="181">
        <v>5.3091999999999997</v>
      </c>
      <c r="G1716" s="181">
        <v>6.3391000000000002</v>
      </c>
      <c r="H1716" s="181">
        <v>11.0929</v>
      </c>
      <c r="I1716" s="181">
        <v>16.128299999999999</v>
      </c>
      <c r="J1716" s="181">
        <v>6.2640000000000002</v>
      </c>
      <c r="K1716" s="181">
        <v>4.0614999999999997</v>
      </c>
      <c r="L1716" s="181">
        <v>3.7503000000000002</v>
      </c>
      <c r="M1716" s="181">
        <v>4.4542999999999999</v>
      </c>
      <c r="N1716" s="181">
        <v>5.3737000000000004</v>
      </c>
      <c r="O1716" s="181">
        <v>7.5429000000000004</v>
      </c>
      <c r="P1716" s="181">
        <v>6.8426</v>
      </c>
      <c r="Q1716" s="181">
        <v>7.8525999999999998</v>
      </c>
      <c r="R1716" s="181">
        <v>6.3213999999999997</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1355</v>
      </c>
      <c r="B1717" s="177" t="s">
        <v>1402</v>
      </c>
      <c r="C1717" s="177">
        <v>118796</v>
      </c>
      <c r="D1717" s="180">
        <v>44609</v>
      </c>
      <c r="E1717" s="181">
        <v>45.309800000000003</v>
      </c>
      <c r="F1717" s="181">
        <v>6.0427</v>
      </c>
      <c r="G1717" s="181">
        <v>7.1468999999999996</v>
      </c>
      <c r="H1717" s="181">
        <v>11.8919</v>
      </c>
      <c r="I1717" s="181">
        <v>16.9283</v>
      </c>
      <c r="J1717" s="181">
        <v>7.0635000000000003</v>
      </c>
      <c r="K1717" s="181">
        <v>4.8723999999999998</v>
      </c>
      <c r="L1717" s="181">
        <v>4.5726000000000004</v>
      </c>
      <c r="M1717" s="181">
        <v>5.2908999999999997</v>
      </c>
      <c r="N1717" s="181">
        <v>6.2206999999999999</v>
      </c>
      <c r="O1717" s="181">
        <v>8.4004999999999992</v>
      </c>
      <c r="P1717" s="181">
        <v>7.6254</v>
      </c>
      <c r="Q1717" s="181">
        <v>8.5498999999999992</v>
      </c>
      <c r="R1717" s="181">
        <v>7.1886000000000001</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1355</v>
      </c>
      <c r="B1718" s="177" t="s">
        <v>2037</v>
      </c>
      <c r="C1718" s="177">
        <v>138256</v>
      </c>
      <c r="D1718" s="180">
        <v>44609</v>
      </c>
      <c r="E1718" s="181">
        <v>36.583199999999998</v>
      </c>
      <c r="F1718" s="181">
        <v>7.9836</v>
      </c>
      <c r="G1718" s="181">
        <v>-1.6959</v>
      </c>
      <c r="H1718" s="181">
        <v>6.4646999999999997</v>
      </c>
      <c r="I1718" s="181">
        <v>11.431100000000001</v>
      </c>
      <c r="J1718" s="181">
        <v>4.5717999999999996</v>
      </c>
      <c r="K1718" s="181">
        <v>2.5430000000000001</v>
      </c>
      <c r="L1718" s="181">
        <v>2.4298999999999999</v>
      </c>
      <c r="M1718" s="181">
        <v>3.181</v>
      </c>
      <c r="N1718" s="181">
        <v>3.7585999999999999</v>
      </c>
      <c r="O1718" s="181">
        <v>3.1839</v>
      </c>
      <c r="P1718" s="181">
        <v>4.3613</v>
      </c>
      <c r="Q1718" s="181">
        <v>7.0373999999999999</v>
      </c>
      <c r="R1718" s="181">
        <v>4.9987000000000004</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1355</v>
      </c>
      <c r="B1719" s="177" t="s">
        <v>2038</v>
      </c>
      <c r="C1719" s="177">
        <v>138270</v>
      </c>
      <c r="D1719" s="180">
        <v>44609</v>
      </c>
      <c r="E1719" s="181">
        <v>39.457099999999997</v>
      </c>
      <c r="F1719" s="181">
        <v>8.9751999999999992</v>
      </c>
      <c r="G1719" s="181">
        <v>-0.64749999999999996</v>
      </c>
      <c r="H1719" s="181">
        <v>7.4771999999999998</v>
      </c>
      <c r="I1719" s="181">
        <v>12.388299999999999</v>
      </c>
      <c r="J1719" s="181">
        <v>5.4863</v>
      </c>
      <c r="K1719" s="181">
        <v>3.3818999999999999</v>
      </c>
      <c r="L1719" s="181">
        <v>3.2343000000000002</v>
      </c>
      <c r="M1719" s="181">
        <v>3.9758</v>
      </c>
      <c r="N1719" s="181">
        <v>4.5522999999999998</v>
      </c>
      <c r="O1719" s="181">
        <v>3.9708999999999999</v>
      </c>
      <c r="P1719" s="181">
        <v>5.2164000000000001</v>
      </c>
      <c r="Q1719" s="181">
        <v>7.3933</v>
      </c>
      <c r="R1719" s="181">
        <v>5.8173000000000004</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1355</v>
      </c>
      <c r="B1720" s="177" t="s">
        <v>1403</v>
      </c>
      <c r="C1720" s="177">
        <v>119816</v>
      </c>
      <c r="D1720" s="180">
        <v>44609</v>
      </c>
      <c r="E1720" s="181">
        <v>27.115200000000002</v>
      </c>
      <c r="F1720" s="181">
        <v>2.6924000000000001</v>
      </c>
      <c r="G1720" s="181">
        <v>0.98719999999999997</v>
      </c>
      <c r="H1720" s="181">
        <v>7.1826999999999996</v>
      </c>
      <c r="I1720" s="181">
        <v>12.229799999999999</v>
      </c>
      <c r="J1720" s="181">
        <v>5.9132999999999996</v>
      </c>
      <c r="K1720" s="181">
        <v>3.3374999999999999</v>
      </c>
      <c r="L1720" s="181">
        <v>3.6454</v>
      </c>
      <c r="M1720" s="181">
        <v>4.2953999999999999</v>
      </c>
      <c r="N1720" s="181">
        <v>4.5114999999999998</v>
      </c>
      <c r="O1720" s="181">
        <v>7.6721000000000004</v>
      </c>
      <c r="P1720" s="181">
        <v>7.2801</v>
      </c>
      <c r="Q1720" s="181">
        <v>8.1890000000000001</v>
      </c>
      <c r="R1720" s="181">
        <v>6.1231999999999998</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1355</v>
      </c>
      <c r="B1721" s="177" t="s">
        <v>1404</v>
      </c>
      <c r="C1721" s="177">
        <v>106231</v>
      </c>
      <c r="D1721" s="180">
        <v>44609</v>
      </c>
      <c r="E1721" s="181">
        <v>25.9514</v>
      </c>
      <c r="F1721" s="181">
        <v>2.2505000000000002</v>
      </c>
      <c r="G1721" s="181">
        <v>0.46879999999999999</v>
      </c>
      <c r="H1721" s="181">
        <v>6.6792999999999996</v>
      </c>
      <c r="I1721" s="181">
        <v>11.7262</v>
      </c>
      <c r="J1721" s="181">
        <v>5.4101999999999997</v>
      </c>
      <c r="K1721" s="181">
        <v>2.8330000000000002</v>
      </c>
      <c r="L1721" s="181">
        <v>3.1362000000000001</v>
      </c>
      <c r="M1721" s="181">
        <v>3.7797000000000001</v>
      </c>
      <c r="N1721" s="181">
        <v>3.9895</v>
      </c>
      <c r="O1721" s="181">
        <v>7.1345999999999998</v>
      </c>
      <c r="P1721" s="181">
        <v>6.7008000000000001</v>
      </c>
      <c r="Q1721" s="181">
        <v>6.7615999999999996</v>
      </c>
      <c r="R1721" s="181">
        <v>5.5926999999999998</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1355</v>
      </c>
      <c r="B1722" s="177" t="s">
        <v>2015</v>
      </c>
      <c r="C1722" s="177">
        <v>149585</v>
      </c>
      <c r="D1722" s="180">
        <v>44609</v>
      </c>
      <c r="E1722" s="181">
        <v>35.718200000000003</v>
      </c>
      <c r="F1722" s="181">
        <v>-3.0653999999999999</v>
      </c>
      <c r="G1722" s="181">
        <v>-1.1240000000000001</v>
      </c>
      <c r="H1722" s="181">
        <v>5.1436999999999999</v>
      </c>
      <c r="I1722" s="181">
        <v>9.3544999999999998</v>
      </c>
      <c r="J1722" s="181">
        <v>4.218</v>
      </c>
      <c r="K1722" s="181">
        <v>4.1040000000000001</v>
      </c>
      <c r="L1722" s="181">
        <v>3.5087000000000002</v>
      </c>
      <c r="M1722" s="181">
        <v>3.7606000000000002</v>
      </c>
      <c r="N1722" s="181">
        <v>4.5088999999999997</v>
      </c>
      <c r="O1722" s="181">
        <v>3.6072000000000002</v>
      </c>
      <c r="P1722" s="181">
        <v>4.5636999999999999</v>
      </c>
      <c r="Q1722" s="181">
        <v>7.0049999999999999</v>
      </c>
      <c r="R1722" s="181">
        <v>5.8719999999999999</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1355</v>
      </c>
      <c r="B1723" s="177" t="s">
        <v>2016</v>
      </c>
      <c r="C1723" s="177">
        <v>149587</v>
      </c>
      <c r="D1723" s="180">
        <v>44609</v>
      </c>
      <c r="E1723" s="181">
        <v>37.909399999999998</v>
      </c>
      <c r="F1723" s="181">
        <v>-2.4068999999999998</v>
      </c>
      <c r="G1723" s="181">
        <v>-0.51349999999999996</v>
      </c>
      <c r="H1723" s="181">
        <v>5.7832999999999997</v>
      </c>
      <c r="I1723" s="181">
        <v>10.003399999999999</v>
      </c>
      <c r="J1723" s="181">
        <v>4.8746</v>
      </c>
      <c r="K1723" s="181">
        <v>4.6384999999999996</v>
      </c>
      <c r="L1723" s="181">
        <v>3.9645999999999999</v>
      </c>
      <c r="M1723" s="181">
        <v>4.2047999999999996</v>
      </c>
      <c r="N1723" s="181">
        <v>4.9539999999999997</v>
      </c>
      <c r="O1723" s="181">
        <v>4.0658000000000003</v>
      </c>
      <c r="P1723" s="181">
        <v>5.1882999999999999</v>
      </c>
      <c r="Q1723" s="181">
        <v>7.1269</v>
      </c>
      <c r="R1723" s="181">
        <v>6.3268000000000004</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1355</v>
      </c>
      <c r="B1724" s="177" t="s">
        <v>1405</v>
      </c>
      <c r="C1724" s="177">
        <v>101563</v>
      </c>
      <c r="D1724" s="180"/>
      <c r="E1724" s="181"/>
      <c r="F1724" s="181"/>
      <c r="G1724" s="181"/>
      <c r="H1724" s="181"/>
      <c r="I1724" s="181"/>
      <c r="J1724" s="181"/>
      <c r="K1724" s="181"/>
      <c r="L1724" s="181"/>
      <c r="M1724" s="181"/>
      <c r="N1724" s="181"/>
      <c r="O1724" s="181"/>
      <c r="P1724" s="181"/>
      <c r="Q1724" s="181"/>
      <c r="R1724" s="181"/>
      <c r="S1724" s="124" t="s">
        <v>1951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1355</v>
      </c>
      <c r="B1725" s="177" t="s">
        <v>1406</v>
      </c>
      <c r="C1725" s="177">
        <v>119664</v>
      </c>
      <c r="D1725" s="180"/>
      <c r="E1725" s="181"/>
      <c r="F1725" s="181"/>
      <c r="G1725" s="181"/>
      <c r="H1725" s="181"/>
      <c r="I1725" s="181"/>
      <c r="J1725" s="181"/>
      <c r="K1725" s="181"/>
      <c r="L1725" s="181"/>
      <c r="M1725" s="181"/>
      <c r="N1725" s="181"/>
      <c r="O1725" s="181"/>
      <c r="P1725" s="181"/>
      <c r="Q1725" s="181"/>
      <c r="R1725" s="181"/>
      <c r="S1725" s="124" t="s">
        <v>1951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1355</v>
      </c>
      <c r="B1726" s="177" t="s">
        <v>1407</v>
      </c>
      <c r="C1726" s="177">
        <v>101548</v>
      </c>
      <c r="D1726" s="180">
        <v>44609</v>
      </c>
      <c r="E1726" s="181">
        <v>39.133299999999998</v>
      </c>
      <c r="F1726" s="181">
        <v>6.5301</v>
      </c>
      <c r="G1726" s="181">
        <v>2.8921000000000001</v>
      </c>
      <c r="H1726" s="181">
        <v>7.1516999999999999</v>
      </c>
      <c r="I1726" s="181">
        <v>14.039199999999999</v>
      </c>
      <c r="J1726" s="181">
        <v>4.8914</v>
      </c>
      <c r="K1726" s="181">
        <v>2.7233999999999998</v>
      </c>
      <c r="L1726" s="181">
        <v>2.4119000000000002</v>
      </c>
      <c r="M1726" s="181">
        <v>3.1509</v>
      </c>
      <c r="N1726" s="181">
        <v>3.6301000000000001</v>
      </c>
      <c r="O1726" s="181">
        <v>6.8952</v>
      </c>
      <c r="P1726" s="181">
        <v>5.2163000000000004</v>
      </c>
      <c r="Q1726" s="181">
        <v>7.2312000000000003</v>
      </c>
      <c r="R1726" s="181">
        <v>5.3803999999999998</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1355</v>
      </c>
      <c r="B1727" s="177" t="s">
        <v>1408</v>
      </c>
      <c r="C1727" s="177">
        <v>119949</v>
      </c>
      <c r="D1727" s="180">
        <v>44609</v>
      </c>
      <c r="E1727" s="181">
        <v>42.116599999999998</v>
      </c>
      <c r="F1727" s="181">
        <v>7.5412999999999997</v>
      </c>
      <c r="G1727" s="181">
        <v>3.8144</v>
      </c>
      <c r="H1727" s="181">
        <v>8.0846999999999998</v>
      </c>
      <c r="I1727" s="181">
        <v>14.9732</v>
      </c>
      <c r="J1727" s="181">
        <v>5.8465999999999996</v>
      </c>
      <c r="K1727" s="181">
        <v>3.6957</v>
      </c>
      <c r="L1727" s="181">
        <v>3.3820000000000001</v>
      </c>
      <c r="M1727" s="181">
        <v>4.1238000000000001</v>
      </c>
      <c r="N1727" s="181">
        <v>4.6074000000000002</v>
      </c>
      <c r="O1727" s="181">
        <v>7.8883000000000001</v>
      </c>
      <c r="P1727" s="181">
        <v>6.165</v>
      </c>
      <c r="Q1727" s="181">
        <v>7.8276000000000003</v>
      </c>
      <c r="R1727" s="181">
        <v>6.3822000000000001</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1355</v>
      </c>
      <c r="B1728" s="177" t="s">
        <v>1409</v>
      </c>
      <c r="C1728" s="177">
        <v>120718</v>
      </c>
      <c r="D1728" s="180">
        <v>44609</v>
      </c>
      <c r="E1728" s="181">
        <v>26.611499999999999</v>
      </c>
      <c r="F1728" s="181">
        <v>-6.1711</v>
      </c>
      <c r="G1728" s="181">
        <v>-1.2343</v>
      </c>
      <c r="H1728" s="181">
        <v>5.7473999999999998</v>
      </c>
      <c r="I1728" s="181">
        <v>9.1629000000000005</v>
      </c>
      <c r="J1728" s="181">
        <v>3.7818000000000001</v>
      </c>
      <c r="K1728" s="181">
        <v>3.0996999999999999</v>
      </c>
      <c r="L1728" s="181">
        <v>13.035500000000001</v>
      </c>
      <c r="M1728" s="181">
        <v>10.805999999999999</v>
      </c>
      <c r="N1728" s="181">
        <v>9.8260000000000005</v>
      </c>
      <c r="O1728" s="181">
        <v>5.2145999999999999</v>
      </c>
      <c r="P1728" s="181">
        <v>5.7271000000000001</v>
      </c>
      <c r="Q1728" s="181">
        <v>7.5930999999999997</v>
      </c>
      <c r="R1728" s="181">
        <v>9.1719000000000008</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1355</v>
      </c>
      <c r="B1729" s="177" t="s">
        <v>1410</v>
      </c>
      <c r="C1729" s="177">
        <v>106624</v>
      </c>
      <c r="D1729" s="180">
        <v>44609</v>
      </c>
      <c r="E1729" s="181">
        <v>25.476600000000001</v>
      </c>
      <c r="F1729" s="181">
        <v>-6.5891999999999999</v>
      </c>
      <c r="G1729" s="181">
        <v>-1.8145</v>
      </c>
      <c r="H1729" s="181">
        <v>5.1627999999999998</v>
      </c>
      <c r="I1729" s="181">
        <v>8.5627999999999993</v>
      </c>
      <c r="J1729" s="181">
        <v>3.1743000000000001</v>
      </c>
      <c r="K1729" s="181">
        <v>2.4853000000000001</v>
      </c>
      <c r="L1729" s="181">
        <v>12.3873</v>
      </c>
      <c r="M1729" s="181">
        <v>10.1472</v>
      </c>
      <c r="N1729" s="181">
        <v>9.1575000000000006</v>
      </c>
      <c r="O1729" s="181">
        <v>4.6894999999999998</v>
      </c>
      <c r="P1729" s="181">
        <v>5.1994999999999996</v>
      </c>
      <c r="Q1729" s="181">
        <v>6.6966000000000001</v>
      </c>
      <c r="R1729" s="181">
        <v>8.5830000000000002</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2.8081038461538452</v>
      </c>
      <c r="G1730" s="183">
        <v>6.7999999999998617E-3</v>
      </c>
      <c r="H1730" s="183">
        <v>7.438225000000001</v>
      </c>
      <c r="I1730" s="183">
        <v>13.43592115384615</v>
      </c>
      <c r="J1730" s="183">
        <v>5.5192461538461535</v>
      </c>
      <c r="K1730" s="183">
        <v>3.3759961538461543</v>
      </c>
      <c r="L1730" s="183">
        <v>5.0522096153846157</v>
      </c>
      <c r="M1730" s="183">
        <v>4.8942538461538465</v>
      </c>
      <c r="N1730" s="183">
        <v>5.4001620000000017</v>
      </c>
      <c r="O1730" s="183">
        <v>6.2007760000000012</v>
      </c>
      <c r="P1730" s="183">
        <v>6.2843391304347849</v>
      </c>
      <c r="Q1730" s="183">
        <v>7.3961384615384596</v>
      </c>
      <c r="R1730" s="183">
        <v>5.955084000000002</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408</v>
      </c>
      <c r="B1731" s="177"/>
      <c r="C1731" s="177"/>
      <c r="D1731" s="177"/>
      <c r="E1731" s="177"/>
      <c r="F1731" s="183">
        <v>5.9574999999999996</v>
      </c>
      <c r="G1731" s="183">
        <v>0.52200000000000002</v>
      </c>
      <c r="H1731" s="183">
        <v>7.3147500000000001</v>
      </c>
      <c r="I1731" s="183">
        <v>13.0062</v>
      </c>
      <c r="J1731" s="183">
        <v>5.4519500000000001</v>
      </c>
      <c r="K1731" s="183">
        <v>3.3277000000000001</v>
      </c>
      <c r="L1731" s="183">
        <v>3.3875000000000002</v>
      </c>
      <c r="M1731" s="183">
        <v>3.9661999999999997</v>
      </c>
      <c r="N1731" s="183">
        <v>4.5177999999999994</v>
      </c>
      <c r="O1731" s="183">
        <v>7.1532999999999998</v>
      </c>
      <c r="P1731" s="183">
        <v>6.7622999999999998</v>
      </c>
      <c r="Q1731" s="183">
        <v>7.58155</v>
      </c>
      <c r="R1731" s="183">
        <v>6.0238499999999995</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1411</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1412</v>
      </c>
      <c r="B1734" s="177" t="s">
        <v>1413</v>
      </c>
      <c r="C1734" s="177">
        <v>105804</v>
      </c>
      <c r="D1734" s="180">
        <v>44609</v>
      </c>
      <c r="E1734" s="181">
        <v>52.3093</v>
      </c>
      <c r="F1734" s="181">
        <v>-0.37330000000000002</v>
      </c>
      <c r="G1734" s="181">
        <v>1.0966</v>
      </c>
      <c r="H1734" s="181">
        <v>-4.5481999999999996</v>
      </c>
      <c r="I1734" s="181">
        <v>-6.7241</v>
      </c>
      <c r="J1734" s="181">
        <v>-9.7394999999999996</v>
      </c>
      <c r="K1734" s="181">
        <v>-7.5620000000000003</v>
      </c>
      <c r="L1734" s="181">
        <v>0.53820000000000001</v>
      </c>
      <c r="M1734" s="181">
        <v>16.0824</v>
      </c>
      <c r="N1734" s="181">
        <v>26.681100000000001</v>
      </c>
      <c r="O1734" s="181">
        <v>19.6906</v>
      </c>
      <c r="P1734" s="181">
        <v>10.1906</v>
      </c>
      <c r="Q1734" s="181">
        <v>11.798400000000001</v>
      </c>
      <c r="R1734" s="181">
        <v>28.671299999999999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1412</v>
      </c>
      <c r="B1735" s="177" t="s">
        <v>1414</v>
      </c>
      <c r="C1735" s="177">
        <v>119556</v>
      </c>
      <c r="D1735" s="180">
        <v>44609</v>
      </c>
      <c r="E1735" s="181">
        <v>57.348799999999997</v>
      </c>
      <c r="F1735" s="181">
        <v>-0.37019999999999997</v>
      </c>
      <c r="G1735" s="181">
        <v>1.1057999999999999</v>
      </c>
      <c r="H1735" s="181">
        <v>-4.5282999999999998</v>
      </c>
      <c r="I1735" s="181">
        <v>-6.6856</v>
      </c>
      <c r="J1735" s="181">
        <v>-9.6568000000000005</v>
      </c>
      <c r="K1735" s="181">
        <v>-7.3156999999999996</v>
      </c>
      <c r="L1735" s="181">
        <v>1.0726</v>
      </c>
      <c r="M1735" s="181">
        <v>17.007999999999999</v>
      </c>
      <c r="N1735" s="181">
        <v>27.9833</v>
      </c>
      <c r="O1735" s="181">
        <v>21.0489</v>
      </c>
      <c r="P1735" s="181">
        <v>11.466699999999999</v>
      </c>
      <c r="Q1735" s="181">
        <v>17.3794</v>
      </c>
      <c r="R1735" s="181">
        <v>30.094899999999999</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1412</v>
      </c>
      <c r="B1736" s="177" t="s">
        <v>1415</v>
      </c>
      <c r="C1736" s="177">
        <v>125354</v>
      </c>
      <c r="D1736" s="180">
        <v>44609</v>
      </c>
      <c r="E1736" s="181">
        <v>66.56</v>
      </c>
      <c r="F1736" s="181">
        <v>0</v>
      </c>
      <c r="G1736" s="181">
        <v>2.1642000000000001</v>
      </c>
      <c r="H1736" s="181">
        <v>-2.5760999999999998</v>
      </c>
      <c r="I1736" s="181">
        <v>-4.6555</v>
      </c>
      <c r="J1736" s="181">
        <v>-6.6218000000000004</v>
      </c>
      <c r="K1736" s="181">
        <v>-3.1291000000000002</v>
      </c>
      <c r="L1736" s="181">
        <v>9.6539999999999999</v>
      </c>
      <c r="M1736" s="181">
        <v>27.192799999999998</v>
      </c>
      <c r="N1736" s="181">
        <v>43.510100000000001</v>
      </c>
      <c r="O1736" s="181">
        <v>35.010199999999998</v>
      </c>
      <c r="P1736" s="181">
        <v>22.802</v>
      </c>
      <c r="Q1736" s="181">
        <v>25.918900000000001</v>
      </c>
      <c r="R1736" s="181">
        <v>33.781399999999998</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1412</v>
      </c>
      <c r="B1737" s="177" t="s">
        <v>1416</v>
      </c>
      <c r="C1737" s="177">
        <v>125350</v>
      </c>
      <c r="D1737" s="180">
        <v>44609</v>
      </c>
      <c r="E1737" s="181">
        <v>59.98</v>
      </c>
      <c r="F1737" s="181">
        <v>0</v>
      </c>
      <c r="G1737" s="181">
        <v>2.1631999999999998</v>
      </c>
      <c r="H1737" s="181">
        <v>-2.5981999999999998</v>
      </c>
      <c r="I1737" s="181">
        <v>-4.718</v>
      </c>
      <c r="J1737" s="181">
        <v>-6.7474999999999996</v>
      </c>
      <c r="K1737" s="181">
        <v>-3.5070999999999999</v>
      </c>
      <c r="L1737" s="181">
        <v>8.7973999999999997</v>
      </c>
      <c r="M1737" s="181">
        <v>25.691500000000001</v>
      </c>
      <c r="N1737" s="181">
        <v>41.2956</v>
      </c>
      <c r="O1737" s="181">
        <v>32.956800000000001</v>
      </c>
      <c r="P1737" s="181">
        <v>21.139500000000002</v>
      </c>
      <c r="Q1737" s="181">
        <v>24.3353</v>
      </c>
      <c r="R1737" s="181">
        <v>31.594899999999999</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1412</v>
      </c>
      <c r="B1738" s="177" t="s">
        <v>1417</v>
      </c>
      <c r="C1738" s="177">
        <v>145678</v>
      </c>
      <c r="D1738" s="180">
        <v>44609</v>
      </c>
      <c r="E1738" s="181">
        <v>27.03</v>
      </c>
      <c r="F1738" s="181">
        <v>-0.29509999999999997</v>
      </c>
      <c r="G1738" s="181">
        <v>1.5402</v>
      </c>
      <c r="H1738" s="181">
        <v>-3.1877</v>
      </c>
      <c r="I1738" s="181">
        <v>-5.6874000000000002</v>
      </c>
      <c r="J1738" s="181">
        <v>-10.229200000000001</v>
      </c>
      <c r="K1738" s="181">
        <v>-4.7568999999999999</v>
      </c>
      <c r="L1738" s="181">
        <v>8.9040999999999997</v>
      </c>
      <c r="M1738" s="181">
        <v>28.714300000000001</v>
      </c>
      <c r="N1738" s="181">
        <v>44.468200000000003</v>
      </c>
      <c r="O1738" s="181">
        <v>40.831200000000003</v>
      </c>
      <c r="P1738" s="181"/>
      <c r="Q1738" s="181">
        <v>36.884</v>
      </c>
      <c r="R1738" s="181">
        <v>49.072400000000002</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1412</v>
      </c>
      <c r="B1739" s="177" t="s">
        <v>1418</v>
      </c>
      <c r="C1739" s="177">
        <v>145677</v>
      </c>
      <c r="D1739" s="180">
        <v>44609</v>
      </c>
      <c r="E1739" s="181">
        <v>25.55</v>
      </c>
      <c r="F1739" s="181">
        <v>-0.31209999999999999</v>
      </c>
      <c r="G1739" s="181">
        <v>1.5501</v>
      </c>
      <c r="H1739" s="181">
        <v>-3.2197</v>
      </c>
      <c r="I1739" s="181">
        <v>-5.7542999999999997</v>
      </c>
      <c r="J1739" s="181">
        <v>-10.350899999999999</v>
      </c>
      <c r="K1739" s="181">
        <v>-5.0891999999999999</v>
      </c>
      <c r="L1739" s="181">
        <v>8.0337999999999994</v>
      </c>
      <c r="M1739" s="181">
        <v>27.241</v>
      </c>
      <c r="N1739" s="181">
        <v>42.181399999999996</v>
      </c>
      <c r="O1739" s="181">
        <v>38.314900000000002</v>
      </c>
      <c r="P1739" s="181"/>
      <c r="Q1739" s="181">
        <v>34.471800000000002</v>
      </c>
      <c r="R1739" s="181">
        <v>46.513399999999997</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1412</v>
      </c>
      <c r="B1740" s="177" t="s">
        <v>1419</v>
      </c>
      <c r="C1740" s="177">
        <v>146130</v>
      </c>
      <c r="D1740" s="180">
        <v>44609</v>
      </c>
      <c r="E1740" s="181">
        <v>24.19</v>
      </c>
      <c r="F1740" s="181">
        <v>-0.1239</v>
      </c>
      <c r="G1740" s="181">
        <v>1.4256</v>
      </c>
      <c r="H1740" s="181">
        <v>-3.1625000000000001</v>
      </c>
      <c r="I1740" s="181">
        <v>-4.8013000000000003</v>
      </c>
      <c r="J1740" s="181">
        <v>-6.5662000000000003</v>
      </c>
      <c r="K1740" s="181">
        <v>-0.28849999999999998</v>
      </c>
      <c r="L1740" s="181">
        <v>15.852499999999999</v>
      </c>
      <c r="M1740" s="181">
        <v>35.822600000000001</v>
      </c>
      <c r="N1740" s="181">
        <v>55.462699999999998</v>
      </c>
      <c r="O1740" s="181">
        <v>34.131</v>
      </c>
      <c r="P1740" s="181"/>
      <c r="Q1740" s="181">
        <v>34.131</v>
      </c>
      <c r="R1740" s="181">
        <v>48.959099999999999</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1412</v>
      </c>
      <c r="B1741" s="177" t="s">
        <v>1420</v>
      </c>
      <c r="C1741" s="177">
        <v>146127</v>
      </c>
      <c r="D1741" s="180">
        <v>44609</v>
      </c>
      <c r="E1741" s="181">
        <v>22.95</v>
      </c>
      <c r="F1741" s="181">
        <v>-0.1305</v>
      </c>
      <c r="G1741" s="181">
        <v>1.4140999999999999</v>
      </c>
      <c r="H1741" s="181">
        <v>-3.2054</v>
      </c>
      <c r="I1741" s="181">
        <v>-4.8902000000000001</v>
      </c>
      <c r="J1741" s="181">
        <v>-6.7073</v>
      </c>
      <c r="K1741" s="181">
        <v>-0.73529999999999995</v>
      </c>
      <c r="L1741" s="181">
        <v>14.807399999999999</v>
      </c>
      <c r="M1741" s="181">
        <v>33.975499999999997</v>
      </c>
      <c r="N1741" s="181">
        <v>52.796300000000002</v>
      </c>
      <c r="O1741" s="181">
        <v>31.805099999999999</v>
      </c>
      <c r="P1741" s="181"/>
      <c r="Q1741" s="181">
        <v>31.805099999999999</v>
      </c>
      <c r="R1741" s="181">
        <v>46.377000000000002</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1412</v>
      </c>
      <c r="B1742" s="177" t="s">
        <v>1421</v>
      </c>
      <c r="C1742" s="177">
        <v>119212</v>
      </c>
      <c r="D1742" s="180">
        <v>44609</v>
      </c>
      <c r="E1742" s="181">
        <v>114.27</v>
      </c>
      <c r="F1742" s="181">
        <v>-1.2633000000000001</v>
      </c>
      <c r="G1742" s="181">
        <v>0.79920000000000002</v>
      </c>
      <c r="H1742" s="181">
        <v>-4.577</v>
      </c>
      <c r="I1742" s="181">
        <v>-6.2153999999999998</v>
      </c>
      <c r="J1742" s="181">
        <v>-10.0222</v>
      </c>
      <c r="K1742" s="181">
        <v>-3.8803000000000001</v>
      </c>
      <c r="L1742" s="181">
        <v>6.9843999999999999</v>
      </c>
      <c r="M1742" s="181">
        <v>24.592500000000001</v>
      </c>
      <c r="N1742" s="181">
        <v>40.889699999999998</v>
      </c>
      <c r="O1742" s="181">
        <v>30.6873</v>
      </c>
      <c r="P1742" s="181">
        <v>15.401899999999999</v>
      </c>
      <c r="Q1742" s="181">
        <v>22.7774</v>
      </c>
      <c r="R1742" s="181">
        <v>38.152200000000001</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1412</v>
      </c>
      <c r="B1743" s="177" t="s">
        <v>1422</v>
      </c>
      <c r="C1743" s="177">
        <v>105989</v>
      </c>
      <c r="D1743" s="180">
        <v>44609</v>
      </c>
      <c r="E1743" s="181">
        <v>107.2</v>
      </c>
      <c r="F1743" s="181">
        <v>-1.2655000000000001</v>
      </c>
      <c r="G1743" s="181">
        <v>0.79069999999999996</v>
      </c>
      <c r="H1743" s="181">
        <v>-4.5932000000000004</v>
      </c>
      <c r="I1743" s="181">
        <v>-6.2469999999999999</v>
      </c>
      <c r="J1743" s="181">
        <v>-10.0905</v>
      </c>
      <c r="K1743" s="181">
        <v>-4.0956000000000001</v>
      </c>
      <c r="L1743" s="181">
        <v>6.5140000000000002</v>
      </c>
      <c r="M1743" s="181">
        <v>23.7775</v>
      </c>
      <c r="N1743" s="181">
        <v>39.661499999999997</v>
      </c>
      <c r="O1743" s="181">
        <v>29.542300000000001</v>
      </c>
      <c r="P1743" s="181">
        <v>14.583</v>
      </c>
      <c r="Q1743" s="181">
        <v>17.524100000000001</v>
      </c>
      <c r="R1743" s="181">
        <v>36.932000000000002</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1412</v>
      </c>
      <c r="B1744" s="177" t="s">
        <v>1423</v>
      </c>
      <c r="C1744" s="177">
        <v>146196</v>
      </c>
      <c r="D1744" s="180">
        <v>44609</v>
      </c>
      <c r="E1744" s="181">
        <v>24.741</v>
      </c>
      <c r="F1744" s="181">
        <v>-0.39450000000000002</v>
      </c>
      <c r="G1744" s="181">
        <v>1.9995000000000001</v>
      </c>
      <c r="H1744" s="181">
        <v>-3.7277999999999998</v>
      </c>
      <c r="I1744" s="181">
        <v>-5.6802999999999999</v>
      </c>
      <c r="J1744" s="181">
        <v>-8.5225000000000009</v>
      </c>
      <c r="K1744" s="181">
        <v>-3.9817999999999998</v>
      </c>
      <c r="L1744" s="181">
        <v>9.1738999999999997</v>
      </c>
      <c r="M1744" s="181">
        <v>26.727399999999999</v>
      </c>
      <c r="N1744" s="181">
        <v>40.255099999999999</v>
      </c>
      <c r="O1744" s="181">
        <v>35.518500000000003</v>
      </c>
      <c r="P1744" s="181"/>
      <c r="Q1744" s="181">
        <v>34.844999999999999</v>
      </c>
      <c r="R1744" s="181">
        <v>41.0274</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1412</v>
      </c>
      <c r="B1745" s="177" t="s">
        <v>1424</v>
      </c>
      <c r="C1745" s="177">
        <v>146193</v>
      </c>
      <c r="D1745" s="180">
        <v>44609</v>
      </c>
      <c r="E1745" s="181">
        <v>23.591999999999999</v>
      </c>
      <c r="F1745" s="181">
        <v>-0.39689999999999998</v>
      </c>
      <c r="G1745" s="181">
        <v>1.9885999999999999</v>
      </c>
      <c r="H1745" s="181">
        <v>-3.7572000000000001</v>
      </c>
      <c r="I1745" s="181">
        <v>-5.7412999999999998</v>
      </c>
      <c r="J1745" s="181">
        <v>-8.6501999999999999</v>
      </c>
      <c r="K1745" s="181">
        <v>-4.3852000000000002</v>
      </c>
      <c r="L1745" s="181">
        <v>8.2698</v>
      </c>
      <c r="M1745" s="181">
        <v>25.1631</v>
      </c>
      <c r="N1745" s="181">
        <v>37.989100000000001</v>
      </c>
      <c r="O1745" s="181">
        <v>33.411000000000001</v>
      </c>
      <c r="P1745" s="181"/>
      <c r="Q1745" s="181">
        <v>32.7453</v>
      </c>
      <c r="R1745" s="181">
        <v>38.787399999999998</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1412</v>
      </c>
      <c r="B1746" s="177" t="s">
        <v>1425</v>
      </c>
      <c r="C1746" s="177">
        <v>103360</v>
      </c>
      <c r="D1746" s="180">
        <v>44609</v>
      </c>
      <c r="E1746" s="181">
        <v>88.855000000000004</v>
      </c>
      <c r="F1746" s="181">
        <v>-0.32900000000000001</v>
      </c>
      <c r="G1746" s="181">
        <v>2.3595999999999999</v>
      </c>
      <c r="H1746" s="181">
        <v>-3.0552999999999999</v>
      </c>
      <c r="I1746" s="181">
        <v>-4.6669</v>
      </c>
      <c r="J1746" s="181">
        <v>-8.2385000000000002</v>
      </c>
      <c r="K1746" s="181">
        <v>-5.9383999999999997</v>
      </c>
      <c r="L1746" s="181">
        <v>7.6647999999999996</v>
      </c>
      <c r="M1746" s="181">
        <v>26.325700000000001</v>
      </c>
      <c r="N1746" s="181">
        <v>34.418999999999997</v>
      </c>
      <c r="O1746" s="181">
        <v>21.8445</v>
      </c>
      <c r="P1746" s="181">
        <v>12.898400000000001</v>
      </c>
      <c r="Q1746" s="181">
        <v>14.524699999999999</v>
      </c>
      <c r="R1746" s="181">
        <v>32.512999999999998</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1412</v>
      </c>
      <c r="B1747" s="177" t="s">
        <v>1426</v>
      </c>
      <c r="C1747" s="177">
        <v>118525</v>
      </c>
      <c r="D1747" s="180">
        <v>44609</v>
      </c>
      <c r="E1747" s="181">
        <v>97.725899999999996</v>
      </c>
      <c r="F1747" s="181">
        <v>-0.3266</v>
      </c>
      <c r="G1747" s="181">
        <v>2.3668999999999998</v>
      </c>
      <c r="H1747" s="181">
        <v>-3.0396000000000001</v>
      </c>
      <c r="I1747" s="181">
        <v>-4.6364999999999998</v>
      </c>
      <c r="J1747" s="181">
        <v>-8.1731999999999996</v>
      </c>
      <c r="K1747" s="181">
        <v>-5.7389000000000001</v>
      </c>
      <c r="L1747" s="181">
        <v>8.1214999999999993</v>
      </c>
      <c r="M1747" s="181">
        <v>27.128900000000002</v>
      </c>
      <c r="N1747" s="181">
        <v>35.551000000000002</v>
      </c>
      <c r="O1747" s="181">
        <v>22.937899999999999</v>
      </c>
      <c r="P1747" s="181">
        <v>14.0579</v>
      </c>
      <c r="Q1747" s="181">
        <v>20.947099999999999</v>
      </c>
      <c r="R1747" s="181">
        <v>33.639600000000002</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1412</v>
      </c>
      <c r="B1748" s="177" t="s">
        <v>1427</v>
      </c>
      <c r="C1748" s="177">
        <v>130503</v>
      </c>
      <c r="D1748" s="180">
        <v>44609</v>
      </c>
      <c r="E1748" s="181">
        <v>79.293000000000006</v>
      </c>
      <c r="F1748" s="181">
        <v>-0.66769999999999996</v>
      </c>
      <c r="G1748" s="181">
        <v>1.1235999999999999</v>
      </c>
      <c r="H1748" s="181">
        <v>-4.2609000000000004</v>
      </c>
      <c r="I1748" s="181">
        <v>-6.4962999999999997</v>
      </c>
      <c r="J1748" s="181">
        <v>-9.0249000000000006</v>
      </c>
      <c r="K1748" s="181">
        <v>-4.3129</v>
      </c>
      <c r="L1748" s="181">
        <v>3.9853999999999998</v>
      </c>
      <c r="M1748" s="181">
        <v>25.774100000000001</v>
      </c>
      <c r="N1748" s="181">
        <v>39.730699999999999</v>
      </c>
      <c r="O1748" s="181">
        <v>23.033999999999999</v>
      </c>
      <c r="P1748" s="181">
        <v>19.471699999999998</v>
      </c>
      <c r="Q1748" s="181">
        <v>19.225999999999999</v>
      </c>
      <c r="R1748" s="181">
        <v>36.622900000000001</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1412</v>
      </c>
      <c r="B1749" s="177" t="s">
        <v>1428</v>
      </c>
      <c r="C1749" s="177">
        <v>130502</v>
      </c>
      <c r="D1749" s="180">
        <v>44609</v>
      </c>
      <c r="E1749" s="181">
        <v>71.978999999999999</v>
      </c>
      <c r="F1749" s="181">
        <v>-0.66930000000000001</v>
      </c>
      <c r="G1749" s="181">
        <v>1.1153999999999999</v>
      </c>
      <c r="H1749" s="181">
        <v>-4.2782</v>
      </c>
      <c r="I1749" s="181">
        <v>-6.5305</v>
      </c>
      <c r="J1749" s="181">
        <v>-9.0991</v>
      </c>
      <c r="K1749" s="181">
        <v>-4.5472999999999999</v>
      </c>
      <c r="L1749" s="181">
        <v>3.4746000000000001</v>
      </c>
      <c r="M1749" s="181">
        <v>24.8443</v>
      </c>
      <c r="N1749" s="181">
        <v>38.3919</v>
      </c>
      <c r="O1749" s="181">
        <v>21.795300000000001</v>
      </c>
      <c r="P1749" s="181">
        <v>18.107900000000001</v>
      </c>
      <c r="Q1749" s="181">
        <v>15.2753</v>
      </c>
      <c r="R1749" s="181">
        <v>35.293399999999998</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1412</v>
      </c>
      <c r="B1750" s="177" t="s">
        <v>1429</v>
      </c>
      <c r="C1750" s="177">
        <v>103006</v>
      </c>
      <c r="D1750" s="180">
        <v>44609</v>
      </c>
      <c r="E1750" s="181">
        <v>84.877700000000004</v>
      </c>
      <c r="F1750" s="181">
        <v>-0.54279999999999995</v>
      </c>
      <c r="G1750" s="181">
        <v>1.4776</v>
      </c>
      <c r="H1750" s="181">
        <v>-4.8426999999999998</v>
      </c>
      <c r="I1750" s="181">
        <v>-7.2074999999999996</v>
      </c>
      <c r="J1750" s="181">
        <v>-12.611599999999999</v>
      </c>
      <c r="K1750" s="181">
        <v>-7.4745999999999997</v>
      </c>
      <c r="L1750" s="181">
        <v>5.9500999999999999</v>
      </c>
      <c r="M1750" s="181">
        <v>28.234000000000002</v>
      </c>
      <c r="N1750" s="181">
        <v>34.763100000000001</v>
      </c>
      <c r="O1750" s="181">
        <v>24.8674</v>
      </c>
      <c r="P1750" s="181">
        <v>12.563800000000001</v>
      </c>
      <c r="Q1750" s="181">
        <v>13.6088</v>
      </c>
      <c r="R1750" s="181">
        <v>34.337200000000003</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1412</v>
      </c>
      <c r="B1751" s="177" t="s">
        <v>1430</v>
      </c>
      <c r="C1751" s="177">
        <v>120069</v>
      </c>
      <c r="D1751" s="180">
        <v>44609</v>
      </c>
      <c r="E1751" s="181">
        <v>92.586799999999997</v>
      </c>
      <c r="F1751" s="181">
        <v>-0.53859999999999997</v>
      </c>
      <c r="G1751" s="181">
        <v>1.4902</v>
      </c>
      <c r="H1751" s="181">
        <v>-4.8159000000000001</v>
      </c>
      <c r="I1751" s="181">
        <v>-7.1558000000000002</v>
      </c>
      <c r="J1751" s="181">
        <v>-12.504099999999999</v>
      </c>
      <c r="K1751" s="181">
        <v>-7.1352000000000002</v>
      </c>
      <c r="L1751" s="181">
        <v>6.7228000000000003</v>
      </c>
      <c r="M1751" s="181">
        <v>29.6356</v>
      </c>
      <c r="N1751" s="181">
        <v>36.712200000000003</v>
      </c>
      <c r="O1751" s="181">
        <v>26.592600000000001</v>
      </c>
      <c r="P1751" s="181">
        <v>13.832000000000001</v>
      </c>
      <c r="Q1751" s="181">
        <v>17.829899999999999</v>
      </c>
      <c r="R1751" s="181">
        <v>36.274500000000003</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1412</v>
      </c>
      <c r="B1752" s="177" t="s">
        <v>1431</v>
      </c>
      <c r="C1752" s="177">
        <v>106823</v>
      </c>
      <c r="D1752" s="180">
        <v>44609</v>
      </c>
      <c r="E1752" s="181">
        <v>49.3</v>
      </c>
      <c r="F1752" s="181">
        <v>-0.54469999999999996</v>
      </c>
      <c r="G1752" s="181">
        <v>1.4821</v>
      </c>
      <c r="H1752" s="181">
        <v>-3.8612000000000002</v>
      </c>
      <c r="I1752" s="181">
        <v>-4.8445999999999998</v>
      </c>
      <c r="J1752" s="181">
        <v>-8.3984000000000005</v>
      </c>
      <c r="K1752" s="181">
        <v>-6.9108999999999998</v>
      </c>
      <c r="L1752" s="181">
        <v>5.6353</v>
      </c>
      <c r="M1752" s="181">
        <v>28.385400000000001</v>
      </c>
      <c r="N1752" s="181">
        <v>38.6389</v>
      </c>
      <c r="O1752" s="181">
        <v>31.747</v>
      </c>
      <c r="P1752" s="181">
        <v>16.5745</v>
      </c>
      <c r="Q1752" s="181">
        <v>11.763</v>
      </c>
      <c r="R1752" s="181">
        <v>34.303400000000003</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1412</v>
      </c>
      <c r="B1753" s="177" t="s">
        <v>1432</v>
      </c>
      <c r="C1753" s="177">
        <v>120591</v>
      </c>
      <c r="D1753" s="180">
        <v>44609</v>
      </c>
      <c r="E1753" s="181">
        <v>53.22</v>
      </c>
      <c r="F1753" s="181">
        <v>-0.54200000000000004</v>
      </c>
      <c r="G1753" s="181">
        <v>1.5067999999999999</v>
      </c>
      <c r="H1753" s="181">
        <v>-3.8134999999999999</v>
      </c>
      <c r="I1753" s="181">
        <v>-4.7942999999999998</v>
      </c>
      <c r="J1753" s="181">
        <v>-8.2888000000000002</v>
      </c>
      <c r="K1753" s="181">
        <v>-6.5659999999999998</v>
      </c>
      <c r="L1753" s="181">
        <v>6.3761999999999999</v>
      </c>
      <c r="M1753" s="181">
        <v>29.773199999999999</v>
      </c>
      <c r="N1753" s="181">
        <v>40.644799999999996</v>
      </c>
      <c r="O1753" s="181">
        <v>33.6098</v>
      </c>
      <c r="P1753" s="181">
        <v>17.860900000000001</v>
      </c>
      <c r="Q1753" s="181">
        <v>17.410299999999999</v>
      </c>
      <c r="R1753" s="181">
        <v>36.307099999999998</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1412</v>
      </c>
      <c r="B1754" s="177" t="s">
        <v>1433</v>
      </c>
      <c r="C1754" s="177">
        <v>141462</v>
      </c>
      <c r="D1754" s="180">
        <v>44609</v>
      </c>
      <c r="E1754" s="181">
        <v>17.18</v>
      </c>
      <c r="F1754" s="181">
        <v>0</v>
      </c>
      <c r="G1754" s="181">
        <v>1.4766999999999999</v>
      </c>
      <c r="H1754" s="181">
        <v>-3.4830999999999999</v>
      </c>
      <c r="I1754" s="181">
        <v>-5.5525000000000002</v>
      </c>
      <c r="J1754" s="181">
        <v>-7.7831000000000001</v>
      </c>
      <c r="K1754" s="181">
        <v>-2.5525000000000002</v>
      </c>
      <c r="L1754" s="181">
        <v>13.1007</v>
      </c>
      <c r="M1754" s="181">
        <v>28.3047</v>
      </c>
      <c r="N1754" s="181">
        <v>44.7346</v>
      </c>
      <c r="O1754" s="181">
        <v>26.3048</v>
      </c>
      <c r="P1754" s="181"/>
      <c r="Q1754" s="181">
        <v>12.3056</v>
      </c>
      <c r="R1754" s="181">
        <v>34.564599999999999</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1412</v>
      </c>
      <c r="B1755" s="177" t="s">
        <v>1434</v>
      </c>
      <c r="C1755" s="177">
        <v>141475</v>
      </c>
      <c r="D1755" s="180">
        <v>44609</v>
      </c>
      <c r="E1755" s="181">
        <v>18.55</v>
      </c>
      <c r="F1755" s="181">
        <v>0</v>
      </c>
      <c r="G1755" s="181">
        <v>1.4770000000000001</v>
      </c>
      <c r="H1755" s="181">
        <v>-3.4860000000000002</v>
      </c>
      <c r="I1755" s="181">
        <v>-5.5499000000000001</v>
      </c>
      <c r="J1755" s="181">
        <v>-7.7114000000000003</v>
      </c>
      <c r="K1755" s="181">
        <v>-2.3170000000000002</v>
      </c>
      <c r="L1755" s="181">
        <v>13.7339</v>
      </c>
      <c r="M1755" s="181">
        <v>29.2683</v>
      </c>
      <c r="N1755" s="181">
        <v>46.178100000000001</v>
      </c>
      <c r="O1755" s="181">
        <v>27.604299999999999</v>
      </c>
      <c r="P1755" s="181"/>
      <c r="Q1755" s="181">
        <v>14.168799999999999</v>
      </c>
      <c r="R1755" s="181">
        <v>35.869700000000002</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1412</v>
      </c>
      <c r="B1756" s="177" t="s">
        <v>1435</v>
      </c>
      <c r="C1756" s="177">
        <v>147946</v>
      </c>
      <c r="D1756" s="180">
        <v>44609</v>
      </c>
      <c r="E1756" s="181">
        <v>22.02</v>
      </c>
      <c r="F1756" s="181">
        <v>-0.85550000000000004</v>
      </c>
      <c r="G1756" s="181">
        <v>1.8030999999999999</v>
      </c>
      <c r="H1756" s="181">
        <v>-3.081</v>
      </c>
      <c r="I1756" s="181">
        <v>-5.2903000000000002</v>
      </c>
      <c r="J1756" s="181">
        <v>-10.1591</v>
      </c>
      <c r="K1756" s="181">
        <v>-6.8133999999999997</v>
      </c>
      <c r="L1756" s="181">
        <v>-2.6095000000000002</v>
      </c>
      <c r="M1756" s="181">
        <v>23.568999999999999</v>
      </c>
      <c r="N1756" s="181">
        <v>33.373699999999999</v>
      </c>
      <c r="O1756" s="181"/>
      <c r="P1756" s="181"/>
      <c r="Q1756" s="181">
        <v>48.959499999999998</v>
      </c>
      <c r="R1756" s="181"/>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1412</v>
      </c>
      <c r="B1757" s="177" t="s">
        <v>1436</v>
      </c>
      <c r="C1757" s="177">
        <v>147944</v>
      </c>
      <c r="D1757" s="180">
        <v>44609</v>
      </c>
      <c r="E1757" s="181">
        <v>21.22</v>
      </c>
      <c r="F1757" s="181">
        <v>-0.88739999999999997</v>
      </c>
      <c r="G1757" s="181">
        <v>1.7746</v>
      </c>
      <c r="H1757" s="181">
        <v>-3.105</v>
      </c>
      <c r="I1757" s="181">
        <v>-5.3524000000000003</v>
      </c>
      <c r="J1757" s="181">
        <v>-10.274800000000001</v>
      </c>
      <c r="K1757" s="181">
        <v>-7.1741000000000001</v>
      </c>
      <c r="L1757" s="181">
        <v>-3.4577</v>
      </c>
      <c r="M1757" s="181">
        <v>21.954000000000001</v>
      </c>
      <c r="N1757" s="181">
        <v>30.9877</v>
      </c>
      <c r="O1757" s="181"/>
      <c r="P1757" s="181"/>
      <c r="Q1757" s="181">
        <v>46.202399999999997</v>
      </c>
      <c r="R1757" s="181"/>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1412</v>
      </c>
      <c r="B1758" s="177" t="s">
        <v>1437</v>
      </c>
      <c r="C1758" s="177">
        <v>145137</v>
      </c>
      <c r="D1758" s="180">
        <v>44609</v>
      </c>
      <c r="E1758" s="181">
        <v>21.45</v>
      </c>
      <c r="F1758" s="181">
        <v>-0.51019999999999999</v>
      </c>
      <c r="G1758" s="181">
        <v>1.2270000000000001</v>
      </c>
      <c r="H1758" s="181">
        <v>-4.3265000000000002</v>
      </c>
      <c r="I1758" s="181">
        <v>-6.5766999999999998</v>
      </c>
      <c r="J1758" s="181">
        <v>-10.401</v>
      </c>
      <c r="K1758" s="181">
        <v>-6.3727999999999998</v>
      </c>
      <c r="L1758" s="181">
        <v>3.0259</v>
      </c>
      <c r="M1758" s="181">
        <v>28.059699999999999</v>
      </c>
      <c r="N1758" s="181">
        <v>35.075600000000001</v>
      </c>
      <c r="O1758" s="181">
        <v>31.230799999999999</v>
      </c>
      <c r="P1758" s="181"/>
      <c r="Q1758" s="181">
        <v>25.9817</v>
      </c>
      <c r="R1758" s="181">
        <v>32.763399999999997</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1412</v>
      </c>
      <c r="B1759" s="177" t="s">
        <v>1438</v>
      </c>
      <c r="C1759" s="177">
        <v>145139</v>
      </c>
      <c r="D1759" s="180">
        <v>44609</v>
      </c>
      <c r="E1759" s="181">
        <v>20.34</v>
      </c>
      <c r="F1759" s="181">
        <v>-0.48920000000000002</v>
      </c>
      <c r="G1759" s="181">
        <v>1.2444</v>
      </c>
      <c r="H1759" s="181">
        <v>-4.3273999999999999</v>
      </c>
      <c r="I1759" s="181">
        <v>-6.6116000000000001</v>
      </c>
      <c r="J1759" s="181">
        <v>-10.514699999999999</v>
      </c>
      <c r="K1759" s="181">
        <v>-6.74</v>
      </c>
      <c r="L1759" s="181">
        <v>2.2111000000000001</v>
      </c>
      <c r="M1759" s="181">
        <v>26.571300000000001</v>
      </c>
      <c r="N1759" s="181">
        <v>32.941200000000002</v>
      </c>
      <c r="O1759" s="181">
        <v>29.2059</v>
      </c>
      <c r="P1759" s="181"/>
      <c r="Q1759" s="181">
        <v>23.972000000000001</v>
      </c>
      <c r="R1759" s="181">
        <v>30.690100000000001</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1412</v>
      </c>
      <c r="B1760" s="177" t="s">
        <v>1439</v>
      </c>
      <c r="C1760" s="177">
        <v>147919</v>
      </c>
      <c r="D1760" s="180">
        <v>44609</v>
      </c>
      <c r="E1760" s="181">
        <v>14.591100000000001</v>
      </c>
      <c r="F1760" s="181">
        <v>-0.56430000000000002</v>
      </c>
      <c r="G1760" s="181">
        <v>0.68379999999999996</v>
      </c>
      <c r="H1760" s="181">
        <v>-3.8313000000000001</v>
      </c>
      <c r="I1760" s="181">
        <v>-6.0941000000000001</v>
      </c>
      <c r="J1760" s="181">
        <v>-9.3495000000000008</v>
      </c>
      <c r="K1760" s="181">
        <v>-13.5527</v>
      </c>
      <c r="L1760" s="181">
        <v>-5.7233999999999998</v>
      </c>
      <c r="M1760" s="181">
        <v>5.0029000000000003</v>
      </c>
      <c r="N1760" s="181">
        <v>14.4948</v>
      </c>
      <c r="O1760" s="181"/>
      <c r="P1760" s="181"/>
      <c r="Q1760" s="181">
        <v>20.7624</v>
      </c>
      <c r="R1760" s="181">
        <v>20.7624</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1412</v>
      </c>
      <c r="B1761" s="177" t="s">
        <v>1440</v>
      </c>
      <c r="C1761" s="177">
        <v>147920</v>
      </c>
      <c r="D1761" s="180">
        <v>44609</v>
      </c>
      <c r="E1761" s="181">
        <v>13.959199999999999</v>
      </c>
      <c r="F1761" s="181">
        <v>-0.57050000000000001</v>
      </c>
      <c r="G1761" s="181">
        <v>0.66490000000000005</v>
      </c>
      <c r="H1761" s="181">
        <v>-3.8729</v>
      </c>
      <c r="I1761" s="181">
        <v>-6.1749000000000001</v>
      </c>
      <c r="J1761" s="181">
        <v>-9.5109999999999992</v>
      </c>
      <c r="K1761" s="181">
        <v>-14.0258</v>
      </c>
      <c r="L1761" s="181">
        <v>-6.7676999999999996</v>
      </c>
      <c r="M1761" s="181">
        <v>3.2523</v>
      </c>
      <c r="N1761" s="181">
        <v>11.9773</v>
      </c>
      <c r="O1761" s="181"/>
      <c r="P1761" s="181"/>
      <c r="Q1761" s="181">
        <v>18.1221</v>
      </c>
      <c r="R1761" s="181">
        <v>18.1221</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1412</v>
      </c>
      <c r="B1762" s="177" t="s">
        <v>1441</v>
      </c>
      <c r="C1762" s="177">
        <v>102875</v>
      </c>
      <c r="D1762" s="180">
        <v>44609</v>
      </c>
      <c r="E1762" s="181">
        <v>160.22399999999999</v>
      </c>
      <c r="F1762" s="181">
        <v>-0.55489999999999995</v>
      </c>
      <c r="G1762" s="181">
        <v>1.5734999999999999</v>
      </c>
      <c r="H1762" s="181">
        <v>-3.2667999999999999</v>
      </c>
      <c r="I1762" s="181">
        <v>-4.2759</v>
      </c>
      <c r="J1762" s="181">
        <v>-8.0256000000000007</v>
      </c>
      <c r="K1762" s="181">
        <v>-7.0217000000000001</v>
      </c>
      <c r="L1762" s="181">
        <v>7.8361000000000001</v>
      </c>
      <c r="M1762" s="181">
        <v>26.8428</v>
      </c>
      <c r="N1762" s="181">
        <v>40.291400000000003</v>
      </c>
      <c r="O1762" s="181">
        <v>35.651699999999998</v>
      </c>
      <c r="P1762" s="181">
        <v>19.699000000000002</v>
      </c>
      <c r="Q1762" s="181">
        <v>17.733599999999999</v>
      </c>
      <c r="R1762" s="181">
        <v>41.765799999999999</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1412</v>
      </c>
      <c r="B1763" s="177" t="s">
        <v>1442</v>
      </c>
      <c r="C1763" s="177">
        <v>120164</v>
      </c>
      <c r="D1763" s="180">
        <v>44609</v>
      </c>
      <c r="E1763" s="181">
        <v>180.21799999999999</v>
      </c>
      <c r="F1763" s="181">
        <v>-0.55069999999999997</v>
      </c>
      <c r="G1763" s="181">
        <v>1.5862000000000001</v>
      </c>
      <c r="H1763" s="181">
        <v>-3.2391999999999999</v>
      </c>
      <c r="I1763" s="181">
        <v>-4.2218999999999998</v>
      </c>
      <c r="J1763" s="181">
        <v>-7.9111000000000002</v>
      </c>
      <c r="K1763" s="181">
        <v>-6.6798999999999999</v>
      </c>
      <c r="L1763" s="181">
        <v>8.6325000000000003</v>
      </c>
      <c r="M1763" s="181">
        <v>28.253499999999999</v>
      </c>
      <c r="N1763" s="181">
        <v>42.362400000000001</v>
      </c>
      <c r="O1763" s="181">
        <v>37.613799999999998</v>
      </c>
      <c r="P1763" s="181">
        <v>21.377800000000001</v>
      </c>
      <c r="Q1763" s="181">
        <v>21.501300000000001</v>
      </c>
      <c r="R1763" s="181">
        <v>43.840400000000002</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1412</v>
      </c>
      <c r="B1764" s="177" t="s">
        <v>1443</v>
      </c>
      <c r="C1764" s="177">
        <v>129220</v>
      </c>
      <c r="D1764" s="180">
        <v>44609</v>
      </c>
      <c r="E1764" s="181">
        <v>47.487000000000002</v>
      </c>
      <c r="F1764" s="181">
        <v>-0.82289999999999996</v>
      </c>
      <c r="G1764" s="181">
        <v>1.7527999999999999</v>
      </c>
      <c r="H1764" s="181">
        <v>-3.2949999999999999</v>
      </c>
      <c r="I1764" s="181">
        <v>-6.3521000000000001</v>
      </c>
      <c r="J1764" s="181">
        <v>-10.7186</v>
      </c>
      <c r="K1764" s="181">
        <v>-2.8896000000000002</v>
      </c>
      <c r="L1764" s="181">
        <v>12.0214</v>
      </c>
      <c r="M1764" s="181">
        <v>33.169699999999999</v>
      </c>
      <c r="N1764" s="181">
        <v>54.404200000000003</v>
      </c>
      <c r="O1764" s="181">
        <v>26.376999999999999</v>
      </c>
      <c r="P1764" s="181">
        <v>18.6631</v>
      </c>
      <c r="Q1764" s="181">
        <v>22.1843</v>
      </c>
      <c r="R1764" s="181">
        <v>39.631100000000004</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1412</v>
      </c>
      <c r="B1765" s="177" t="s">
        <v>1444</v>
      </c>
      <c r="C1765" s="177">
        <v>129223</v>
      </c>
      <c r="D1765" s="180">
        <v>44609</v>
      </c>
      <c r="E1765" s="181">
        <v>44.274000000000001</v>
      </c>
      <c r="F1765" s="181">
        <v>-0.8266</v>
      </c>
      <c r="G1765" s="181">
        <v>1.7442</v>
      </c>
      <c r="H1765" s="181">
        <v>-3.3149999999999999</v>
      </c>
      <c r="I1765" s="181">
        <v>-6.3895</v>
      </c>
      <c r="J1765" s="181">
        <v>-10.798999999999999</v>
      </c>
      <c r="K1765" s="181">
        <v>-3.1564000000000001</v>
      </c>
      <c r="L1765" s="181">
        <v>11.4092</v>
      </c>
      <c r="M1765" s="181">
        <v>32.090200000000003</v>
      </c>
      <c r="N1765" s="181">
        <v>52.758499999999998</v>
      </c>
      <c r="O1765" s="181">
        <v>24.983000000000001</v>
      </c>
      <c r="P1765" s="181">
        <v>17.458600000000001</v>
      </c>
      <c r="Q1765" s="181">
        <v>21.0883</v>
      </c>
      <c r="R1765" s="181">
        <v>38.124099999999999</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1412</v>
      </c>
      <c r="B1766" s="177" t="s">
        <v>1445</v>
      </c>
      <c r="C1766" s="177">
        <v>113177</v>
      </c>
      <c r="D1766" s="180">
        <v>44609</v>
      </c>
      <c r="E1766" s="181">
        <v>83.221599999999995</v>
      </c>
      <c r="F1766" s="181">
        <v>-0.43290000000000001</v>
      </c>
      <c r="G1766" s="181">
        <v>2.4519000000000002</v>
      </c>
      <c r="H1766" s="181">
        <v>-3.6991999999999998</v>
      </c>
      <c r="I1766" s="181">
        <v>-5.2831000000000001</v>
      </c>
      <c r="J1766" s="181">
        <v>-10.2738</v>
      </c>
      <c r="K1766" s="181">
        <v>-3.1158000000000001</v>
      </c>
      <c r="L1766" s="181">
        <v>9.2380999999999993</v>
      </c>
      <c r="M1766" s="181">
        <v>29.1096</v>
      </c>
      <c r="N1766" s="181">
        <v>46.659700000000001</v>
      </c>
      <c r="O1766" s="181">
        <v>32.314</v>
      </c>
      <c r="P1766" s="181">
        <v>21.044799999999999</v>
      </c>
      <c r="Q1766" s="181">
        <v>20.367599999999999</v>
      </c>
      <c r="R1766" s="181">
        <v>42.0642</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1412</v>
      </c>
      <c r="B1767" s="177" t="s">
        <v>1446</v>
      </c>
      <c r="C1767" s="177">
        <v>118778</v>
      </c>
      <c r="D1767" s="180">
        <v>44609</v>
      </c>
      <c r="E1767" s="181">
        <v>90.639300000000006</v>
      </c>
      <c r="F1767" s="181">
        <v>-0.4304</v>
      </c>
      <c r="G1767" s="181">
        <v>2.4594</v>
      </c>
      <c r="H1767" s="181">
        <v>-3.6825999999999999</v>
      </c>
      <c r="I1767" s="181">
        <v>-5.2500999999999998</v>
      </c>
      <c r="J1767" s="181">
        <v>-10.206899999999999</v>
      </c>
      <c r="K1767" s="181">
        <v>-2.9102999999999999</v>
      </c>
      <c r="L1767" s="181">
        <v>9.7218</v>
      </c>
      <c r="M1767" s="181">
        <v>29.954799999999999</v>
      </c>
      <c r="N1767" s="181">
        <v>47.9405</v>
      </c>
      <c r="O1767" s="181">
        <v>33.474600000000002</v>
      </c>
      <c r="P1767" s="181">
        <v>22.262799999999999</v>
      </c>
      <c r="Q1767" s="181">
        <v>25.9803</v>
      </c>
      <c r="R1767" s="181">
        <v>43.295099999999998</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1412</v>
      </c>
      <c r="B1768" s="177" t="s">
        <v>1447</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1412</v>
      </c>
      <c r="B1769" s="177" t="s">
        <v>1448</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1412</v>
      </c>
      <c r="B1770" s="177" t="s">
        <v>1449</v>
      </c>
      <c r="C1770" s="177">
        <v>100177</v>
      </c>
      <c r="D1770" s="180">
        <v>44609</v>
      </c>
      <c r="E1770" s="181">
        <v>147.809184044163</v>
      </c>
      <c r="F1770" s="181">
        <v>-1.0375000000000001</v>
      </c>
      <c r="G1770" s="181">
        <v>0.99219999999999997</v>
      </c>
      <c r="H1770" s="181">
        <v>-6.1401000000000003</v>
      </c>
      <c r="I1770" s="181">
        <v>-6.3540999999999999</v>
      </c>
      <c r="J1770" s="181">
        <v>-8.5805000000000007</v>
      </c>
      <c r="K1770" s="181">
        <v>-2.9891000000000001</v>
      </c>
      <c r="L1770" s="181">
        <v>9.5601000000000003</v>
      </c>
      <c r="M1770" s="181">
        <v>26.4434</v>
      </c>
      <c r="N1770" s="181">
        <v>65.9161</v>
      </c>
      <c r="O1770" s="181">
        <v>41.120600000000003</v>
      </c>
      <c r="P1770" s="181">
        <v>22.041499999999999</v>
      </c>
      <c r="Q1770" s="181">
        <v>11.2067</v>
      </c>
      <c r="R1770" s="181">
        <v>72.022900000000007</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1412</v>
      </c>
      <c r="B1771" s="177" t="s">
        <v>1450</v>
      </c>
      <c r="C1771" s="177">
        <v>120828</v>
      </c>
      <c r="D1771" s="180">
        <v>44609</v>
      </c>
      <c r="E1771" s="181">
        <v>137.46520000000001</v>
      </c>
      <c r="F1771" s="181">
        <v>-1.0335000000000001</v>
      </c>
      <c r="G1771" s="181">
        <v>1.0076000000000001</v>
      </c>
      <c r="H1771" s="181">
        <v>-6.1074000000000002</v>
      </c>
      <c r="I1771" s="181">
        <v>-6.2888000000000002</v>
      </c>
      <c r="J1771" s="181">
        <v>-8.4417000000000009</v>
      </c>
      <c r="K1771" s="181">
        <v>-2.5495000000000001</v>
      </c>
      <c r="L1771" s="181">
        <v>10.572100000000001</v>
      </c>
      <c r="M1771" s="181">
        <v>28.2819</v>
      </c>
      <c r="N1771" s="181">
        <v>69.146500000000003</v>
      </c>
      <c r="O1771" s="181">
        <v>42.529699999999998</v>
      </c>
      <c r="P1771" s="181">
        <v>22.909199999999998</v>
      </c>
      <c r="Q1771" s="181">
        <v>16.5167</v>
      </c>
      <c r="R1771" s="181">
        <v>74.394499999999994</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1412</v>
      </c>
      <c r="B1772" s="177" t="s">
        <v>1451</v>
      </c>
      <c r="C1772" s="177">
        <v>125497</v>
      </c>
      <c r="D1772" s="180">
        <v>44609</v>
      </c>
      <c r="E1772" s="181">
        <v>113.0094</v>
      </c>
      <c r="F1772" s="181">
        <v>-0.40610000000000002</v>
      </c>
      <c r="G1772" s="181">
        <v>1.6592</v>
      </c>
      <c r="H1772" s="181">
        <v>-2.8803000000000001</v>
      </c>
      <c r="I1772" s="181">
        <v>-4.1792999999999996</v>
      </c>
      <c r="J1772" s="181">
        <v>-7.2850000000000001</v>
      </c>
      <c r="K1772" s="181">
        <v>-4.3520000000000003</v>
      </c>
      <c r="L1772" s="181">
        <v>9.7233999999999998</v>
      </c>
      <c r="M1772" s="181">
        <v>21.569700000000001</v>
      </c>
      <c r="N1772" s="181">
        <v>33.235500000000002</v>
      </c>
      <c r="O1772" s="181">
        <v>31.280200000000001</v>
      </c>
      <c r="P1772" s="181">
        <v>22.564</v>
      </c>
      <c r="Q1772" s="181">
        <v>26.949300000000001</v>
      </c>
      <c r="R1772" s="181">
        <v>34.902200000000001</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1412</v>
      </c>
      <c r="B1773" s="177" t="s">
        <v>1452</v>
      </c>
      <c r="C1773" s="177">
        <v>125494</v>
      </c>
      <c r="D1773" s="180">
        <v>44609</v>
      </c>
      <c r="E1773" s="181">
        <v>102.1302</v>
      </c>
      <c r="F1773" s="181">
        <v>-0.40910000000000002</v>
      </c>
      <c r="G1773" s="181">
        <v>1.6501999999999999</v>
      </c>
      <c r="H1773" s="181">
        <v>-2.9003999999999999</v>
      </c>
      <c r="I1773" s="181">
        <v>-4.2188999999999997</v>
      </c>
      <c r="J1773" s="181">
        <v>-7.3657000000000004</v>
      </c>
      <c r="K1773" s="181">
        <v>-4.5895000000000001</v>
      </c>
      <c r="L1773" s="181">
        <v>9.1893999999999991</v>
      </c>
      <c r="M1773" s="181">
        <v>20.645600000000002</v>
      </c>
      <c r="N1773" s="181">
        <v>31.865600000000001</v>
      </c>
      <c r="O1773" s="181">
        <v>29.803599999999999</v>
      </c>
      <c r="P1773" s="181">
        <v>21.194600000000001</v>
      </c>
      <c r="Q1773" s="181">
        <v>20.520499999999998</v>
      </c>
      <c r="R1773" s="181">
        <v>33.4527</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1412</v>
      </c>
      <c r="B1774" s="177" t="s">
        <v>1453</v>
      </c>
      <c r="C1774" s="177">
        <v>100795</v>
      </c>
      <c r="D1774" s="180">
        <v>44609</v>
      </c>
      <c r="E1774" s="181">
        <v>142.79480000000001</v>
      </c>
      <c r="F1774" s="181">
        <v>-0.44429999999999997</v>
      </c>
      <c r="G1774" s="181">
        <v>2.0038999999999998</v>
      </c>
      <c r="H1774" s="181">
        <v>-3.7957000000000001</v>
      </c>
      <c r="I1774" s="181">
        <v>-6.2941000000000003</v>
      </c>
      <c r="J1774" s="181">
        <v>-10.343500000000001</v>
      </c>
      <c r="K1774" s="181">
        <v>-6.8951000000000002</v>
      </c>
      <c r="L1774" s="181">
        <v>4.9447999999999999</v>
      </c>
      <c r="M1774" s="181">
        <v>23.158300000000001</v>
      </c>
      <c r="N1774" s="181">
        <v>39.005200000000002</v>
      </c>
      <c r="O1774" s="181">
        <v>25.487200000000001</v>
      </c>
      <c r="P1774" s="181">
        <v>11.9512</v>
      </c>
      <c r="Q1774" s="181">
        <v>16.911899999999999</v>
      </c>
      <c r="R1774" s="181">
        <v>32.237499999999997</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1412</v>
      </c>
      <c r="B1775" s="177" t="s">
        <v>1454</v>
      </c>
      <c r="C1775" s="177">
        <v>119589</v>
      </c>
      <c r="D1775" s="180">
        <v>44609</v>
      </c>
      <c r="E1775" s="181">
        <v>152.09450000000001</v>
      </c>
      <c r="F1775" s="181">
        <v>-0.44090000000000001</v>
      </c>
      <c r="G1775" s="181">
        <v>2.0143</v>
      </c>
      <c r="H1775" s="181">
        <v>-3.7728999999999999</v>
      </c>
      <c r="I1775" s="181">
        <v>-6.2492000000000001</v>
      </c>
      <c r="J1775" s="181">
        <v>-10.248900000000001</v>
      </c>
      <c r="K1775" s="181">
        <v>-6.6303999999999998</v>
      </c>
      <c r="L1775" s="181">
        <v>5.5086000000000004</v>
      </c>
      <c r="M1775" s="181">
        <v>24.135899999999999</v>
      </c>
      <c r="N1775" s="181">
        <v>40.456699999999998</v>
      </c>
      <c r="O1775" s="181">
        <v>26.733599999999999</v>
      </c>
      <c r="P1775" s="181">
        <v>12.9633</v>
      </c>
      <c r="Q1775" s="181">
        <v>17.631399999999999</v>
      </c>
      <c r="R1775" s="181">
        <v>33.572499999999998</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1412</v>
      </c>
      <c r="B1776" s="177" t="s">
        <v>1455</v>
      </c>
      <c r="C1776" s="177">
        <v>145206</v>
      </c>
      <c r="D1776" s="180">
        <v>44609</v>
      </c>
      <c r="E1776" s="181">
        <v>22.193200000000001</v>
      </c>
      <c r="F1776" s="181">
        <v>-0.14080000000000001</v>
      </c>
      <c r="G1776" s="181">
        <v>1.6591</v>
      </c>
      <c r="H1776" s="181">
        <v>-2.5878999999999999</v>
      </c>
      <c r="I1776" s="181">
        <v>-4.4984999999999999</v>
      </c>
      <c r="J1776" s="181">
        <v>-8.8275000000000006</v>
      </c>
      <c r="K1776" s="181">
        <v>-6.5930999999999997</v>
      </c>
      <c r="L1776" s="181">
        <v>2.7286999999999999</v>
      </c>
      <c r="M1776" s="181">
        <v>27.287400000000002</v>
      </c>
      <c r="N1776" s="181">
        <v>46.755200000000002</v>
      </c>
      <c r="O1776" s="181">
        <v>31.6922</v>
      </c>
      <c r="P1776" s="181"/>
      <c r="Q1776" s="181">
        <v>27.622299999999999</v>
      </c>
      <c r="R1776" s="181">
        <v>39.918100000000003</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1412</v>
      </c>
      <c r="B1777" s="177" t="s">
        <v>1456</v>
      </c>
      <c r="C1777" s="177">
        <v>145208</v>
      </c>
      <c r="D1777" s="180">
        <v>44609</v>
      </c>
      <c r="E1777" s="181">
        <v>20.860900000000001</v>
      </c>
      <c r="F1777" s="181">
        <v>-0.14599999999999999</v>
      </c>
      <c r="G1777" s="181">
        <v>1.6405000000000001</v>
      </c>
      <c r="H1777" s="181">
        <v>-2.6246999999999998</v>
      </c>
      <c r="I1777" s="181">
        <v>-4.5690999999999997</v>
      </c>
      <c r="J1777" s="181">
        <v>-8.9807000000000006</v>
      </c>
      <c r="K1777" s="181">
        <v>-7.0399000000000003</v>
      </c>
      <c r="L1777" s="181">
        <v>1.7788999999999999</v>
      </c>
      <c r="M1777" s="181">
        <v>25.5425</v>
      </c>
      <c r="N1777" s="181">
        <v>44.116799999999998</v>
      </c>
      <c r="O1777" s="181">
        <v>29.283300000000001</v>
      </c>
      <c r="P1777" s="181"/>
      <c r="Q1777" s="181">
        <v>25.227699999999999</v>
      </c>
      <c r="R1777" s="181">
        <v>37.411900000000003</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1412</v>
      </c>
      <c r="B1778" s="177" t="s">
        <v>1457</v>
      </c>
      <c r="C1778" s="177">
        <v>129649</v>
      </c>
      <c r="D1778" s="180">
        <v>44609</v>
      </c>
      <c r="E1778" s="181">
        <v>29.92</v>
      </c>
      <c r="F1778" s="181">
        <v>-0.1668</v>
      </c>
      <c r="G1778" s="181">
        <v>2.536</v>
      </c>
      <c r="H1778" s="181">
        <v>-3.4839000000000002</v>
      </c>
      <c r="I1778" s="181">
        <v>-5.9414999999999996</v>
      </c>
      <c r="J1778" s="181">
        <v>-9.9879999999999995</v>
      </c>
      <c r="K1778" s="181">
        <v>-4.5918000000000001</v>
      </c>
      <c r="L1778" s="181">
        <v>4.9455999999999998</v>
      </c>
      <c r="M1778" s="181">
        <v>25.6615</v>
      </c>
      <c r="N1778" s="181">
        <v>37.5</v>
      </c>
      <c r="O1778" s="181">
        <v>32.065100000000001</v>
      </c>
      <c r="P1778" s="181">
        <v>17.717600000000001</v>
      </c>
      <c r="Q1778" s="181">
        <v>15.304500000000001</v>
      </c>
      <c r="R1778" s="181">
        <v>36.307099999999998</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1412</v>
      </c>
      <c r="B1779" s="177" t="s">
        <v>1458</v>
      </c>
      <c r="C1779" s="177">
        <v>129647</v>
      </c>
      <c r="D1779" s="180">
        <v>44609</v>
      </c>
      <c r="E1779" s="181">
        <v>28.16</v>
      </c>
      <c r="F1779" s="181">
        <v>-0.1772</v>
      </c>
      <c r="G1779" s="181">
        <v>2.5118</v>
      </c>
      <c r="H1779" s="181">
        <v>-3.5286</v>
      </c>
      <c r="I1779" s="181">
        <v>-5.9766000000000004</v>
      </c>
      <c r="J1779" s="181">
        <v>-10.060700000000001</v>
      </c>
      <c r="K1779" s="181">
        <v>-4.8005000000000004</v>
      </c>
      <c r="L1779" s="181">
        <v>4.5286</v>
      </c>
      <c r="M1779" s="181">
        <v>24.933499999999999</v>
      </c>
      <c r="N1779" s="181">
        <v>36.434100000000001</v>
      </c>
      <c r="O1779" s="181">
        <v>31.1341</v>
      </c>
      <c r="P1779" s="181">
        <v>16.8522</v>
      </c>
      <c r="Q1779" s="181">
        <v>14.399699999999999</v>
      </c>
      <c r="R1779" s="181">
        <v>35.3005</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1412</v>
      </c>
      <c r="B1780" s="177" t="s">
        <v>1905</v>
      </c>
      <c r="C1780" s="177">
        <v>148618</v>
      </c>
      <c r="D1780" s="180">
        <v>44609</v>
      </c>
      <c r="E1780" s="181">
        <v>15.3626</v>
      </c>
      <c r="F1780" s="181">
        <v>-0.37480000000000002</v>
      </c>
      <c r="G1780" s="181">
        <v>1.9734</v>
      </c>
      <c r="H1780" s="181">
        <v>-3.4661</v>
      </c>
      <c r="I1780" s="181">
        <v>-5.4626999999999999</v>
      </c>
      <c r="J1780" s="181">
        <v>-8.3284000000000002</v>
      </c>
      <c r="K1780" s="181">
        <v>-3.1795</v>
      </c>
      <c r="L1780" s="181">
        <v>11.172499999999999</v>
      </c>
      <c r="M1780" s="181">
        <v>29.721</v>
      </c>
      <c r="N1780" s="181">
        <v>42.335900000000002</v>
      </c>
      <c r="O1780" s="181"/>
      <c r="P1780" s="181"/>
      <c r="Q1780" s="181">
        <v>44.970199999999998</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1412</v>
      </c>
      <c r="B1781" s="177" t="s">
        <v>1906</v>
      </c>
      <c r="C1781" s="177">
        <v>148617</v>
      </c>
      <c r="D1781" s="180">
        <v>44609</v>
      </c>
      <c r="E1781" s="181">
        <v>15.0107</v>
      </c>
      <c r="F1781" s="181">
        <v>-0.37959999999999999</v>
      </c>
      <c r="G1781" s="181">
        <v>1.9581999999999999</v>
      </c>
      <c r="H1781" s="181">
        <v>-3.5011000000000001</v>
      </c>
      <c r="I1781" s="181">
        <v>-5.5312999999999999</v>
      </c>
      <c r="J1781" s="181">
        <v>-8.4786000000000001</v>
      </c>
      <c r="K1781" s="181">
        <v>-3.6638999999999999</v>
      </c>
      <c r="L1781" s="181">
        <v>10.048299999999999</v>
      </c>
      <c r="M1781" s="181">
        <v>27.8018</v>
      </c>
      <c r="N1781" s="181">
        <v>39.508499999999998</v>
      </c>
      <c r="O1781" s="181"/>
      <c r="P1781" s="181"/>
      <c r="Q1781" s="181">
        <v>42.093499999999999</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-0.47256739130434761</v>
      </c>
      <c r="G1782" s="183">
        <v>1.6192586956521737</v>
      </c>
      <c r="H1782" s="183">
        <v>-3.705406521739131</v>
      </c>
      <c r="I1782" s="183">
        <v>-5.6233021739130438</v>
      </c>
      <c r="J1782" s="183">
        <v>-9.1480869565217393</v>
      </c>
      <c r="K1782" s="183">
        <v>-5.2292869565217392</v>
      </c>
      <c r="L1782" s="183">
        <v>6.6001347826086958</v>
      </c>
      <c r="M1782" s="183">
        <v>25.710328260869559</v>
      </c>
      <c r="N1782" s="183">
        <v>40.271336956521736</v>
      </c>
      <c r="O1782" s="183">
        <v>30.381644999999999</v>
      </c>
      <c r="P1782" s="183">
        <v>17.487517857142855</v>
      </c>
      <c r="Q1782" s="183">
        <v>23.345328260869564</v>
      </c>
      <c r="R1782" s="183">
        <v>38.101604761904774</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408</v>
      </c>
      <c r="B1783" s="177"/>
      <c r="C1783" s="177"/>
      <c r="D1783" s="177"/>
      <c r="E1783" s="177"/>
      <c r="F1783" s="183">
        <v>-0.43164999999999998</v>
      </c>
      <c r="G1783" s="183">
        <v>1.57985</v>
      </c>
      <c r="H1783" s="183">
        <v>-3.51485</v>
      </c>
      <c r="I1783" s="183">
        <v>-5.6838499999999996</v>
      </c>
      <c r="J1783" s="183">
        <v>-9.0620000000000012</v>
      </c>
      <c r="K1783" s="183">
        <v>-4.6743500000000004</v>
      </c>
      <c r="L1783" s="183">
        <v>7.7504499999999998</v>
      </c>
      <c r="M1783" s="183">
        <v>26.7851</v>
      </c>
      <c r="N1783" s="183">
        <v>39.992899999999999</v>
      </c>
      <c r="O1783" s="183">
        <v>31.182449999999999</v>
      </c>
      <c r="P1783" s="183">
        <v>17.789250000000003</v>
      </c>
      <c r="Q1783" s="183">
        <v>20.854749999999999</v>
      </c>
      <c r="R1783" s="183">
        <v>36.290800000000004</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1907</v>
      </c>
      <c r="C1786" s="177">
        <v>148637</v>
      </c>
      <c r="D1786" s="180">
        <v>44609</v>
      </c>
      <c r="E1786" s="181">
        <v>13.05</v>
      </c>
      <c r="F1786" s="181">
        <v>-0.53349999999999997</v>
      </c>
      <c r="G1786" s="181">
        <v>2.4333</v>
      </c>
      <c r="H1786" s="181">
        <v>-3.4049</v>
      </c>
      <c r="I1786" s="181">
        <v>-3.5476999999999999</v>
      </c>
      <c r="J1786" s="181">
        <v>-9.9379000000000008</v>
      </c>
      <c r="K1786" s="181">
        <v>-10</v>
      </c>
      <c r="L1786" s="181">
        <v>5.4119999999999999</v>
      </c>
      <c r="M1786" s="181">
        <v>25</v>
      </c>
      <c r="N1786" s="181">
        <v>20.276499999999999</v>
      </c>
      <c r="O1786" s="181"/>
      <c r="P1786" s="181"/>
      <c r="Q1786" s="181">
        <v>26.029199999999999</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1908</v>
      </c>
      <c r="C1787" s="177">
        <v>148635</v>
      </c>
      <c r="D1787" s="180">
        <v>44609</v>
      </c>
      <c r="E1787" s="181">
        <v>12.77</v>
      </c>
      <c r="F1787" s="181">
        <v>-0.4677</v>
      </c>
      <c r="G1787" s="181">
        <v>2.488</v>
      </c>
      <c r="H1787" s="181">
        <v>-3.4039000000000001</v>
      </c>
      <c r="I1787" s="181">
        <v>-3.6225999999999998</v>
      </c>
      <c r="J1787" s="181">
        <v>-10.070399999999999</v>
      </c>
      <c r="K1787" s="181">
        <v>-10.4488</v>
      </c>
      <c r="L1787" s="181">
        <v>4.4154</v>
      </c>
      <c r="M1787" s="181">
        <v>23.262499999999999</v>
      </c>
      <c r="N1787" s="181">
        <v>18.131399999999999</v>
      </c>
      <c r="O1787" s="181"/>
      <c r="P1787" s="181"/>
      <c r="Q1787" s="181">
        <v>23.675899999999999</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44609</v>
      </c>
      <c r="E1788" s="181">
        <v>15.94</v>
      </c>
      <c r="F1788" s="181">
        <v>0.18859999999999999</v>
      </c>
      <c r="G1788" s="181">
        <v>2.2450000000000001</v>
      </c>
      <c r="H1788" s="181">
        <v>-1.6656</v>
      </c>
      <c r="I1788" s="181">
        <v>-2.448</v>
      </c>
      <c r="J1788" s="181">
        <v>-7.5941999999999998</v>
      </c>
      <c r="K1788" s="181">
        <v>-10.146599999999999</v>
      </c>
      <c r="L1788" s="181">
        <v>-0.25030000000000002</v>
      </c>
      <c r="M1788" s="181">
        <v>12.8096</v>
      </c>
      <c r="N1788" s="181">
        <v>10.617599999999999</v>
      </c>
      <c r="O1788" s="181"/>
      <c r="P1788" s="181"/>
      <c r="Q1788" s="181">
        <v>26.013999999999999</v>
      </c>
      <c r="R1788" s="181">
        <v>26.013999999999999</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44609</v>
      </c>
      <c r="E1789" s="181">
        <v>15.43</v>
      </c>
      <c r="F1789" s="181">
        <v>0.1948</v>
      </c>
      <c r="G1789" s="181">
        <v>2.2530999999999999</v>
      </c>
      <c r="H1789" s="181">
        <v>-1.6571</v>
      </c>
      <c r="I1789" s="181">
        <v>-2.4651999999999998</v>
      </c>
      <c r="J1789" s="181">
        <v>-7.7153</v>
      </c>
      <c r="K1789" s="181">
        <v>-10.498799999999999</v>
      </c>
      <c r="L1789" s="181">
        <v>-1.0263</v>
      </c>
      <c r="M1789" s="181">
        <v>11.4884</v>
      </c>
      <c r="N1789" s="181">
        <v>8.8152000000000008</v>
      </c>
      <c r="O1789" s="181"/>
      <c r="P1789" s="181"/>
      <c r="Q1789" s="181">
        <v>23.998100000000001</v>
      </c>
      <c r="R1789" s="181">
        <v>23.998100000000001</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1909</v>
      </c>
      <c r="C1790" s="177">
        <v>148517</v>
      </c>
      <c r="D1790" s="180">
        <v>44609</v>
      </c>
      <c r="E1790" s="181">
        <v>12.91</v>
      </c>
      <c r="F1790" s="181">
        <v>-7.7399999999999997E-2</v>
      </c>
      <c r="G1790" s="181">
        <v>1.8139000000000001</v>
      </c>
      <c r="H1790" s="181">
        <v>-1.8250999999999999</v>
      </c>
      <c r="I1790" s="181">
        <v>-2.8593000000000002</v>
      </c>
      <c r="J1790" s="181">
        <v>-8.0484000000000009</v>
      </c>
      <c r="K1790" s="181">
        <v>-8.1138999999999992</v>
      </c>
      <c r="L1790" s="181">
        <v>-4.0861999999999998</v>
      </c>
      <c r="M1790" s="181">
        <v>7.7629000000000001</v>
      </c>
      <c r="N1790" s="181">
        <v>8.2146000000000008</v>
      </c>
      <c r="O1790" s="181"/>
      <c r="P1790" s="181"/>
      <c r="Q1790" s="181">
        <v>20.6783</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1910</v>
      </c>
      <c r="C1791" s="177">
        <v>148516</v>
      </c>
      <c r="D1791" s="180">
        <v>44609</v>
      </c>
      <c r="E1791" s="181">
        <v>13.18</v>
      </c>
      <c r="F1791" s="181">
        <v>-0.1515</v>
      </c>
      <c r="G1791" s="181">
        <v>1.7761</v>
      </c>
      <c r="H1791" s="181">
        <v>-1.8614999999999999</v>
      </c>
      <c r="I1791" s="181">
        <v>-2.8740000000000001</v>
      </c>
      <c r="J1791" s="181">
        <v>-7.9608999999999996</v>
      </c>
      <c r="K1791" s="181">
        <v>-7.8322000000000003</v>
      </c>
      <c r="L1791" s="181">
        <v>-3.4432</v>
      </c>
      <c r="M1791" s="181">
        <v>8.9255999999999993</v>
      </c>
      <c r="N1791" s="181">
        <v>9.8332999999999995</v>
      </c>
      <c r="O1791" s="181"/>
      <c r="P1791" s="181"/>
      <c r="Q1791" s="181">
        <v>22.5305</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1911</v>
      </c>
      <c r="C1792" s="177">
        <v>148751</v>
      </c>
      <c r="D1792" s="180">
        <v>44609</v>
      </c>
      <c r="E1792" s="181">
        <v>12.88</v>
      </c>
      <c r="F1792" s="181">
        <v>-0.54049999999999998</v>
      </c>
      <c r="G1792" s="181">
        <v>1.6575</v>
      </c>
      <c r="H1792" s="181">
        <v>-2.9390000000000001</v>
      </c>
      <c r="I1792" s="181">
        <v>-3.8088000000000002</v>
      </c>
      <c r="J1792" s="181">
        <v>-7.7363999999999997</v>
      </c>
      <c r="K1792" s="181">
        <v>-5.9854000000000003</v>
      </c>
      <c r="L1792" s="181">
        <v>5.8339999999999996</v>
      </c>
      <c r="M1792" s="181">
        <v>27.021699999999999</v>
      </c>
      <c r="N1792" s="181"/>
      <c r="O1792" s="181"/>
      <c r="P1792" s="181"/>
      <c r="Q1792" s="181">
        <v>28.8</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1912</v>
      </c>
      <c r="C1793" s="177">
        <v>148753</v>
      </c>
      <c r="D1793" s="180">
        <v>44609</v>
      </c>
      <c r="E1793" s="181">
        <v>12.66</v>
      </c>
      <c r="F1793" s="181">
        <v>-0.62790000000000001</v>
      </c>
      <c r="G1793" s="181">
        <v>1.6051</v>
      </c>
      <c r="H1793" s="181">
        <v>-3.0628000000000002</v>
      </c>
      <c r="I1793" s="181">
        <v>-3.8723999999999998</v>
      </c>
      <c r="J1793" s="181">
        <v>-7.9272999999999998</v>
      </c>
      <c r="K1793" s="181">
        <v>-6.4992999999999999</v>
      </c>
      <c r="L1793" s="181">
        <v>4.8013000000000003</v>
      </c>
      <c r="M1793" s="181">
        <v>25.2226</v>
      </c>
      <c r="N1793" s="181"/>
      <c r="O1793" s="181"/>
      <c r="P1793" s="181"/>
      <c r="Q1793" s="181">
        <v>26.6</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1913</v>
      </c>
      <c r="C1794" s="177">
        <v>148606</v>
      </c>
      <c r="D1794" s="180">
        <v>44609</v>
      </c>
      <c r="E1794" s="181">
        <v>12.217000000000001</v>
      </c>
      <c r="F1794" s="181">
        <v>-0.31009999999999999</v>
      </c>
      <c r="G1794" s="181">
        <v>2.2856999999999998</v>
      </c>
      <c r="H1794" s="181">
        <v>-3.0011999999999999</v>
      </c>
      <c r="I1794" s="181">
        <v>-2.7385999999999999</v>
      </c>
      <c r="J1794" s="181">
        <v>-6.8186999999999998</v>
      </c>
      <c r="K1794" s="181">
        <v>-3.9468999999999999</v>
      </c>
      <c r="L1794" s="181">
        <v>1.0086999999999999</v>
      </c>
      <c r="M1794" s="181">
        <v>12.651</v>
      </c>
      <c r="N1794" s="181">
        <v>13.932700000000001</v>
      </c>
      <c r="O1794" s="181"/>
      <c r="P1794" s="181"/>
      <c r="Q1794" s="181">
        <v>18.205100000000002</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1914</v>
      </c>
      <c r="C1795" s="177">
        <v>148602</v>
      </c>
      <c r="D1795" s="180">
        <v>44609</v>
      </c>
      <c r="E1795" s="181">
        <v>11.965999999999999</v>
      </c>
      <c r="F1795" s="181">
        <v>-0.31659999999999999</v>
      </c>
      <c r="G1795" s="181">
        <v>2.2648000000000001</v>
      </c>
      <c r="H1795" s="181">
        <v>-3.0308000000000002</v>
      </c>
      <c r="I1795" s="181">
        <v>-2.8024</v>
      </c>
      <c r="J1795" s="181">
        <v>-6.9589999999999996</v>
      </c>
      <c r="K1795" s="181">
        <v>-4.3562000000000003</v>
      </c>
      <c r="L1795" s="181">
        <v>0.14230000000000001</v>
      </c>
      <c r="M1795" s="181">
        <v>11.2082</v>
      </c>
      <c r="N1795" s="181">
        <v>11.978300000000001</v>
      </c>
      <c r="O1795" s="181"/>
      <c r="P1795" s="181"/>
      <c r="Q1795" s="181">
        <v>16.173300000000001</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1915</v>
      </c>
      <c r="C1796" s="177">
        <v>148572</v>
      </c>
      <c r="D1796" s="180">
        <v>44609</v>
      </c>
      <c r="E1796" s="181">
        <v>29.276</v>
      </c>
      <c r="F1796" s="181">
        <v>0.22600000000000001</v>
      </c>
      <c r="G1796" s="181">
        <v>3.1753</v>
      </c>
      <c r="H1796" s="181">
        <v>-0.99760000000000004</v>
      </c>
      <c r="I1796" s="181">
        <v>-0.80979999999999996</v>
      </c>
      <c r="J1796" s="181">
        <v>-5.9103000000000003</v>
      </c>
      <c r="K1796" s="181">
        <v>-3.9942000000000002</v>
      </c>
      <c r="L1796" s="181">
        <v>2.9756999999999998</v>
      </c>
      <c r="M1796" s="181">
        <v>15.437099999999999</v>
      </c>
      <c r="N1796" s="181">
        <v>14.052</v>
      </c>
      <c r="O1796" s="181"/>
      <c r="P1796" s="181"/>
      <c r="Q1796" s="181">
        <v>24.319500000000001</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1916</v>
      </c>
      <c r="C1797" s="177">
        <v>148564</v>
      </c>
      <c r="D1797" s="180">
        <v>44609</v>
      </c>
      <c r="E1797" s="181">
        <v>19.282800000000002</v>
      </c>
      <c r="F1797" s="181">
        <v>-0.72130000000000005</v>
      </c>
      <c r="G1797" s="181">
        <v>2.3062999999999998</v>
      </c>
      <c r="H1797" s="181">
        <v>-4.1795999999999998</v>
      </c>
      <c r="I1797" s="181">
        <v>-3.9156</v>
      </c>
      <c r="J1797" s="181">
        <v>-7.7643000000000004</v>
      </c>
      <c r="K1797" s="181">
        <v>0.42030000000000001</v>
      </c>
      <c r="L1797" s="181">
        <v>12.2758</v>
      </c>
      <c r="M1797" s="181">
        <v>29.9695</v>
      </c>
      <c r="N1797" s="181">
        <v>50.859000000000002</v>
      </c>
      <c r="O1797" s="181"/>
      <c r="P1797" s="181"/>
      <c r="Q1797" s="181">
        <v>66.699399999999997</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1917</v>
      </c>
      <c r="C1798" s="177">
        <v>148560</v>
      </c>
      <c r="D1798" s="180">
        <v>44609</v>
      </c>
      <c r="E1798" s="181">
        <v>18.970099999999999</v>
      </c>
      <c r="F1798" s="181">
        <v>-0.72430000000000005</v>
      </c>
      <c r="G1798" s="181">
        <v>2.2945000000000002</v>
      </c>
      <c r="H1798" s="181">
        <v>-4.2035</v>
      </c>
      <c r="I1798" s="181">
        <v>-3.9620000000000002</v>
      </c>
      <c r="J1798" s="181">
        <v>-7.8634000000000004</v>
      </c>
      <c r="K1798" s="181">
        <v>7.4399999999999994E-2</v>
      </c>
      <c r="L1798" s="181">
        <v>11.5527</v>
      </c>
      <c r="M1798" s="181">
        <v>28.746099999999998</v>
      </c>
      <c r="N1798" s="181">
        <v>48.997799999999998</v>
      </c>
      <c r="O1798" s="181"/>
      <c r="P1798" s="181"/>
      <c r="Q1798" s="181">
        <v>64.591800000000006</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44609</v>
      </c>
      <c r="E1799" s="181">
        <v>16.73</v>
      </c>
      <c r="F1799" s="181">
        <v>-5.9700000000000003E-2</v>
      </c>
      <c r="G1799" s="181">
        <v>2.5750999999999999</v>
      </c>
      <c r="H1799" s="181">
        <v>-2.1065</v>
      </c>
      <c r="I1799" s="181">
        <v>-2.3921000000000001</v>
      </c>
      <c r="J1799" s="181">
        <v>-7.0556000000000001</v>
      </c>
      <c r="K1799" s="181">
        <v>-6.327</v>
      </c>
      <c r="L1799" s="181">
        <v>5.9799999999999999E-2</v>
      </c>
      <c r="M1799" s="181">
        <v>13.6549</v>
      </c>
      <c r="N1799" s="181">
        <v>14.198</v>
      </c>
      <c r="O1799" s="181"/>
      <c r="P1799" s="181"/>
      <c r="Q1799" s="181">
        <v>21.837</v>
      </c>
      <c r="R1799" s="181">
        <v>25.003799999999998</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44609</v>
      </c>
      <c r="E1800" s="181">
        <v>16.440000000000001</v>
      </c>
      <c r="F1800" s="181">
        <v>-6.08E-2</v>
      </c>
      <c r="G1800" s="181">
        <v>2.4937999999999998</v>
      </c>
      <c r="H1800" s="181">
        <v>-2.1429</v>
      </c>
      <c r="I1800" s="181">
        <v>-2.4331999999999998</v>
      </c>
      <c r="J1800" s="181">
        <v>-7.1711</v>
      </c>
      <c r="K1800" s="181">
        <v>-6.5377999999999998</v>
      </c>
      <c r="L1800" s="181">
        <v>-0.30320000000000003</v>
      </c>
      <c r="M1800" s="181">
        <v>12.989699999999999</v>
      </c>
      <c r="N1800" s="181">
        <v>13.3012</v>
      </c>
      <c r="O1800" s="181"/>
      <c r="P1800" s="181"/>
      <c r="Q1800" s="181">
        <v>21.022099999999998</v>
      </c>
      <c r="R1800" s="181">
        <v>24.091000000000001</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44609</v>
      </c>
      <c r="E1801" s="181">
        <v>174.49950000000001</v>
      </c>
      <c r="F1801" s="181">
        <v>-0.14419999999999999</v>
      </c>
      <c r="G1801" s="181">
        <v>2.351</v>
      </c>
      <c r="H1801" s="181">
        <v>-2.4552</v>
      </c>
      <c r="I1801" s="181">
        <v>-2.2572999999999999</v>
      </c>
      <c r="J1801" s="181">
        <v>-6.8784000000000001</v>
      </c>
      <c r="K1801" s="181">
        <v>-6.3952999999999998</v>
      </c>
      <c r="L1801" s="181">
        <v>4.6287000000000003</v>
      </c>
      <c r="M1801" s="181">
        <v>19.616399999999999</v>
      </c>
      <c r="N1801" s="181">
        <v>16.538599999999999</v>
      </c>
      <c r="O1801" s="181">
        <v>19.758099999999999</v>
      </c>
      <c r="P1801" s="181">
        <v>15.662800000000001</v>
      </c>
      <c r="Q1801" s="181">
        <v>15.1174</v>
      </c>
      <c r="R1801" s="181">
        <v>20.232299999999999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44609</v>
      </c>
      <c r="E1802" s="181">
        <v>718.050357657262</v>
      </c>
      <c r="F1802" s="181">
        <v>-0.14599999999999999</v>
      </c>
      <c r="G1802" s="181">
        <v>2.3454000000000002</v>
      </c>
      <c r="H1802" s="181">
        <v>-2.4681000000000002</v>
      </c>
      <c r="I1802" s="181">
        <v>-2.2841</v>
      </c>
      <c r="J1802" s="181">
        <v>-6.9337999999999997</v>
      </c>
      <c r="K1802" s="181">
        <v>-6.5734000000000004</v>
      </c>
      <c r="L1802" s="181">
        <v>4.2297000000000002</v>
      </c>
      <c r="M1802" s="181">
        <v>18.9224</v>
      </c>
      <c r="N1802" s="181">
        <v>15.629099999999999</v>
      </c>
      <c r="O1802" s="181">
        <v>18.857800000000001</v>
      </c>
      <c r="P1802" s="181">
        <v>14.7005</v>
      </c>
      <c r="Q1802" s="181">
        <v>14.706099999999999</v>
      </c>
      <c r="R1802" s="181">
        <v>19.293099999999999</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-0.25130000000000002</v>
      </c>
      <c r="G1803" s="183">
        <v>2.2566999999999995</v>
      </c>
      <c r="H1803" s="183">
        <v>-2.6120764705882347</v>
      </c>
      <c r="I1803" s="183">
        <v>-2.8878294117647059</v>
      </c>
      <c r="J1803" s="183">
        <v>-7.6673764705882359</v>
      </c>
      <c r="K1803" s="183">
        <v>-6.3035941176470605</v>
      </c>
      <c r="L1803" s="183">
        <v>2.8368764705882361</v>
      </c>
      <c r="M1803" s="183">
        <v>17.922858823529413</v>
      </c>
      <c r="N1803" s="183">
        <v>18.358353333333334</v>
      </c>
      <c r="O1803" s="183">
        <v>19.307949999999998</v>
      </c>
      <c r="P1803" s="183">
        <v>15.181650000000001</v>
      </c>
      <c r="Q1803" s="183">
        <v>27.117511764705881</v>
      </c>
      <c r="R1803" s="183">
        <v>23.105383333333332</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408</v>
      </c>
      <c r="B1804" s="177"/>
      <c r="C1804" s="177"/>
      <c r="D1804" s="177"/>
      <c r="E1804" s="177"/>
      <c r="F1804" s="183">
        <v>-0.1515</v>
      </c>
      <c r="G1804" s="183">
        <v>2.2945000000000002</v>
      </c>
      <c r="H1804" s="183">
        <v>-2.4681000000000002</v>
      </c>
      <c r="I1804" s="183">
        <v>-2.8024</v>
      </c>
      <c r="J1804" s="183">
        <v>-7.7153</v>
      </c>
      <c r="K1804" s="183">
        <v>-6.4992999999999999</v>
      </c>
      <c r="L1804" s="183">
        <v>2.9756999999999998</v>
      </c>
      <c r="M1804" s="183">
        <v>15.437099999999999</v>
      </c>
      <c r="N1804" s="183">
        <v>14.052</v>
      </c>
      <c r="O1804" s="183">
        <v>19.307949999999998</v>
      </c>
      <c r="P1804" s="183">
        <v>15.181650000000001</v>
      </c>
      <c r="Q1804" s="183">
        <v>23.675899999999999</v>
      </c>
      <c r="R1804" s="183">
        <v>24.044550000000001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1459</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1460</v>
      </c>
      <c r="B1807" s="177" t="s">
        <v>1918</v>
      </c>
      <c r="C1807" s="177">
        <v>112016</v>
      </c>
      <c r="D1807" s="180">
        <v>44609</v>
      </c>
      <c r="E1807" s="181">
        <v>252.81049999999999</v>
      </c>
      <c r="F1807" s="181">
        <v>4.5050999999999997</v>
      </c>
      <c r="G1807" s="181">
        <v>4.5061999999999998</v>
      </c>
      <c r="H1807" s="181">
        <v>4.6551999999999998</v>
      </c>
      <c r="I1807" s="181">
        <v>6.2769000000000004</v>
      </c>
      <c r="J1807" s="181">
        <v>3.7606000000000002</v>
      </c>
      <c r="K1807" s="181">
        <v>3.8485</v>
      </c>
      <c r="L1807" s="181">
        <v>3.5049000000000001</v>
      </c>
      <c r="M1807" s="181">
        <v>3.8613</v>
      </c>
      <c r="N1807" s="181">
        <v>4.1228999999999996</v>
      </c>
      <c r="O1807" s="181">
        <v>6.4189999999999996</v>
      </c>
      <c r="P1807" s="181">
        <v>6.9175000000000004</v>
      </c>
      <c r="Q1807" s="181">
        <v>7.5979000000000001</v>
      </c>
      <c r="R1807" s="181">
        <v>5.2534999999999998</v>
      </c>
      <c r="S1807" s="124" t="s">
        <v>1951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1460</v>
      </c>
      <c r="B1808" s="177" t="s">
        <v>1461</v>
      </c>
      <c r="C1808" s="177">
        <v>119501</v>
      </c>
      <c r="D1808" s="180">
        <v>44609</v>
      </c>
      <c r="E1808" s="181">
        <v>442.96780000000001</v>
      </c>
      <c r="F1808" s="181">
        <v>4.8209999999999997</v>
      </c>
      <c r="G1808" s="181">
        <v>5.6359000000000004</v>
      </c>
      <c r="H1808" s="181">
        <v>5.9442000000000004</v>
      </c>
      <c r="I1808" s="181">
        <v>7.0263</v>
      </c>
      <c r="J1808" s="181">
        <v>4.2877999999999998</v>
      </c>
      <c r="K1808" s="181">
        <v>4.2403000000000004</v>
      </c>
      <c r="L1808" s="181">
        <v>3.9056999999999999</v>
      </c>
      <c r="M1808" s="181">
        <v>4.1897000000000002</v>
      </c>
      <c r="N1808" s="181">
        <v>4.3825000000000003</v>
      </c>
      <c r="O1808" s="181">
        <v>6.3956</v>
      </c>
      <c r="P1808" s="181">
        <v>6.8837000000000002</v>
      </c>
      <c r="Q1808" s="181">
        <v>8.0089000000000006</v>
      </c>
      <c r="R1808" s="181">
        <v>5.375</v>
      </c>
      <c r="S1808" s="124" t="s">
        <v>1951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1460</v>
      </c>
      <c r="B1809" s="177" t="s">
        <v>1462</v>
      </c>
      <c r="C1809" s="177">
        <v>101317</v>
      </c>
      <c r="D1809" s="180">
        <v>44609</v>
      </c>
      <c r="E1809" s="181">
        <v>438.08370000000002</v>
      </c>
      <c r="F1809" s="181">
        <v>4.6580000000000004</v>
      </c>
      <c r="G1809" s="181">
        <v>5.4763999999999999</v>
      </c>
      <c r="H1809" s="181">
        <v>5.7850999999999999</v>
      </c>
      <c r="I1809" s="181">
        <v>6.8661000000000003</v>
      </c>
      <c r="J1809" s="181">
        <v>4.1271000000000004</v>
      </c>
      <c r="K1809" s="181">
        <v>4.0900999999999996</v>
      </c>
      <c r="L1809" s="181">
        <v>3.7585000000000002</v>
      </c>
      <c r="M1809" s="181">
        <v>4.0338000000000003</v>
      </c>
      <c r="N1809" s="181">
        <v>4.2201000000000004</v>
      </c>
      <c r="O1809" s="181">
        <v>6.2488000000000001</v>
      </c>
      <c r="P1809" s="181">
        <v>6.7401</v>
      </c>
      <c r="Q1809" s="181">
        <v>7.5255999999999998</v>
      </c>
      <c r="R1809" s="181">
        <v>5.2203999999999997</v>
      </c>
      <c r="S1809" s="124" t="s">
        <v>1951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1460</v>
      </c>
      <c r="B1810" s="177" t="s">
        <v>1463</v>
      </c>
      <c r="C1810" s="177">
        <v>144754</v>
      </c>
      <c r="D1810" s="180">
        <v>44609</v>
      </c>
      <c r="E1810" s="181">
        <v>12.400700000000001</v>
      </c>
      <c r="F1810" s="181">
        <v>4.71</v>
      </c>
      <c r="G1810" s="181">
        <v>5.9878</v>
      </c>
      <c r="H1810" s="181">
        <v>5.8513000000000002</v>
      </c>
      <c r="I1810" s="181">
        <v>6.1113</v>
      </c>
      <c r="J1810" s="181">
        <v>4.1448</v>
      </c>
      <c r="K1810" s="181">
        <v>4.1379000000000001</v>
      </c>
      <c r="L1810" s="181">
        <v>3.8917000000000002</v>
      </c>
      <c r="M1810" s="181">
        <v>4.0263999999999998</v>
      </c>
      <c r="N1810" s="181">
        <v>4.2092999999999998</v>
      </c>
      <c r="O1810" s="181">
        <v>6.0683999999999996</v>
      </c>
      <c r="P1810" s="181"/>
      <c r="Q1810" s="181">
        <v>6.4524999999999997</v>
      </c>
      <c r="R1810" s="181">
        <v>4.9314999999999998</v>
      </c>
      <c r="S1810" s="124" t="s">
        <v>1950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1460</v>
      </c>
      <c r="B1811" s="177" t="s">
        <v>1464</v>
      </c>
      <c r="C1811" s="177">
        <v>144759</v>
      </c>
      <c r="D1811" s="180">
        <v>44609</v>
      </c>
      <c r="E1811" s="181">
        <v>12.0276</v>
      </c>
      <c r="F1811" s="181">
        <v>3.9455</v>
      </c>
      <c r="G1811" s="181">
        <v>5.0598999999999998</v>
      </c>
      <c r="H1811" s="181">
        <v>4.9903000000000004</v>
      </c>
      <c r="I1811" s="181">
        <v>5.2344999999999997</v>
      </c>
      <c r="J1811" s="181">
        <v>3.2688999999999999</v>
      </c>
      <c r="K1811" s="181">
        <v>3.2490999999999999</v>
      </c>
      <c r="L1811" s="181">
        <v>2.9967999999999999</v>
      </c>
      <c r="M1811" s="181">
        <v>3.1232000000000002</v>
      </c>
      <c r="N1811" s="181">
        <v>3.2934999999999999</v>
      </c>
      <c r="O1811" s="181">
        <v>5.1196999999999999</v>
      </c>
      <c r="P1811" s="181"/>
      <c r="Q1811" s="181">
        <v>5.5117000000000003</v>
      </c>
      <c r="R1811" s="181">
        <v>4.0008999999999997</v>
      </c>
      <c r="S1811" s="124" t="s">
        <v>1950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1460</v>
      </c>
      <c r="B1812" s="177" t="s">
        <v>1465</v>
      </c>
      <c r="C1812" s="177">
        <v>143464</v>
      </c>
      <c r="D1812" s="180">
        <v>44609</v>
      </c>
      <c r="E1812" s="181">
        <v>1236.1795</v>
      </c>
      <c r="F1812" s="181">
        <v>4.97</v>
      </c>
      <c r="G1812" s="181">
        <v>6.2865000000000002</v>
      </c>
      <c r="H1812" s="181">
        <v>5.3878000000000004</v>
      </c>
      <c r="I1812" s="181">
        <v>5.8533999999999997</v>
      </c>
      <c r="J1812" s="181">
        <v>3.9767999999999999</v>
      </c>
      <c r="K1812" s="181">
        <v>4.1577000000000002</v>
      </c>
      <c r="L1812" s="181">
        <v>3.7509000000000001</v>
      </c>
      <c r="M1812" s="181">
        <v>3.7709000000000001</v>
      </c>
      <c r="N1812" s="181">
        <v>3.9321999999999999</v>
      </c>
      <c r="O1812" s="181">
        <v>5.3171999999999997</v>
      </c>
      <c r="P1812" s="181"/>
      <c r="Q1812" s="181">
        <v>5.8686999999999996</v>
      </c>
      <c r="R1812" s="181">
        <v>4.2093999999999996</v>
      </c>
      <c r="S1812" s="124" t="s">
        <v>1951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1460</v>
      </c>
      <c r="B1813" s="177" t="s">
        <v>1466</v>
      </c>
      <c r="C1813" s="177">
        <v>143508</v>
      </c>
      <c r="D1813" s="180">
        <v>44609</v>
      </c>
      <c r="E1813" s="181">
        <v>1245.1171999999999</v>
      </c>
      <c r="F1813" s="181">
        <v>5.1630000000000003</v>
      </c>
      <c r="G1813" s="181">
        <v>6.4771000000000001</v>
      </c>
      <c r="H1813" s="181">
        <v>5.5827999999999998</v>
      </c>
      <c r="I1813" s="181">
        <v>6.0486000000000004</v>
      </c>
      <c r="J1813" s="181">
        <v>4.1700999999999997</v>
      </c>
      <c r="K1813" s="181">
        <v>4.3544999999999998</v>
      </c>
      <c r="L1813" s="181">
        <v>3.9710000000000001</v>
      </c>
      <c r="M1813" s="181">
        <v>3.9983</v>
      </c>
      <c r="N1813" s="181">
        <v>4.1539999999999999</v>
      </c>
      <c r="O1813" s="181">
        <v>5.5174000000000003</v>
      </c>
      <c r="P1813" s="181"/>
      <c r="Q1813" s="181">
        <v>6.0740999999999996</v>
      </c>
      <c r="R1813" s="181">
        <v>4.4161999999999999</v>
      </c>
      <c r="S1813" s="124" t="s">
        <v>1951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1460</v>
      </c>
      <c r="B1814" s="177" t="s">
        <v>1467</v>
      </c>
      <c r="C1814" s="177">
        <v>119379</v>
      </c>
      <c r="D1814" s="180">
        <v>44609</v>
      </c>
      <c r="E1814" s="181">
        <v>2648.1244999999999</v>
      </c>
      <c r="F1814" s="181">
        <v>2.5074000000000001</v>
      </c>
      <c r="G1814" s="181">
        <v>3.8532000000000002</v>
      </c>
      <c r="H1814" s="181">
        <v>4.3727999999999998</v>
      </c>
      <c r="I1814" s="181">
        <v>4.7114000000000003</v>
      </c>
      <c r="J1814" s="181">
        <v>3.2606000000000002</v>
      </c>
      <c r="K1814" s="181">
        <v>3.5768</v>
      </c>
      <c r="L1814" s="181">
        <v>3.3919999999999999</v>
      </c>
      <c r="M1814" s="181">
        <v>3.4403999999999999</v>
      </c>
      <c r="N1814" s="181">
        <v>3.5123000000000002</v>
      </c>
      <c r="O1814" s="181">
        <v>5.2736999999999998</v>
      </c>
      <c r="P1814" s="181">
        <v>6.2733999999999996</v>
      </c>
      <c r="Q1814" s="181">
        <v>7.6641000000000004</v>
      </c>
      <c r="R1814" s="181">
        <v>4.1092000000000004</v>
      </c>
      <c r="S1814" s="124" t="s">
        <v>1951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1460</v>
      </c>
      <c r="B1815" s="177" t="s">
        <v>1468</v>
      </c>
      <c r="C1815" s="177">
        <v>109269</v>
      </c>
      <c r="D1815" s="180">
        <v>44609</v>
      </c>
      <c r="E1815" s="181">
        <v>2593.9423999999999</v>
      </c>
      <c r="F1815" s="181">
        <v>2.3485999999999998</v>
      </c>
      <c r="G1815" s="181">
        <v>3.6920000000000002</v>
      </c>
      <c r="H1815" s="181">
        <v>4.2096999999999998</v>
      </c>
      <c r="I1815" s="181">
        <v>4.5481999999999996</v>
      </c>
      <c r="J1815" s="181">
        <v>3.0973000000000002</v>
      </c>
      <c r="K1815" s="181">
        <v>3.4125000000000001</v>
      </c>
      <c r="L1815" s="181">
        <v>3.2119</v>
      </c>
      <c r="M1815" s="181">
        <v>3.2471999999999999</v>
      </c>
      <c r="N1815" s="181">
        <v>3.3048000000000002</v>
      </c>
      <c r="O1815" s="181">
        <v>5.0324</v>
      </c>
      <c r="P1815" s="181">
        <v>6.0594999999999999</v>
      </c>
      <c r="Q1815" s="181">
        <v>7.2601000000000004</v>
      </c>
      <c r="R1815" s="181">
        <v>3.8809999999999998</v>
      </c>
      <c r="S1815" s="124" t="s">
        <v>1951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1460</v>
      </c>
      <c r="B1816" s="177" t="s">
        <v>1469</v>
      </c>
      <c r="C1816" s="177">
        <v>118317</v>
      </c>
      <c r="D1816" s="180">
        <v>44609</v>
      </c>
      <c r="E1816" s="181">
        <v>3256.9929999999999</v>
      </c>
      <c r="F1816" s="181">
        <v>3.6661000000000001</v>
      </c>
      <c r="G1816" s="181">
        <v>4.6653000000000002</v>
      </c>
      <c r="H1816" s="181">
        <v>4.2363999999999997</v>
      </c>
      <c r="I1816" s="181">
        <v>4.4617000000000004</v>
      </c>
      <c r="J1816" s="181">
        <v>3.2795999999999998</v>
      </c>
      <c r="K1816" s="181">
        <v>3.3433000000000002</v>
      </c>
      <c r="L1816" s="181">
        <v>3.1627000000000001</v>
      </c>
      <c r="M1816" s="181">
        <v>3.2526000000000002</v>
      </c>
      <c r="N1816" s="181">
        <v>3.3064</v>
      </c>
      <c r="O1816" s="181">
        <v>4.9576000000000002</v>
      </c>
      <c r="P1816" s="181">
        <v>5.6261000000000001</v>
      </c>
      <c r="Q1816" s="181">
        <v>7.0632999999999999</v>
      </c>
      <c r="R1816" s="181">
        <v>3.9794</v>
      </c>
      <c r="S1816" s="124" t="s">
        <v>1951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1460</v>
      </c>
      <c r="B1817" s="177" t="s">
        <v>1470</v>
      </c>
      <c r="C1817" s="177">
        <v>109371</v>
      </c>
      <c r="D1817" s="180">
        <v>44609</v>
      </c>
      <c r="E1817" s="181">
        <v>3118.9557</v>
      </c>
      <c r="F1817" s="181">
        <v>3.1482999999999999</v>
      </c>
      <c r="G1817" s="181">
        <v>4.1477000000000004</v>
      </c>
      <c r="H1817" s="181">
        <v>3.6930999999999998</v>
      </c>
      <c r="I1817" s="181">
        <v>3.9089</v>
      </c>
      <c r="J1817" s="181">
        <v>2.7181000000000002</v>
      </c>
      <c r="K1817" s="181">
        <v>2.7757999999999998</v>
      </c>
      <c r="L1817" s="181">
        <v>2.5897000000000001</v>
      </c>
      <c r="M1817" s="181">
        <v>2.6897000000000002</v>
      </c>
      <c r="N1817" s="181">
        <v>2.7416</v>
      </c>
      <c r="O1817" s="181">
        <v>4.3826000000000001</v>
      </c>
      <c r="P1817" s="181">
        <v>5.0129000000000001</v>
      </c>
      <c r="Q1817" s="181">
        <v>7.0057</v>
      </c>
      <c r="R1817" s="181">
        <v>3.3919999999999999</v>
      </c>
      <c r="S1817" s="124" t="s">
        <v>1951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1460</v>
      </c>
      <c r="B1818" s="177" t="s">
        <v>1471</v>
      </c>
      <c r="C1818" s="177">
        <v>119205</v>
      </c>
      <c r="D1818" s="180">
        <v>44609</v>
      </c>
      <c r="E1818" s="181">
        <v>2947.4969000000001</v>
      </c>
      <c r="F1818" s="181">
        <v>4.3346999999999998</v>
      </c>
      <c r="G1818" s="181">
        <v>5.9866000000000001</v>
      </c>
      <c r="H1818" s="181">
        <v>5.8075000000000001</v>
      </c>
      <c r="I1818" s="181">
        <v>5.4607000000000001</v>
      </c>
      <c r="J1818" s="181">
        <v>3.6652999999999998</v>
      </c>
      <c r="K1818" s="181">
        <v>3.8683999999999998</v>
      </c>
      <c r="L1818" s="181">
        <v>3.5750000000000002</v>
      </c>
      <c r="M1818" s="181">
        <v>3.6808000000000001</v>
      </c>
      <c r="N1818" s="181">
        <v>3.7810999999999999</v>
      </c>
      <c r="O1818" s="181">
        <v>5.5072000000000001</v>
      </c>
      <c r="P1818" s="181">
        <v>5.8746</v>
      </c>
      <c r="Q1818" s="181">
        <v>7.2210000000000001</v>
      </c>
      <c r="R1818" s="181">
        <v>4.3605999999999998</v>
      </c>
      <c r="S1818" s="124" t="s">
        <v>1951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1460</v>
      </c>
      <c r="B1819" s="177" t="s">
        <v>1472</v>
      </c>
      <c r="C1819" s="177">
        <v>104138</v>
      </c>
      <c r="D1819" s="180">
        <v>44609</v>
      </c>
      <c r="E1819" s="181">
        <v>2777.2863000000002</v>
      </c>
      <c r="F1819" s="181">
        <v>3.6328999999999998</v>
      </c>
      <c r="G1819" s="181">
        <v>5.2842000000000002</v>
      </c>
      <c r="H1819" s="181">
        <v>5.1052999999999997</v>
      </c>
      <c r="I1819" s="181">
        <v>4.7587999999999999</v>
      </c>
      <c r="J1819" s="181">
        <v>2.9630999999999998</v>
      </c>
      <c r="K1819" s="181">
        <v>3.1562999999999999</v>
      </c>
      <c r="L1819" s="181">
        <v>2.8592</v>
      </c>
      <c r="M1819" s="181">
        <v>2.9611999999999998</v>
      </c>
      <c r="N1819" s="181">
        <v>3.0562999999999998</v>
      </c>
      <c r="O1819" s="181">
        <v>4.7565</v>
      </c>
      <c r="P1819" s="181">
        <v>5.1048</v>
      </c>
      <c r="Q1819" s="181">
        <v>6.7843</v>
      </c>
      <c r="R1819" s="181">
        <v>3.6412</v>
      </c>
      <c r="S1819" s="124" t="s">
        <v>1951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1460</v>
      </c>
      <c r="B1820" s="177" t="s">
        <v>1473</v>
      </c>
      <c r="C1820" s="177">
        <v>147970</v>
      </c>
      <c r="D1820" s="180"/>
      <c r="E1820" s="181"/>
      <c r="F1820" s="181"/>
      <c r="G1820" s="181"/>
      <c r="H1820" s="181"/>
      <c r="I1820" s="181"/>
      <c r="J1820" s="181"/>
      <c r="K1820" s="181"/>
      <c r="L1820" s="181"/>
      <c r="M1820" s="181"/>
      <c r="N1820" s="181"/>
      <c r="O1820" s="181"/>
      <c r="P1820" s="181"/>
      <c r="Q1820" s="181"/>
      <c r="R1820" s="181"/>
      <c r="S1820" s="124" t="s">
        <v>1951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1460</v>
      </c>
      <c r="B1821" s="177" t="s">
        <v>1474</v>
      </c>
      <c r="C1821" s="177">
        <v>147973</v>
      </c>
      <c r="D1821" s="180"/>
      <c r="E1821" s="181"/>
      <c r="F1821" s="181"/>
      <c r="G1821" s="181"/>
      <c r="H1821" s="181"/>
      <c r="I1821" s="181"/>
      <c r="J1821" s="181"/>
      <c r="K1821" s="181"/>
      <c r="L1821" s="181"/>
      <c r="M1821" s="181"/>
      <c r="N1821" s="181"/>
      <c r="O1821" s="181"/>
      <c r="P1821" s="181"/>
      <c r="Q1821" s="181"/>
      <c r="R1821" s="181"/>
      <c r="S1821" s="124" t="s">
        <v>1951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1460</v>
      </c>
      <c r="B1822" s="177" t="s">
        <v>1475</v>
      </c>
      <c r="C1822" s="177">
        <v>107249</v>
      </c>
      <c r="D1822" s="180">
        <v>44609</v>
      </c>
      <c r="E1822" s="181">
        <v>33.185000000000002</v>
      </c>
      <c r="F1822" s="181">
        <v>22.011199999999999</v>
      </c>
      <c r="G1822" s="181">
        <v>15.565099999999999</v>
      </c>
      <c r="H1822" s="181">
        <v>16.535</v>
      </c>
      <c r="I1822" s="181">
        <v>18.331199999999999</v>
      </c>
      <c r="J1822" s="181">
        <v>13.6388</v>
      </c>
      <c r="K1822" s="181">
        <v>16.520399999999999</v>
      </c>
      <c r="L1822" s="181">
        <v>15.084899999999999</v>
      </c>
      <c r="M1822" s="181">
        <v>14.441599999999999</v>
      </c>
      <c r="N1822" s="181">
        <v>12.6661</v>
      </c>
      <c r="O1822" s="181">
        <v>8.4888999999999992</v>
      </c>
      <c r="P1822" s="181">
        <v>8.5117999999999991</v>
      </c>
      <c r="Q1822" s="181">
        <v>8.8285</v>
      </c>
      <c r="R1822" s="181">
        <v>10.3489</v>
      </c>
      <c r="S1822" s="124" t="s">
        <v>1951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1460</v>
      </c>
      <c r="B1823" s="177" t="s">
        <v>1476</v>
      </c>
      <c r="C1823" s="177">
        <v>118560</v>
      </c>
      <c r="D1823" s="180">
        <v>44609</v>
      </c>
      <c r="E1823" s="181">
        <v>33.391100000000002</v>
      </c>
      <c r="F1823" s="181">
        <v>21.9847</v>
      </c>
      <c r="G1823" s="181">
        <v>15.5785</v>
      </c>
      <c r="H1823" s="181">
        <v>16.5426</v>
      </c>
      <c r="I1823" s="181">
        <v>18.336099999999998</v>
      </c>
      <c r="J1823" s="181">
        <v>13.6402</v>
      </c>
      <c r="K1823" s="181">
        <v>16.522500000000001</v>
      </c>
      <c r="L1823" s="181">
        <v>15.085900000000001</v>
      </c>
      <c r="M1823" s="181">
        <v>14.4421</v>
      </c>
      <c r="N1823" s="181">
        <v>12.669600000000001</v>
      </c>
      <c r="O1823" s="181">
        <v>8.5578000000000003</v>
      </c>
      <c r="P1823" s="181">
        <v>8.5841999999999992</v>
      </c>
      <c r="Q1823" s="181">
        <v>9.1903000000000006</v>
      </c>
      <c r="R1823" s="181">
        <v>10.401199999999999</v>
      </c>
      <c r="S1823" s="124" t="s">
        <v>1951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1460</v>
      </c>
      <c r="B1824" s="177" t="s">
        <v>1477</v>
      </c>
      <c r="C1824" s="177">
        <v>145034</v>
      </c>
      <c r="D1824" s="180">
        <v>44609</v>
      </c>
      <c r="E1824" s="181">
        <v>12.3505</v>
      </c>
      <c r="F1824" s="181">
        <v>4.7291999999999996</v>
      </c>
      <c r="G1824" s="181">
        <v>5.3219000000000003</v>
      </c>
      <c r="H1824" s="181">
        <v>5.6212</v>
      </c>
      <c r="I1824" s="181">
        <v>5.6909000000000001</v>
      </c>
      <c r="J1824" s="181">
        <v>3.7393999999999998</v>
      </c>
      <c r="K1824" s="181">
        <v>3.8008999999999999</v>
      </c>
      <c r="L1824" s="181">
        <v>3.5876999999999999</v>
      </c>
      <c r="M1824" s="181">
        <v>3.8094000000000001</v>
      </c>
      <c r="N1824" s="181">
        <v>4.0147000000000004</v>
      </c>
      <c r="O1824" s="181">
        <v>6.0133999999999999</v>
      </c>
      <c r="P1824" s="181"/>
      <c r="Q1824" s="181">
        <v>6.4006999999999996</v>
      </c>
      <c r="R1824" s="181">
        <v>5.1170999999999998</v>
      </c>
      <c r="S1824" s="124" t="s">
        <v>1951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1460</v>
      </c>
      <c r="B1825" s="177" t="s">
        <v>1478</v>
      </c>
      <c r="C1825" s="177">
        <v>145040</v>
      </c>
      <c r="D1825" s="180">
        <v>44609</v>
      </c>
      <c r="E1825" s="181">
        <v>12.2202</v>
      </c>
      <c r="F1825" s="181">
        <v>4.4808000000000003</v>
      </c>
      <c r="G1825" s="181">
        <v>5.0797999999999996</v>
      </c>
      <c r="H1825" s="181">
        <v>5.3391000000000002</v>
      </c>
      <c r="I1825" s="181">
        <v>5.3875000000000002</v>
      </c>
      <c r="J1825" s="181">
        <v>3.4401000000000002</v>
      </c>
      <c r="K1825" s="181">
        <v>3.5011999999999999</v>
      </c>
      <c r="L1825" s="181">
        <v>3.2820999999999998</v>
      </c>
      <c r="M1825" s="181">
        <v>3.5013999999999998</v>
      </c>
      <c r="N1825" s="181">
        <v>3.6831999999999998</v>
      </c>
      <c r="O1825" s="181">
        <v>5.6860999999999997</v>
      </c>
      <c r="P1825" s="181"/>
      <c r="Q1825" s="181">
        <v>6.0694999999999997</v>
      </c>
      <c r="R1825" s="181">
        <v>4.7877999999999998</v>
      </c>
      <c r="S1825" s="124" t="s">
        <v>1951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1460</v>
      </c>
      <c r="B1826" s="177" t="s">
        <v>1479</v>
      </c>
      <c r="C1826" s="177">
        <v>147908</v>
      </c>
      <c r="D1826" s="180">
        <v>44609</v>
      </c>
      <c r="E1826" s="181">
        <v>1096.9135000000001</v>
      </c>
      <c r="F1826" s="181">
        <v>5.5944000000000003</v>
      </c>
      <c r="G1826" s="181">
        <v>6.8263999999999996</v>
      </c>
      <c r="H1826" s="181">
        <v>6.2728000000000002</v>
      </c>
      <c r="I1826" s="181">
        <v>5.6437999999999997</v>
      </c>
      <c r="J1826" s="181">
        <v>3.8601999999999999</v>
      </c>
      <c r="K1826" s="181">
        <v>3.8855</v>
      </c>
      <c r="L1826" s="181">
        <v>3.7168999999999999</v>
      </c>
      <c r="M1826" s="181">
        <v>3.8081999999999998</v>
      </c>
      <c r="N1826" s="181">
        <v>3.9232</v>
      </c>
      <c r="O1826" s="181"/>
      <c r="P1826" s="181"/>
      <c r="Q1826" s="181">
        <v>4.6044999999999998</v>
      </c>
      <c r="R1826" s="181">
        <v>4.5446999999999997</v>
      </c>
      <c r="S1826" s="124" t="s">
        <v>1951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1460</v>
      </c>
      <c r="B1827" s="177" t="s">
        <v>1480</v>
      </c>
      <c r="C1827" s="177">
        <v>147907</v>
      </c>
      <c r="D1827" s="180">
        <v>44609</v>
      </c>
      <c r="E1827" s="181">
        <v>1091.0736999999999</v>
      </c>
      <c r="F1827" s="181">
        <v>5.3331999999999997</v>
      </c>
      <c r="G1827" s="181">
        <v>6.5670999999999999</v>
      </c>
      <c r="H1827" s="181">
        <v>6.0132000000000003</v>
      </c>
      <c r="I1827" s="181">
        <v>5.3841999999999999</v>
      </c>
      <c r="J1827" s="181">
        <v>3.6002999999999998</v>
      </c>
      <c r="K1827" s="181">
        <v>3.6238999999999999</v>
      </c>
      <c r="L1827" s="181">
        <v>3.4531999999999998</v>
      </c>
      <c r="M1827" s="181">
        <v>3.5419</v>
      </c>
      <c r="N1827" s="181">
        <v>3.653</v>
      </c>
      <c r="O1827" s="181"/>
      <c r="P1827" s="181"/>
      <c r="Q1827" s="181">
        <v>4.3331999999999997</v>
      </c>
      <c r="R1827" s="181">
        <v>4.2735000000000003</v>
      </c>
      <c r="S1827" s="124" t="s">
        <v>1951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1460</v>
      </c>
      <c r="B1828" s="177" t="s">
        <v>1481</v>
      </c>
      <c r="C1828" s="177">
        <v>115092</v>
      </c>
      <c r="D1828" s="180">
        <v>44609</v>
      </c>
      <c r="E1828" s="181">
        <v>22.323699999999999</v>
      </c>
      <c r="F1828" s="181">
        <v>3.7610000000000001</v>
      </c>
      <c r="G1828" s="181">
        <v>4.6344000000000003</v>
      </c>
      <c r="H1828" s="181">
        <v>5.0735000000000001</v>
      </c>
      <c r="I1828" s="181">
        <v>5.2544000000000004</v>
      </c>
      <c r="J1828" s="181">
        <v>3.6665000000000001</v>
      </c>
      <c r="K1828" s="181">
        <v>3.8092000000000001</v>
      </c>
      <c r="L1828" s="181">
        <v>3.6901999999999999</v>
      </c>
      <c r="M1828" s="181">
        <v>3.8950999999999998</v>
      </c>
      <c r="N1828" s="181">
        <v>4.0697999999999999</v>
      </c>
      <c r="O1828" s="181">
        <v>6.0971000000000002</v>
      </c>
      <c r="P1828" s="181">
        <v>6.5465999999999998</v>
      </c>
      <c r="Q1828" s="181">
        <v>7.7172000000000001</v>
      </c>
      <c r="R1828" s="181">
        <v>4.968</v>
      </c>
      <c r="S1828" s="124" t="s">
        <v>1950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1460</v>
      </c>
      <c r="B1829" s="177" t="s">
        <v>1482</v>
      </c>
      <c r="C1829" s="177">
        <v>120676</v>
      </c>
      <c r="D1829" s="180">
        <v>44609</v>
      </c>
      <c r="E1829" s="181">
        <v>23.7941</v>
      </c>
      <c r="F1829" s="181">
        <v>4.2957000000000001</v>
      </c>
      <c r="G1829" s="181">
        <v>5.1665999999999999</v>
      </c>
      <c r="H1829" s="181">
        <v>5.5941000000000001</v>
      </c>
      <c r="I1829" s="181">
        <v>5.7872000000000003</v>
      </c>
      <c r="J1829" s="181">
        <v>4.1913</v>
      </c>
      <c r="K1829" s="181">
        <v>4.3353999999999999</v>
      </c>
      <c r="L1829" s="181">
        <v>4.2205000000000004</v>
      </c>
      <c r="M1829" s="181">
        <v>4.4447000000000001</v>
      </c>
      <c r="N1829" s="181">
        <v>4.6376999999999997</v>
      </c>
      <c r="O1829" s="181">
        <v>6.7134999999999998</v>
      </c>
      <c r="P1829" s="181">
        <v>7.18</v>
      </c>
      <c r="Q1829" s="181">
        <v>8.4023000000000003</v>
      </c>
      <c r="R1829" s="181">
        <v>5.5761000000000003</v>
      </c>
      <c r="S1829" s="124" t="s">
        <v>1950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1460</v>
      </c>
      <c r="B1830" s="177" t="s">
        <v>1483</v>
      </c>
      <c r="C1830" s="177">
        <v>113251</v>
      </c>
      <c r="D1830" s="180">
        <v>44609</v>
      </c>
      <c r="E1830" s="181">
        <v>2244.3108000000002</v>
      </c>
      <c r="F1830" s="181">
        <v>2.2201</v>
      </c>
      <c r="G1830" s="181">
        <v>4.3231999999999999</v>
      </c>
      <c r="H1830" s="181">
        <v>4.4345999999999997</v>
      </c>
      <c r="I1830" s="181">
        <v>4.5433000000000003</v>
      </c>
      <c r="J1830" s="181">
        <v>3.4986000000000002</v>
      </c>
      <c r="K1830" s="181">
        <v>3.3370000000000002</v>
      </c>
      <c r="L1830" s="181">
        <v>4.4908000000000001</v>
      </c>
      <c r="M1830" s="181">
        <v>4.0941999999999998</v>
      </c>
      <c r="N1830" s="181">
        <v>3.8860000000000001</v>
      </c>
      <c r="O1830" s="181">
        <v>5.1492000000000004</v>
      </c>
      <c r="P1830" s="181">
        <v>5.6622000000000003</v>
      </c>
      <c r="Q1830" s="181">
        <v>7.3049999999999997</v>
      </c>
      <c r="R1830" s="181">
        <v>4.2866999999999997</v>
      </c>
      <c r="S1830" s="124" t="s">
        <v>1951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1460</v>
      </c>
      <c r="B1831" s="177" t="s">
        <v>1484</v>
      </c>
      <c r="C1831" s="177">
        <v>118350</v>
      </c>
      <c r="D1831" s="180">
        <v>44609</v>
      </c>
      <c r="E1831" s="181">
        <v>2354.7930000000001</v>
      </c>
      <c r="F1831" s="181">
        <v>2.5407000000000002</v>
      </c>
      <c r="G1831" s="181">
        <v>4.6430999999999996</v>
      </c>
      <c r="H1831" s="181">
        <v>4.7546999999999997</v>
      </c>
      <c r="I1831" s="181">
        <v>4.8639000000000001</v>
      </c>
      <c r="J1831" s="181">
        <v>3.8195999999999999</v>
      </c>
      <c r="K1831" s="181">
        <v>3.6598999999999999</v>
      </c>
      <c r="L1831" s="181">
        <v>4.8183999999999996</v>
      </c>
      <c r="M1831" s="181">
        <v>4.4245999999999999</v>
      </c>
      <c r="N1831" s="181">
        <v>4.2191999999999998</v>
      </c>
      <c r="O1831" s="181">
        <v>5.5656999999999996</v>
      </c>
      <c r="P1831" s="181">
        <v>6.2434000000000003</v>
      </c>
      <c r="Q1831" s="181">
        <v>7.4031000000000002</v>
      </c>
      <c r="R1831" s="181">
        <v>4.6524999999999999</v>
      </c>
      <c r="S1831" s="124" t="s">
        <v>1951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1460</v>
      </c>
      <c r="B1832" s="177" t="s">
        <v>1485</v>
      </c>
      <c r="C1832" s="177">
        <v>144173</v>
      </c>
      <c r="D1832" s="180">
        <v>44609</v>
      </c>
      <c r="E1832" s="181">
        <v>12.350199999999999</v>
      </c>
      <c r="F1832" s="181">
        <v>6.2073999999999998</v>
      </c>
      <c r="G1832" s="181">
        <v>5.8151000000000002</v>
      </c>
      <c r="H1832" s="181">
        <v>6.0022000000000002</v>
      </c>
      <c r="I1832" s="181">
        <v>6.0727000000000002</v>
      </c>
      <c r="J1832" s="181">
        <v>3.6915</v>
      </c>
      <c r="K1832" s="181">
        <v>3.7355</v>
      </c>
      <c r="L1832" s="181">
        <v>3.4596</v>
      </c>
      <c r="M1832" s="181">
        <v>3.5516000000000001</v>
      </c>
      <c r="N1832" s="181">
        <v>3.6429999999999998</v>
      </c>
      <c r="O1832" s="181">
        <v>5.5793999999999997</v>
      </c>
      <c r="P1832" s="181"/>
      <c r="Q1832" s="181">
        <v>6.0578000000000003</v>
      </c>
      <c r="R1832" s="181">
        <v>4.4271000000000003</v>
      </c>
      <c r="S1832" s="124" t="s">
        <v>1951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1460</v>
      </c>
      <c r="B1833" s="177" t="s">
        <v>1486</v>
      </c>
      <c r="C1833" s="177">
        <v>144171</v>
      </c>
      <c r="D1833" s="180">
        <v>44609</v>
      </c>
      <c r="E1833" s="181">
        <v>12.2776</v>
      </c>
      <c r="F1833" s="181">
        <v>5.9467999999999996</v>
      </c>
      <c r="G1833" s="181">
        <v>5.5518999999999998</v>
      </c>
      <c r="H1833" s="181">
        <v>5.8249000000000004</v>
      </c>
      <c r="I1833" s="181">
        <v>5.8741000000000003</v>
      </c>
      <c r="J1833" s="181">
        <v>3.4914999999999998</v>
      </c>
      <c r="K1833" s="181">
        <v>3.5438999999999998</v>
      </c>
      <c r="L1833" s="181">
        <v>3.2715999999999998</v>
      </c>
      <c r="M1833" s="181">
        <v>3.3723999999999998</v>
      </c>
      <c r="N1833" s="181">
        <v>3.4670000000000001</v>
      </c>
      <c r="O1833" s="181">
        <v>5.4127999999999998</v>
      </c>
      <c r="P1833" s="181"/>
      <c r="Q1833" s="181">
        <v>5.8837999999999999</v>
      </c>
      <c r="R1833" s="181">
        <v>4.2580999999999998</v>
      </c>
      <c r="S1833" s="124" t="s">
        <v>1951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1460</v>
      </c>
      <c r="B1834" s="177" t="s">
        <v>1487</v>
      </c>
      <c r="C1834" s="177">
        <v>116424</v>
      </c>
      <c r="D1834" s="180"/>
      <c r="E1834" s="181"/>
      <c r="F1834" s="181"/>
      <c r="G1834" s="181"/>
      <c r="H1834" s="181"/>
      <c r="I1834" s="181"/>
      <c r="J1834" s="181"/>
      <c r="K1834" s="181"/>
      <c r="L1834" s="181"/>
      <c r="M1834" s="181"/>
      <c r="N1834" s="181"/>
      <c r="O1834" s="181"/>
      <c r="P1834" s="181"/>
      <c r="Q1834" s="181"/>
      <c r="R1834" s="181"/>
      <c r="S1834" s="124" t="s">
        <v>1951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1460</v>
      </c>
      <c r="B1835" s="177" t="s">
        <v>1488</v>
      </c>
      <c r="C1835" s="177">
        <v>119143</v>
      </c>
      <c r="D1835" s="180"/>
      <c r="E1835" s="181"/>
      <c r="F1835" s="181"/>
      <c r="G1835" s="181"/>
      <c r="H1835" s="181"/>
      <c r="I1835" s="181"/>
      <c r="J1835" s="181"/>
      <c r="K1835" s="181"/>
      <c r="L1835" s="181"/>
      <c r="M1835" s="181"/>
      <c r="N1835" s="181"/>
      <c r="O1835" s="181"/>
      <c r="P1835" s="181"/>
      <c r="Q1835" s="181"/>
      <c r="R1835" s="181"/>
      <c r="S1835" s="124" t="s">
        <v>1951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1460</v>
      </c>
      <c r="B1836" s="177" t="s">
        <v>1489</v>
      </c>
      <c r="C1836" s="177">
        <v>114359</v>
      </c>
      <c r="D1836" s="180">
        <v>44609</v>
      </c>
      <c r="E1836" s="181">
        <v>2188.8663999999999</v>
      </c>
      <c r="F1836" s="181">
        <v>3.9874999999999998</v>
      </c>
      <c r="G1836" s="181">
        <v>5.3752000000000004</v>
      </c>
      <c r="H1836" s="181">
        <v>5.1204999999999998</v>
      </c>
      <c r="I1836" s="181">
        <v>5.2907999999999999</v>
      </c>
      <c r="J1836" s="181">
        <v>3.2656999999999998</v>
      </c>
      <c r="K1836" s="181">
        <v>3.2694000000000001</v>
      </c>
      <c r="L1836" s="181">
        <v>2.9819</v>
      </c>
      <c r="M1836" s="181">
        <v>3.0884</v>
      </c>
      <c r="N1836" s="181">
        <v>3.1960999999999999</v>
      </c>
      <c r="O1836" s="181">
        <v>5.0312999999999999</v>
      </c>
      <c r="P1836" s="181">
        <v>5.8913000000000002</v>
      </c>
      <c r="Q1836" s="181">
        <v>7.2836999999999996</v>
      </c>
      <c r="R1836" s="181">
        <v>3.8902000000000001</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1460</v>
      </c>
      <c r="B1837" s="177" t="s">
        <v>1490</v>
      </c>
      <c r="C1837" s="177">
        <v>120541</v>
      </c>
      <c r="D1837" s="180">
        <v>44609</v>
      </c>
      <c r="E1837" s="181">
        <v>2297.0227</v>
      </c>
      <c r="F1837" s="181">
        <v>4.6372999999999998</v>
      </c>
      <c r="G1837" s="181">
        <v>6.0285000000000002</v>
      </c>
      <c r="H1837" s="181">
        <v>5.7733999999999996</v>
      </c>
      <c r="I1837" s="181">
        <v>5.9432999999999998</v>
      </c>
      <c r="J1837" s="181">
        <v>3.9180999999999999</v>
      </c>
      <c r="K1837" s="181">
        <v>3.9216000000000002</v>
      </c>
      <c r="L1837" s="181">
        <v>3.6408999999999998</v>
      </c>
      <c r="M1837" s="181">
        <v>3.7544</v>
      </c>
      <c r="N1837" s="181">
        <v>3.8685</v>
      </c>
      <c r="O1837" s="181">
        <v>5.6646999999999998</v>
      </c>
      <c r="P1837" s="181">
        <v>6.4736000000000002</v>
      </c>
      <c r="Q1837" s="181">
        <v>7.5742000000000003</v>
      </c>
      <c r="R1837" s="181">
        <v>4.5667999999999997</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1460</v>
      </c>
      <c r="B1838" s="177" t="s">
        <v>1491</v>
      </c>
      <c r="C1838" s="177">
        <v>104271</v>
      </c>
      <c r="D1838" s="180"/>
      <c r="E1838" s="181"/>
      <c r="F1838" s="181"/>
      <c r="G1838" s="181"/>
      <c r="H1838" s="181"/>
      <c r="I1838" s="181"/>
      <c r="J1838" s="181"/>
      <c r="K1838" s="181"/>
      <c r="L1838" s="181"/>
      <c r="M1838" s="181"/>
      <c r="N1838" s="181"/>
      <c r="O1838" s="181"/>
      <c r="P1838" s="181"/>
      <c r="Q1838" s="181"/>
      <c r="R1838" s="181"/>
      <c r="S1838" s="124" t="s">
        <v>1951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1460</v>
      </c>
      <c r="B1839" s="177" t="s">
        <v>1492</v>
      </c>
      <c r="C1839" s="177">
        <v>120458</v>
      </c>
      <c r="D1839" s="180"/>
      <c r="E1839" s="181"/>
      <c r="F1839" s="181"/>
      <c r="G1839" s="181"/>
      <c r="H1839" s="181"/>
      <c r="I1839" s="181"/>
      <c r="J1839" s="181"/>
      <c r="K1839" s="181"/>
      <c r="L1839" s="181"/>
      <c r="M1839" s="181"/>
      <c r="N1839" s="181"/>
      <c r="O1839" s="181"/>
      <c r="P1839" s="181"/>
      <c r="Q1839" s="181"/>
      <c r="R1839" s="181"/>
      <c r="S1839" s="124" t="s">
        <v>1951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1460</v>
      </c>
      <c r="B1840" s="177" t="s">
        <v>1493</v>
      </c>
      <c r="C1840" s="177">
        <v>102591</v>
      </c>
      <c r="D1840" s="180">
        <v>44609</v>
      </c>
      <c r="E1840" s="181">
        <v>34.732399999999998</v>
      </c>
      <c r="F1840" s="181">
        <v>4.6245000000000003</v>
      </c>
      <c r="G1840" s="181">
        <v>4.5906000000000002</v>
      </c>
      <c r="H1840" s="181">
        <v>5.0039999999999996</v>
      </c>
      <c r="I1840" s="181">
        <v>5.6117999999999997</v>
      </c>
      <c r="J1840" s="181">
        <v>3.5464000000000002</v>
      </c>
      <c r="K1840" s="181">
        <v>3.5590000000000002</v>
      </c>
      <c r="L1840" s="181">
        <v>3.2319</v>
      </c>
      <c r="M1840" s="181">
        <v>3.3597000000000001</v>
      </c>
      <c r="N1840" s="181">
        <v>3.4382999999999999</v>
      </c>
      <c r="O1840" s="181">
        <v>5.4043999999999999</v>
      </c>
      <c r="P1840" s="181">
        <v>6.0946999999999996</v>
      </c>
      <c r="Q1840" s="181">
        <v>7.3627000000000002</v>
      </c>
      <c r="R1840" s="181">
        <v>4.3390000000000004</v>
      </c>
      <c r="S1840" s="124" t="s">
        <v>1951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1460</v>
      </c>
      <c r="B1841" s="177" t="s">
        <v>1494</v>
      </c>
      <c r="C1841" s="177">
        <v>119750</v>
      </c>
      <c r="D1841" s="180">
        <v>44609</v>
      </c>
      <c r="E1841" s="181">
        <v>35.850499999999997</v>
      </c>
      <c r="F1841" s="181">
        <v>5.0913000000000004</v>
      </c>
      <c r="G1841" s="181">
        <v>4.9908000000000001</v>
      </c>
      <c r="H1841" s="181">
        <v>5.4161999999999999</v>
      </c>
      <c r="I1841" s="181">
        <v>6.0281000000000002</v>
      </c>
      <c r="J1841" s="181">
        <v>3.9575999999999998</v>
      </c>
      <c r="K1841" s="181">
        <v>3.9836999999999998</v>
      </c>
      <c r="L1841" s="181">
        <v>3.6699000000000002</v>
      </c>
      <c r="M1841" s="181">
        <v>3.8052000000000001</v>
      </c>
      <c r="N1841" s="181">
        <v>3.8895</v>
      </c>
      <c r="O1841" s="181">
        <v>5.8587999999999996</v>
      </c>
      <c r="P1841" s="181">
        <v>6.5186000000000002</v>
      </c>
      <c r="Q1841" s="181">
        <v>7.6501000000000001</v>
      </c>
      <c r="R1841" s="181">
        <v>4.7994000000000003</v>
      </c>
      <c r="S1841" s="124" t="s">
        <v>1951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1460</v>
      </c>
      <c r="B1842" s="177" t="s">
        <v>1495</v>
      </c>
      <c r="C1842" s="177">
        <v>112423</v>
      </c>
      <c r="D1842" s="180">
        <v>44609</v>
      </c>
      <c r="E1842" s="181">
        <v>35.267600000000002</v>
      </c>
      <c r="F1842" s="181">
        <v>5.5895999999999999</v>
      </c>
      <c r="G1842" s="181">
        <v>4.4863999999999997</v>
      </c>
      <c r="H1842" s="181">
        <v>5.8021000000000003</v>
      </c>
      <c r="I1842" s="181">
        <v>5.7046000000000001</v>
      </c>
      <c r="J1842" s="181">
        <v>3.4218999999999999</v>
      </c>
      <c r="K1842" s="181">
        <v>3.5731999999999999</v>
      </c>
      <c r="L1842" s="181">
        <v>3.3458999999999999</v>
      </c>
      <c r="M1842" s="181">
        <v>3.4260999999999999</v>
      </c>
      <c r="N1842" s="181">
        <v>3.5002</v>
      </c>
      <c r="O1842" s="181">
        <v>5.2781000000000002</v>
      </c>
      <c r="P1842" s="181">
        <v>6.0213999999999999</v>
      </c>
      <c r="Q1842" s="181">
        <v>3.8268</v>
      </c>
      <c r="R1842" s="181">
        <v>4.2731000000000003</v>
      </c>
      <c r="S1842" s="124" t="s">
        <v>1951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1460</v>
      </c>
      <c r="B1843" s="177" t="s">
        <v>1496</v>
      </c>
      <c r="C1843" s="177">
        <v>119849</v>
      </c>
      <c r="D1843" s="180">
        <v>44609</v>
      </c>
      <c r="E1843" s="181">
        <v>36.209000000000003</v>
      </c>
      <c r="F1843" s="181">
        <v>5.7466999999999997</v>
      </c>
      <c r="G1843" s="181">
        <v>4.6387</v>
      </c>
      <c r="H1843" s="181">
        <v>5.9542000000000002</v>
      </c>
      <c r="I1843" s="181">
        <v>5.867</v>
      </c>
      <c r="J1843" s="181">
        <v>3.5844999999999998</v>
      </c>
      <c r="K1843" s="181">
        <v>3.7349999999999999</v>
      </c>
      <c r="L1843" s="181">
        <v>3.5091000000000001</v>
      </c>
      <c r="M1843" s="181">
        <v>3.5905</v>
      </c>
      <c r="N1843" s="181">
        <v>3.6661000000000001</v>
      </c>
      <c r="O1843" s="181">
        <v>5.5269000000000004</v>
      </c>
      <c r="P1843" s="181">
        <v>6.3174000000000001</v>
      </c>
      <c r="Q1843" s="181">
        <v>7.5792999999999999</v>
      </c>
      <c r="R1843" s="181">
        <v>4.4839000000000002</v>
      </c>
      <c r="S1843" s="124" t="s">
        <v>1951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1460</v>
      </c>
      <c r="B1844" s="177" t="s">
        <v>1497</v>
      </c>
      <c r="C1844" s="177">
        <v>147772</v>
      </c>
      <c r="D1844" s="180">
        <v>44609</v>
      </c>
      <c r="E1844" s="181">
        <v>1091.7481</v>
      </c>
      <c r="F1844" s="181">
        <v>5.4101999999999997</v>
      </c>
      <c r="G1844" s="181">
        <v>1.3062</v>
      </c>
      <c r="H1844" s="181">
        <v>3.6831</v>
      </c>
      <c r="I1844" s="181">
        <v>6.1486000000000001</v>
      </c>
      <c r="J1844" s="181">
        <v>3.9630999999999998</v>
      </c>
      <c r="K1844" s="181">
        <v>3.3856999999999999</v>
      </c>
      <c r="L1844" s="181">
        <v>3.3664999999999998</v>
      </c>
      <c r="M1844" s="181">
        <v>3.4525999999999999</v>
      </c>
      <c r="N1844" s="181">
        <v>3.4512</v>
      </c>
      <c r="O1844" s="181"/>
      <c r="P1844" s="181"/>
      <c r="Q1844" s="181">
        <v>4.0195999999999996</v>
      </c>
      <c r="R1844" s="181">
        <v>3.7639</v>
      </c>
      <c r="S1844" s="124" t="s">
        <v>1951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1460</v>
      </c>
      <c r="B1845" s="177" t="s">
        <v>1498</v>
      </c>
      <c r="C1845" s="177">
        <v>147770</v>
      </c>
      <c r="D1845" s="180">
        <v>44609</v>
      </c>
      <c r="E1845" s="181">
        <v>1086.3037999999999</v>
      </c>
      <c r="F1845" s="181">
        <v>5.2088000000000001</v>
      </c>
      <c r="G1845" s="181">
        <v>1.1054999999999999</v>
      </c>
      <c r="H1845" s="181">
        <v>3.4823</v>
      </c>
      <c r="I1845" s="181">
        <v>5.9485000000000001</v>
      </c>
      <c r="J1845" s="181">
        <v>3.7610000000000001</v>
      </c>
      <c r="K1845" s="181">
        <v>3.1835</v>
      </c>
      <c r="L1845" s="181">
        <v>3.1642999999999999</v>
      </c>
      <c r="M1845" s="181">
        <v>3.2483</v>
      </c>
      <c r="N1845" s="181">
        <v>3.2509000000000001</v>
      </c>
      <c r="O1845" s="181"/>
      <c r="P1845" s="181"/>
      <c r="Q1845" s="181">
        <v>3.7864</v>
      </c>
      <c r="R1845" s="181">
        <v>3.5405000000000002</v>
      </c>
      <c r="S1845" s="124" t="s">
        <v>1951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1460</v>
      </c>
      <c r="B1846" s="177" t="s">
        <v>1499</v>
      </c>
      <c r="C1846" s="177">
        <v>147731</v>
      </c>
      <c r="D1846" s="180">
        <v>44609</v>
      </c>
      <c r="E1846" s="181">
        <v>1124.1603</v>
      </c>
      <c r="F1846" s="181">
        <v>4.4779999999999998</v>
      </c>
      <c r="G1846" s="181">
        <v>4.8407999999999998</v>
      </c>
      <c r="H1846" s="181">
        <v>4.8600000000000003</v>
      </c>
      <c r="I1846" s="181">
        <v>5.0221</v>
      </c>
      <c r="J1846" s="181">
        <v>3.6248</v>
      </c>
      <c r="K1846" s="181">
        <v>3.81</v>
      </c>
      <c r="L1846" s="181">
        <v>3.6021000000000001</v>
      </c>
      <c r="M1846" s="181">
        <v>3.7875999999999999</v>
      </c>
      <c r="N1846" s="181">
        <v>3.8729</v>
      </c>
      <c r="O1846" s="181"/>
      <c r="P1846" s="181"/>
      <c r="Q1846" s="181">
        <v>5.1294000000000004</v>
      </c>
      <c r="R1846" s="181">
        <v>4.7797000000000001</v>
      </c>
      <c r="S1846" s="124" t="s">
        <v>1951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1460</v>
      </c>
      <c r="B1847" s="177" t="s">
        <v>1500</v>
      </c>
      <c r="C1847" s="177">
        <v>147734</v>
      </c>
      <c r="D1847" s="180">
        <v>44609</v>
      </c>
      <c r="E1847" s="181">
        <v>1113.1609000000001</v>
      </c>
      <c r="F1847" s="181">
        <v>4.0532000000000004</v>
      </c>
      <c r="G1847" s="181">
        <v>4.4204999999999997</v>
      </c>
      <c r="H1847" s="181">
        <v>4.4393000000000002</v>
      </c>
      <c r="I1847" s="181">
        <v>4.6018999999999997</v>
      </c>
      <c r="J1847" s="181">
        <v>3.2058</v>
      </c>
      <c r="K1847" s="181">
        <v>3.3864000000000001</v>
      </c>
      <c r="L1847" s="181">
        <v>3.1789999999999998</v>
      </c>
      <c r="M1847" s="181">
        <v>3.3591000000000002</v>
      </c>
      <c r="N1847" s="181">
        <v>3.4396</v>
      </c>
      <c r="O1847" s="181"/>
      <c r="P1847" s="181"/>
      <c r="Q1847" s="181">
        <v>4.6885000000000003</v>
      </c>
      <c r="R1847" s="181">
        <v>4.3423999999999996</v>
      </c>
      <c r="S1847" s="124" t="s">
        <v>1951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1460</v>
      </c>
      <c r="B1848" s="177" t="s">
        <v>1919</v>
      </c>
      <c r="C1848" s="177">
        <v>148529</v>
      </c>
      <c r="D1848" s="180">
        <v>44609</v>
      </c>
      <c r="E1848" s="181">
        <v>1051.8239000000001</v>
      </c>
      <c r="F1848" s="181">
        <v>5.6711</v>
      </c>
      <c r="G1848" s="181">
        <v>5.6346999999999996</v>
      </c>
      <c r="H1848" s="181">
        <v>5.0698999999999996</v>
      </c>
      <c r="I1848" s="181">
        <v>5.1310000000000002</v>
      </c>
      <c r="J1848" s="181">
        <v>3.6918000000000002</v>
      </c>
      <c r="K1848" s="181">
        <v>3.8178999999999998</v>
      </c>
      <c r="L1848" s="181">
        <v>3.6886999999999999</v>
      </c>
      <c r="M1848" s="181">
        <v>3.7961999999999998</v>
      </c>
      <c r="N1848" s="181">
        <v>3.8393999999999999</v>
      </c>
      <c r="O1848" s="181"/>
      <c r="P1848" s="181"/>
      <c r="Q1848" s="181">
        <v>3.7726000000000002</v>
      </c>
      <c r="R1848" s="181"/>
      <c r="S1848" s="124" t="s">
        <v>1951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1460</v>
      </c>
      <c r="B1849" s="177" t="s">
        <v>1920</v>
      </c>
      <c r="C1849" s="177">
        <v>148530</v>
      </c>
      <c r="D1849" s="180">
        <v>44609</v>
      </c>
      <c r="E1849" s="181">
        <v>1048.4267</v>
      </c>
      <c r="F1849" s="181">
        <v>5.4701000000000004</v>
      </c>
      <c r="G1849" s="181">
        <v>5.4264999999999999</v>
      </c>
      <c r="H1849" s="181">
        <v>4.8681000000000001</v>
      </c>
      <c r="I1849" s="181">
        <v>4.9318</v>
      </c>
      <c r="J1849" s="181">
        <v>3.4941</v>
      </c>
      <c r="K1849" s="181">
        <v>3.6120999999999999</v>
      </c>
      <c r="L1849" s="181">
        <v>3.4754</v>
      </c>
      <c r="M1849" s="181">
        <v>3.5756000000000001</v>
      </c>
      <c r="N1849" s="181">
        <v>3.6202000000000001</v>
      </c>
      <c r="O1849" s="181"/>
      <c r="P1849" s="181"/>
      <c r="Q1849" s="181">
        <v>3.5268999999999999</v>
      </c>
      <c r="R1849" s="181"/>
      <c r="S1849" s="124" t="s">
        <v>1951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1460</v>
      </c>
      <c r="B1850" s="177" t="s">
        <v>1501</v>
      </c>
      <c r="C1850" s="177">
        <v>124234</v>
      </c>
      <c r="D1850" s="180">
        <v>44609</v>
      </c>
      <c r="E1850" s="181">
        <v>14.3423</v>
      </c>
      <c r="F1850" s="181">
        <v>6.6180000000000003</v>
      </c>
      <c r="G1850" s="181">
        <v>5.5164999999999997</v>
      </c>
      <c r="H1850" s="181">
        <v>4.2934999999999999</v>
      </c>
      <c r="I1850" s="181">
        <v>5.0449999999999999</v>
      </c>
      <c r="J1850" s="181">
        <v>3.0123000000000002</v>
      </c>
      <c r="K1850" s="181">
        <v>2.9567999999999999</v>
      </c>
      <c r="L1850" s="181">
        <v>3.0474999999999999</v>
      </c>
      <c r="M1850" s="181">
        <v>3.1705999999999999</v>
      </c>
      <c r="N1850" s="181">
        <v>3.2058</v>
      </c>
      <c r="O1850" s="181">
        <v>4.3893000000000004</v>
      </c>
      <c r="P1850" s="181">
        <v>2.1814</v>
      </c>
      <c r="Q1850" s="181">
        <v>4.3575999999999997</v>
      </c>
      <c r="R1850" s="181">
        <v>3.6276999999999999</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1460</v>
      </c>
      <c r="B1851" s="177" t="s">
        <v>1502</v>
      </c>
      <c r="C1851" s="177">
        <v>124233</v>
      </c>
      <c r="D1851" s="180">
        <v>44609</v>
      </c>
      <c r="E1851" s="181">
        <v>13.8306</v>
      </c>
      <c r="F1851" s="181">
        <v>5.8068999999999997</v>
      </c>
      <c r="G1851" s="181">
        <v>5.0163000000000002</v>
      </c>
      <c r="H1851" s="181">
        <v>3.8106</v>
      </c>
      <c r="I1851" s="181">
        <v>4.5509000000000004</v>
      </c>
      <c r="J1851" s="181">
        <v>2.5167000000000002</v>
      </c>
      <c r="K1851" s="181">
        <v>2.4592000000000001</v>
      </c>
      <c r="L1851" s="181">
        <v>2.3906999999999998</v>
      </c>
      <c r="M1851" s="181">
        <v>2.4573</v>
      </c>
      <c r="N1851" s="181">
        <v>2.4618000000000002</v>
      </c>
      <c r="O1851" s="181">
        <v>4.0997000000000003</v>
      </c>
      <c r="P1851" s="181">
        <v>1.8573999999999999</v>
      </c>
      <c r="Q1851" s="181">
        <v>3.9102000000000001</v>
      </c>
      <c r="R1851" s="181">
        <v>3.1962999999999999</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1460</v>
      </c>
      <c r="B1852" s="177" t="s">
        <v>1970</v>
      </c>
      <c r="C1852" s="177">
        <v>119186</v>
      </c>
      <c r="D1852" s="180">
        <v>44609</v>
      </c>
      <c r="E1852" s="181">
        <v>2374.4992999999999</v>
      </c>
      <c r="F1852" s="181">
        <v>2.5825999999999998</v>
      </c>
      <c r="G1852" s="181">
        <v>6.8719000000000001</v>
      </c>
      <c r="H1852" s="181">
        <v>4.1536999999999997</v>
      </c>
      <c r="I1852" s="181">
        <v>4.0819999999999999</v>
      </c>
      <c r="J1852" s="181">
        <v>3.0973000000000002</v>
      </c>
      <c r="K1852" s="181">
        <v>3.3871000000000002</v>
      </c>
      <c r="L1852" s="181">
        <v>2.9977</v>
      </c>
      <c r="M1852" s="181">
        <v>3.0726</v>
      </c>
      <c r="N1852" s="181">
        <v>3.0615999999999999</v>
      </c>
      <c r="O1852" s="181">
        <v>4.6558000000000002</v>
      </c>
      <c r="P1852" s="181">
        <v>5.6462000000000003</v>
      </c>
      <c r="Q1852" s="181">
        <v>7.1166</v>
      </c>
      <c r="R1852" s="181">
        <v>3.5482999999999998</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1460</v>
      </c>
      <c r="B1853" s="177" t="s">
        <v>1971</v>
      </c>
      <c r="C1853" s="177">
        <v>112408</v>
      </c>
      <c r="D1853" s="180">
        <v>44609</v>
      </c>
      <c r="E1853" s="181">
        <v>2235.1804000000002</v>
      </c>
      <c r="F1853" s="181">
        <v>1.6575</v>
      </c>
      <c r="G1853" s="181">
        <v>5.9523999999999999</v>
      </c>
      <c r="H1853" s="181">
        <v>3.2341000000000002</v>
      </c>
      <c r="I1853" s="181">
        <v>3.1621000000000001</v>
      </c>
      <c r="J1853" s="181">
        <v>2.1755</v>
      </c>
      <c r="K1853" s="181">
        <v>2.4601000000000002</v>
      </c>
      <c r="L1853" s="181">
        <v>2.0659999999999998</v>
      </c>
      <c r="M1853" s="181">
        <v>2.1343000000000001</v>
      </c>
      <c r="N1853" s="181">
        <v>2.1179000000000001</v>
      </c>
      <c r="O1853" s="181">
        <v>3.79</v>
      </c>
      <c r="P1853" s="181">
        <v>4.8258999999999999</v>
      </c>
      <c r="Q1853" s="181">
        <v>6.9307999999999996</v>
      </c>
      <c r="R1853" s="181">
        <v>2.6543999999999999</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1460</v>
      </c>
      <c r="B1854" s="177" t="s">
        <v>1503</v>
      </c>
      <c r="C1854" s="177">
        <v>143493</v>
      </c>
      <c r="D1854" s="180">
        <v>44609</v>
      </c>
      <c r="E1854" s="181">
        <v>3266.1006000000002</v>
      </c>
      <c r="F1854" s="181">
        <v>4.2839999999999998</v>
      </c>
      <c r="G1854" s="181">
        <v>5.4086999999999996</v>
      </c>
      <c r="H1854" s="181">
        <v>5.3102</v>
      </c>
      <c r="I1854" s="181">
        <v>5.9724000000000004</v>
      </c>
      <c r="J1854" s="181">
        <v>3.6863999999999999</v>
      </c>
      <c r="K1854" s="181">
        <v>4.1806999999999999</v>
      </c>
      <c r="L1854" s="181">
        <v>3.8260999999999998</v>
      </c>
      <c r="M1854" s="181">
        <v>8.7703000000000007</v>
      </c>
      <c r="N1854" s="181">
        <v>7.9565000000000001</v>
      </c>
      <c r="O1854" s="181">
        <v>4.2891000000000004</v>
      </c>
      <c r="P1854" s="181">
        <v>5.2625999999999999</v>
      </c>
      <c r="Q1854" s="181">
        <v>6.0301999999999998</v>
      </c>
      <c r="R1854" s="181">
        <v>6.008</v>
      </c>
      <c r="S1854" s="124" t="s">
        <v>1951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1460</v>
      </c>
      <c r="B1855" s="177" t="s">
        <v>1504</v>
      </c>
      <c r="C1855" s="177">
        <v>143494</v>
      </c>
      <c r="D1855" s="180">
        <v>44609</v>
      </c>
      <c r="E1855" s="181">
        <v>3509.9729000000002</v>
      </c>
      <c r="F1855" s="181">
        <v>5.0837000000000003</v>
      </c>
      <c r="G1855" s="181">
        <v>6.2046999999999999</v>
      </c>
      <c r="H1855" s="181">
        <v>6.1094999999999997</v>
      </c>
      <c r="I1855" s="181">
        <v>6.7735000000000003</v>
      </c>
      <c r="J1855" s="181">
        <v>4.4890999999999996</v>
      </c>
      <c r="K1855" s="181">
        <v>5.0122999999999998</v>
      </c>
      <c r="L1855" s="181">
        <v>4.6901999999999999</v>
      </c>
      <c r="M1855" s="181">
        <v>9.6837999999999997</v>
      </c>
      <c r="N1855" s="181">
        <v>8.8619000000000003</v>
      </c>
      <c r="O1855" s="181">
        <v>5.1201999999999996</v>
      </c>
      <c r="P1855" s="181">
        <v>6.1421000000000001</v>
      </c>
      <c r="Q1855" s="181">
        <v>7.2347000000000001</v>
      </c>
      <c r="R1855" s="181">
        <v>6.8624999999999998</v>
      </c>
      <c r="S1855" s="124" t="s">
        <v>1951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1460</v>
      </c>
      <c r="B1856" s="177" t="s">
        <v>1505</v>
      </c>
      <c r="C1856" s="177">
        <v>147674</v>
      </c>
      <c r="D1856" s="180"/>
      <c r="E1856" s="181"/>
      <c r="F1856" s="181"/>
      <c r="G1856" s="181"/>
      <c r="H1856" s="181"/>
      <c r="I1856" s="181"/>
      <c r="J1856" s="181"/>
      <c r="K1856" s="181"/>
      <c r="L1856" s="181"/>
      <c r="M1856" s="181"/>
      <c r="N1856" s="181"/>
      <c r="O1856" s="181"/>
      <c r="P1856" s="181"/>
      <c r="Q1856" s="181"/>
      <c r="R1856" s="181"/>
      <c r="S1856" s="124" t="s">
        <v>1951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1460</v>
      </c>
      <c r="B1857" s="177" t="s">
        <v>1506</v>
      </c>
      <c r="C1857" s="177">
        <v>147675</v>
      </c>
      <c r="D1857" s="180"/>
      <c r="E1857" s="181"/>
      <c r="F1857" s="181"/>
      <c r="G1857" s="181"/>
      <c r="H1857" s="181"/>
      <c r="I1857" s="181"/>
      <c r="J1857" s="181"/>
      <c r="K1857" s="181"/>
      <c r="L1857" s="181"/>
      <c r="M1857" s="181"/>
      <c r="N1857" s="181"/>
      <c r="O1857" s="181"/>
      <c r="P1857" s="181"/>
      <c r="Q1857" s="181"/>
      <c r="R1857" s="181"/>
      <c r="S1857" s="124" t="s">
        <v>1951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1460</v>
      </c>
      <c r="B1858" s="177" t="s">
        <v>2039</v>
      </c>
      <c r="C1858" s="177">
        <v>138343</v>
      </c>
      <c r="D1858" s="180">
        <v>44609</v>
      </c>
      <c r="E1858" s="181">
        <v>27.851800000000001</v>
      </c>
      <c r="F1858" s="181">
        <v>6.5537000000000001</v>
      </c>
      <c r="G1858" s="181">
        <v>5.9439000000000002</v>
      </c>
      <c r="H1858" s="181">
        <v>5.6787999999999998</v>
      </c>
      <c r="I1858" s="181">
        <v>5.4311999999999996</v>
      </c>
      <c r="J1858" s="181">
        <v>3.4171999999999998</v>
      </c>
      <c r="K1858" s="181">
        <v>3.3673000000000002</v>
      </c>
      <c r="L1858" s="181">
        <v>3.1362999999999999</v>
      </c>
      <c r="M1858" s="181">
        <v>3.3090999999999999</v>
      </c>
      <c r="N1858" s="181">
        <v>3.3910999999999998</v>
      </c>
      <c r="O1858" s="181">
        <v>7.3152999999999997</v>
      </c>
      <c r="P1858" s="181">
        <v>7.3364000000000003</v>
      </c>
      <c r="Q1858" s="181">
        <v>7.8029999999999999</v>
      </c>
      <c r="R1858" s="181">
        <v>4.2629999999999999</v>
      </c>
      <c r="S1858" s="124" t="s">
        <v>1951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1460</v>
      </c>
      <c r="B1859" s="177" t="s">
        <v>2040</v>
      </c>
      <c r="C1859" s="177">
        <v>138358</v>
      </c>
      <c r="D1859" s="180">
        <v>44609</v>
      </c>
      <c r="E1859" s="181">
        <v>28.507200000000001</v>
      </c>
      <c r="F1859" s="181">
        <v>7.1715</v>
      </c>
      <c r="G1859" s="181">
        <v>6.5334000000000003</v>
      </c>
      <c r="H1859" s="181">
        <v>6.2446999999999999</v>
      </c>
      <c r="I1859" s="181">
        <v>6.0041000000000002</v>
      </c>
      <c r="J1859" s="181">
        <v>3.9950999999999999</v>
      </c>
      <c r="K1859" s="181">
        <v>3.8986000000000001</v>
      </c>
      <c r="L1859" s="181">
        <v>3.6387999999999998</v>
      </c>
      <c r="M1859" s="181">
        <v>3.8056000000000001</v>
      </c>
      <c r="N1859" s="181">
        <v>3.8866000000000001</v>
      </c>
      <c r="O1859" s="181">
        <v>7.6418999999999997</v>
      </c>
      <c r="P1859" s="181">
        <v>7.6402000000000001</v>
      </c>
      <c r="Q1859" s="181">
        <v>8.4175000000000004</v>
      </c>
      <c r="R1859" s="181">
        <v>4.7601000000000004</v>
      </c>
      <c r="S1859" s="124" t="s">
        <v>1951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1460</v>
      </c>
      <c r="B1860" s="177" t="s">
        <v>1507</v>
      </c>
      <c r="C1860" s="177">
        <v>119828</v>
      </c>
      <c r="D1860" s="180">
        <v>44609</v>
      </c>
      <c r="E1860" s="181">
        <v>4872.4297999999999</v>
      </c>
      <c r="F1860" s="181">
        <v>5.1756000000000002</v>
      </c>
      <c r="G1860" s="181">
        <v>5.7956000000000003</v>
      </c>
      <c r="H1860" s="181">
        <v>5.8067000000000002</v>
      </c>
      <c r="I1860" s="181">
        <v>5.8384</v>
      </c>
      <c r="J1860" s="181">
        <v>3.9744999999999999</v>
      </c>
      <c r="K1860" s="181">
        <v>3.8241000000000001</v>
      </c>
      <c r="L1860" s="181">
        <v>3.5994999999999999</v>
      </c>
      <c r="M1860" s="181">
        <v>3.6751</v>
      </c>
      <c r="N1860" s="181">
        <v>3.7524999999999999</v>
      </c>
      <c r="O1860" s="181">
        <v>5.6965000000000003</v>
      </c>
      <c r="P1860" s="181">
        <v>6.4173</v>
      </c>
      <c r="Q1860" s="181">
        <v>7.3956</v>
      </c>
      <c r="R1860" s="181">
        <v>4.6162999999999998</v>
      </c>
      <c r="S1860" s="124" t="s">
        <v>1951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1460</v>
      </c>
      <c r="B1861" s="177" t="s">
        <v>1508</v>
      </c>
      <c r="C1861" s="177">
        <v>100641</v>
      </c>
      <c r="D1861" s="180">
        <v>44609</v>
      </c>
      <c r="E1861" s="181">
        <v>4822.2336999999998</v>
      </c>
      <c r="F1861" s="181">
        <v>4.9954999999999998</v>
      </c>
      <c r="G1861" s="181">
        <v>5.6151</v>
      </c>
      <c r="H1861" s="181">
        <v>5.6261999999999999</v>
      </c>
      <c r="I1861" s="181">
        <v>5.6578999999999997</v>
      </c>
      <c r="J1861" s="181">
        <v>3.7936000000000001</v>
      </c>
      <c r="K1861" s="181">
        <v>3.6425999999999998</v>
      </c>
      <c r="L1861" s="181">
        <v>3.4161000000000001</v>
      </c>
      <c r="M1861" s="181">
        <v>3.4897</v>
      </c>
      <c r="N1861" s="181">
        <v>3.5655999999999999</v>
      </c>
      <c r="O1861" s="181">
        <v>5.5186000000000002</v>
      </c>
      <c r="P1861" s="181">
        <v>6.2614000000000001</v>
      </c>
      <c r="Q1861" s="181">
        <v>7.1544999999999996</v>
      </c>
      <c r="R1861" s="181">
        <v>4.4328000000000003</v>
      </c>
      <c r="S1861" s="124" t="s">
        <v>1951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1460</v>
      </c>
      <c r="B1862" s="177" t="s">
        <v>2019</v>
      </c>
      <c r="C1862" s="177">
        <v>149535</v>
      </c>
      <c r="D1862" s="180">
        <v>44609</v>
      </c>
      <c r="E1862" s="181">
        <v>2228.8317000000002</v>
      </c>
      <c r="F1862" s="181">
        <v>3.7292999999999998</v>
      </c>
      <c r="G1862" s="181">
        <v>4.1718999999999999</v>
      </c>
      <c r="H1862" s="181">
        <v>3.7907999999999999</v>
      </c>
      <c r="I1862" s="181">
        <v>3.9037000000000002</v>
      </c>
      <c r="J1862" s="181">
        <v>2.5476999999999999</v>
      </c>
      <c r="K1862" s="181">
        <v>2.6337999999999999</v>
      </c>
      <c r="L1862" s="181">
        <v>2.5731000000000002</v>
      </c>
      <c r="M1862" s="181">
        <v>2.6941999999999999</v>
      </c>
      <c r="N1862" s="181">
        <v>2.7774000000000001</v>
      </c>
      <c r="O1862" s="181">
        <v>4.1920999999999999</v>
      </c>
      <c r="P1862" s="181">
        <v>3.9904000000000002</v>
      </c>
      <c r="Q1862" s="181">
        <v>5.8273000000000001</v>
      </c>
      <c r="R1862" s="181">
        <v>3.1619000000000002</v>
      </c>
      <c r="S1862" s="124" t="s">
        <v>1951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1460</v>
      </c>
      <c r="B1863" s="177" t="s">
        <v>2020</v>
      </c>
      <c r="C1863" s="177">
        <v>149539</v>
      </c>
      <c r="D1863" s="180">
        <v>44609</v>
      </c>
      <c r="E1863" s="181">
        <v>2332.5702999999999</v>
      </c>
      <c r="F1863" s="181">
        <v>4.9893000000000001</v>
      </c>
      <c r="G1863" s="181">
        <v>5.4322999999999997</v>
      </c>
      <c r="H1863" s="181">
        <v>5.0522999999999998</v>
      </c>
      <c r="I1863" s="181">
        <v>5.1669</v>
      </c>
      <c r="J1863" s="181">
        <v>3.8115000000000001</v>
      </c>
      <c r="K1863" s="181">
        <v>3.6636000000000002</v>
      </c>
      <c r="L1863" s="181">
        <v>3.4882</v>
      </c>
      <c r="M1863" s="181">
        <v>3.5819999999999999</v>
      </c>
      <c r="N1863" s="181">
        <v>3.6606000000000001</v>
      </c>
      <c r="O1863" s="181">
        <v>5.0609999999999999</v>
      </c>
      <c r="P1863" s="181">
        <v>4.8676000000000004</v>
      </c>
      <c r="Q1863" s="181">
        <v>6.7359</v>
      </c>
      <c r="R1863" s="181">
        <v>4.0361000000000002</v>
      </c>
      <c r="S1863" s="124" t="s">
        <v>1951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1460</v>
      </c>
      <c r="B1864" s="177" t="s">
        <v>1509</v>
      </c>
      <c r="C1864" s="177">
        <v>147440</v>
      </c>
      <c r="D1864" s="180"/>
      <c r="E1864" s="181"/>
      <c r="F1864" s="181"/>
      <c r="G1864" s="181"/>
      <c r="H1864" s="181"/>
      <c r="I1864" s="181"/>
      <c r="J1864" s="181"/>
      <c r="K1864" s="181"/>
      <c r="L1864" s="181"/>
      <c r="M1864" s="181"/>
      <c r="N1864" s="181"/>
      <c r="O1864" s="181"/>
      <c r="P1864" s="181"/>
      <c r="Q1864" s="181"/>
      <c r="R1864" s="181"/>
      <c r="S1864" s="124" t="s">
        <v>1951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1460</v>
      </c>
      <c r="B1865" s="177" t="s">
        <v>1510</v>
      </c>
      <c r="C1865" s="177">
        <v>147425</v>
      </c>
      <c r="D1865" s="180"/>
      <c r="E1865" s="181"/>
      <c r="F1865" s="181"/>
      <c r="G1865" s="181"/>
      <c r="H1865" s="181"/>
      <c r="I1865" s="181"/>
      <c r="J1865" s="181"/>
      <c r="K1865" s="181"/>
      <c r="L1865" s="181"/>
      <c r="M1865" s="181"/>
      <c r="N1865" s="181"/>
      <c r="O1865" s="181"/>
      <c r="P1865" s="181"/>
      <c r="Q1865" s="181"/>
      <c r="R1865" s="181"/>
      <c r="S1865" s="124" t="s">
        <v>1951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1460</v>
      </c>
      <c r="B1866" s="177" t="s">
        <v>1511</v>
      </c>
      <c r="C1866" s="177">
        <v>146075</v>
      </c>
      <c r="D1866" s="180">
        <v>44609</v>
      </c>
      <c r="E1866" s="181">
        <v>11.847799999999999</v>
      </c>
      <c r="F1866" s="181">
        <v>6.1624999999999996</v>
      </c>
      <c r="G1866" s="181">
        <v>5.8562000000000003</v>
      </c>
      <c r="H1866" s="181">
        <v>5.7717999999999998</v>
      </c>
      <c r="I1866" s="181">
        <v>6.0213000000000001</v>
      </c>
      <c r="J1866" s="181">
        <v>4.2287999999999997</v>
      </c>
      <c r="K1866" s="181">
        <v>4.1825000000000001</v>
      </c>
      <c r="L1866" s="181">
        <v>3.9723999999999999</v>
      </c>
      <c r="M1866" s="181">
        <v>4.0162000000000004</v>
      </c>
      <c r="N1866" s="181">
        <v>4.0896999999999997</v>
      </c>
      <c r="O1866" s="181">
        <v>5.6143000000000001</v>
      </c>
      <c r="P1866" s="181"/>
      <c r="Q1866" s="181">
        <v>5.6708999999999996</v>
      </c>
      <c r="R1866" s="181">
        <v>4.6657000000000002</v>
      </c>
      <c r="S1866" s="124" t="s">
        <v>1951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1460</v>
      </c>
      <c r="B1867" s="177" t="s">
        <v>1512</v>
      </c>
      <c r="C1867" s="177">
        <v>146070</v>
      </c>
      <c r="D1867" s="180">
        <v>44609</v>
      </c>
      <c r="E1867" s="181">
        <v>11.591799999999999</v>
      </c>
      <c r="F1867" s="181">
        <v>5.3536999999999999</v>
      </c>
      <c r="G1867" s="181">
        <v>5.1452</v>
      </c>
      <c r="H1867" s="181">
        <v>4.9977999999999998</v>
      </c>
      <c r="I1867" s="181">
        <v>5.2510000000000003</v>
      </c>
      <c r="J1867" s="181">
        <v>3.4533999999999998</v>
      </c>
      <c r="K1867" s="181">
        <v>3.4106000000000001</v>
      </c>
      <c r="L1867" s="181">
        <v>3.1800999999999999</v>
      </c>
      <c r="M1867" s="181">
        <v>3.2315999999999998</v>
      </c>
      <c r="N1867" s="181">
        <v>3.2915999999999999</v>
      </c>
      <c r="O1867" s="181">
        <v>4.8598999999999997</v>
      </c>
      <c r="P1867" s="181"/>
      <c r="Q1867" s="181">
        <v>4.9226000000000001</v>
      </c>
      <c r="R1867" s="181">
        <v>3.8820999999999999</v>
      </c>
      <c r="S1867" s="124" t="s">
        <v>1951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1460</v>
      </c>
      <c r="B1868" s="177" t="s">
        <v>1513</v>
      </c>
      <c r="C1868" s="177">
        <v>120746</v>
      </c>
      <c r="D1868" s="180">
        <v>44609</v>
      </c>
      <c r="E1868" s="181">
        <v>3628.0160000000001</v>
      </c>
      <c r="F1868" s="181">
        <v>5.5311000000000003</v>
      </c>
      <c r="G1868" s="181">
        <v>5.7009999999999996</v>
      </c>
      <c r="H1868" s="181">
        <v>5.7217000000000002</v>
      </c>
      <c r="I1868" s="181">
        <v>5.9892000000000003</v>
      </c>
      <c r="J1868" s="181">
        <v>3.9962</v>
      </c>
      <c r="K1868" s="181">
        <v>3.8397000000000001</v>
      </c>
      <c r="L1868" s="181">
        <v>9.3124000000000002</v>
      </c>
      <c r="M1868" s="181">
        <v>7.5750000000000002</v>
      </c>
      <c r="N1868" s="181">
        <v>6.7561999999999998</v>
      </c>
      <c r="O1868" s="181">
        <v>5.3007</v>
      </c>
      <c r="P1868" s="181">
        <v>6.1288</v>
      </c>
      <c r="Q1868" s="181">
        <v>7.6672000000000002</v>
      </c>
      <c r="R1868" s="181">
        <v>6.3030999999999997</v>
      </c>
      <c r="S1868" s="124" t="s">
        <v>1951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1460</v>
      </c>
      <c r="B1869" s="177" t="s">
        <v>1514</v>
      </c>
      <c r="C1869" s="177">
        <v>102532</v>
      </c>
      <c r="D1869" s="180">
        <v>44609</v>
      </c>
      <c r="E1869" s="181">
        <v>3445.7844</v>
      </c>
      <c r="F1869" s="181">
        <v>4.9516999999999998</v>
      </c>
      <c r="G1869" s="181">
        <v>5.1208999999999998</v>
      </c>
      <c r="H1869" s="181">
        <v>5.141</v>
      </c>
      <c r="I1869" s="181">
        <v>5.4050000000000002</v>
      </c>
      <c r="J1869" s="181">
        <v>3.4129999999999998</v>
      </c>
      <c r="K1869" s="181">
        <v>3.254</v>
      </c>
      <c r="L1869" s="181">
        <v>8.7118000000000002</v>
      </c>
      <c r="M1869" s="181">
        <v>6.9890999999999996</v>
      </c>
      <c r="N1869" s="181">
        <v>6.1585999999999999</v>
      </c>
      <c r="O1869" s="181">
        <v>4.7221000000000002</v>
      </c>
      <c r="P1869" s="181">
        <v>5.5212000000000003</v>
      </c>
      <c r="Q1869" s="181">
        <v>6.9218000000000002</v>
      </c>
      <c r="R1869" s="181">
        <v>5.7271000000000001</v>
      </c>
      <c r="S1869" s="124" t="s">
        <v>1951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1460</v>
      </c>
      <c r="B1870" s="177" t="s">
        <v>2031</v>
      </c>
      <c r="C1870" s="177">
        <v>147311</v>
      </c>
      <c r="D1870" s="180">
        <v>44609</v>
      </c>
      <c r="E1870" s="181">
        <v>1133.9454000000001</v>
      </c>
      <c r="F1870" s="181">
        <v>3.6602000000000001</v>
      </c>
      <c r="G1870" s="181">
        <v>5.2995000000000001</v>
      </c>
      <c r="H1870" s="181">
        <v>3.9235000000000002</v>
      </c>
      <c r="I1870" s="181">
        <v>4.6087999999999996</v>
      </c>
      <c r="J1870" s="181">
        <v>3.3944999999999999</v>
      </c>
      <c r="K1870" s="181">
        <v>3.4416000000000002</v>
      </c>
      <c r="L1870" s="181">
        <v>4.6151</v>
      </c>
      <c r="M1870" s="181">
        <v>4.0753000000000004</v>
      </c>
      <c r="N1870" s="181">
        <v>3.8896000000000002</v>
      </c>
      <c r="O1870" s="181"/>
      <c r="P1870" s="181"/>
      <c r="Q1870" s="181">
        <v>4.7583000000000002</v>
      </c>
      <c r="R1870" s="181">
        <v>4.181</v>
      </c>
      <c r="S1870" s="124" t="s">
        <v>1951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1460</v>
      </c>
      <c r="B1871" s="177" t="s">
        <v>2032</v>
      </c>
      <c r="C1871" s="177">
        <v>147307</v>
      </c>
      <c r="D1871" s="180">
        <v>44609</v>
      </c>
      <c r="E1871" s="181">
        <v>1117.9063000000001</v>
      </c>
      <c r="F1871" s="181">
        <v>2.9746999999999999</v>
      </c>
      <c r="G1871" s="181">
        <v>4.5999999999999996</v>
      </c>
      <c r="H1871" s="181">
        <v>3.2218</v>
      </c>
      <c r="I1871" s="181">
        <v>3.9049999999999998</v>
      </c>
      <c r="J1871" s="181">
        <v>2.6917</v>
      </c>
      <c r="K1871" s="181">
        <v>2.8605999999999998</v>
      </c>
      <c r="L1871" s="181">
        <v>4.0652999999999997</v>
      </c>
      <c r="M1871" s="181">
        <v>3.5348000000000002</v>
      </c>
      <c r="N1871" s="181">
        <v>3.3515999999999999</v>
      </c>
      <c r="O1871" s="181"/>
      <c r="P1871" s="181"/>
      <c r="Q1871" s="181">
        <v>4.2079000000000004</v>
      </c>
      <c r="R1871" s="181">
        <v>3.6516999999999999</v>
      </c>
      <c r="S1871" s="124" t="s">
        <v>1951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5.250283636363636</v>
      </c>
      <c r="G1872" s="183">
        <v>5.5483963636363658</v>
      </c>
      <c r="H1872" s="183">
        <v>5.4725672727272707</v>
      </c>
      <c r="I1872" s="183">
        <v>5.8442545454545405</v>
      </c>
      <c r="J1872" s="183">
        <v>3.9295890909090909</v>
      </c>
      <c r="K1872" s="183">
        <v>4.0763490909090905</v>
      </c>
      <c r="L1872" s="183">
        <v>4.1148127272727288</v>
      </c>
      <c r="M1872" s="183">
        <v>4.2747818181818165</v>
      </c>
      <c r="N1872" s="183">
        <v>4.2148909090909088</v>
      </c>
      <c r="O1872" s="183">
        <v>5.5397933333333347</v>
      </c>
      <c r="P1872" s="183">
        <v>5.960477142857143</v>
      </c>
      <c r="Q1872" s="183">
        <v>6.3908472727272727</v>
      </c>
      <c r="R1872" s="183">
        <v>4.65601886792453</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408</v>
      </c>
      <c r="B1873" s="177"/>
      <c r="C1873" s="177"/>
      <c r="D1873" s="177"/>
      <c r="E1873" s="177"/>
      <c r="F1873" s="183">
        <v>4.8209999999999997</v>
      </c>
      <c r="G1873" s="183">
        <v>5.3752000000000004</v>
      </c>
      <c r="H1873" s="183">
        <v>5.141</v>
      </c>
      <c r="I1873" s="183">
        <v>5.4607000000000001</v>
      </c>
      <c r="J1873" s="183">
        <v>3.6652999999999998</v>
      </c>
      <c r="K1873" s="183">
        <v>3.6425999999999998</v>
      </c>
      <c r="L1873" s="183">
        <v>3.5091000000000001</v>
      </c>
      <c r="M1873" s="183">
        <v>3.5905</v>
      </c>
      <c r="N1873" s="183">
        <v>3.6831999999999998</v>
      </c>
      <c r="O1873" s="183">
        <v>5.4127999999999998</v>
      </c>
      <c r="P1873" s="183">
        <v>6.1288</v>
      </c>
      <c r="Q1873" s="183">
        <v>6.9218000000000002</v>
      </c>
      <c r="R1873" s="183">
        <v>4.3605999999999998</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44609</v>
      </c>
      <c r="E1876" s="181">
        <v>70.821799999999996</v>
      </c>
      <c r="F1876" s="181">
        <v>-0.4199</v>
      </c>
      <c r="G1876" s="181">
        <v>2.3849</v>
      </c>
      <c r="H1876" s="181">
        <v>-3.4731000000000001</v>
      </c>
      <c r="I1876" s="181">
        <v>-4.3251999999999997</v>
      </c>
      <c r="J1876" s="181">
        <v>-8.7096</v>
      </c>
      <c r="K1876" s="181">
        <v>-5.2984</v>
      </c>
      <c r="L1876" s="181">
        <v>1.5710999999999999</v>
      </c>
      <c r="M1876" s="181">
        <v>9.9588000000000001</v>
      </c>
      <c r="N1876" s="181">
        <v>18.118200000000002</v>
      </c>
      <c r="O1876" s="181">
        <v>15.3527</v>
      </c>
      <c r="P1876" s="181">
        <v>7.6520000000000001</v>
      </c>
      <c r="Q1876" s="181">
        <v>15.118499999999999</v>
      </c>
      <c r="R1876" s="181">
        <v>24.3111</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44609</v>
      </c>
      <c r="E1877" s="181">
        <v>77.385400000000004</v>
      </c>
      <c r="F1877" s="181">
        <v>-0.41720000000000002</v>
      </c>
      <c r="G1877" s="181">
        <v>2.3929</v>
      </c>
      <c r="H1877" s="181">
        <v>-3.4558</v>
      </c>
      <c r="I1877" s="181">
        <v>-4.2908999999999997</v>
      </c>
      <c r="J1877" s="181">
        <v>-8.6378000000000004</v>
      </c>
      <c r="K1877" s="181">
        <v>-5.0891000000000002</v>
      </c>
      <c r="L1877" s="181">
        <v>2.0371999999999999</v>
      </c>
      <c r="M1877" s="181">
        <v>10.7247</v>
      </c>
      <c r="N1877" s="181">
        <v>19.195699999999999</v>
      </c>
      <c r="O1877" s="181">
        <v>16.5687</v>
      </c>
      <c r="P1877" s="181">
        <v>8.8514999999999997</v>
      </c>
      <c r="Q1877" s="181">
        <v>17.003599999999999</v>
      </c>
      <c r="R1877" s="181">
        <v>25.5306</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1921</v>
      </c>
      <c r="C1878" s="177">
        <v>148595</v>
      </c>
      <c r="D1878" s="180">
        <v>44609</v>
      </c>
      <c r="E1878" s="181">
        <v>12.986000000000001</v>
      </c>
      <c r="F1878" s="181">
        <v>-0.24579999999999999</v>
      </c>
      <c r="G1878" s="181">
        <v>1.0347999999999999</v>
      </c>
      <c r="H1878" s="181">
        <v>-2.0884999999999998</v>
      </c>
      <c r="I1878" s="181">
        <v>-2.5952999999999999</v>
      </c>
      <c r="J1878" s="181">
        <v>-5.7619999999999996</v>
      </c>
      <c r="K1878" s="181">
        <v>-4.2965999999999998</v>
      </c>
      <c r="L1878" s="181">
        <v>-0.67310000000000003</v>
      </c>
      <c r="M1878" s="181">
        <v>10.585000000000001</v>
      </c>
      <c r="N1878" s="181">
        <v>18.183499999999999</v>
      </c>
      <c r="O1878" s="181"/>
      <c r="P1878" s="181"/>
      <c r="Q1878" s="181">
        <v>24.576000000000001</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1922</v>
      </c>
      <c r="C1879" s="177">
        <v>148594</v>
      </c>
      <c r="D1879" s="180">
        <v>44609</v>
      </c>
      <c r="E1879" s="181">
        <v>12.869</v>
      </c>
      <c r="F1879" s="181">
        <v>-0.248</v>
      </c>
      <c r="G1879" s="181">
        <v>1.0284</v>
      </c>
      <c r="H1879" s="181">
        <v>-2.0996999999999999</v>
      </c>
      <c r="I1879" s="181">
        <v>-2.6181999999999999</v>
      </c>
      <c r="J1879" s="181">
        <v>-5.8182</v>
      </c>
      <c r="K1879" s="181">
        <v>-4.4829999999999997</v>
      </c>
      <c r="L1879" s="181">
        <v>-1.0533999999999999</v>
      </c>
      <c r="M1879" s="181">
        <v>9.9539000000000009</v>
      </c>
      <c r="N1879" s="181">
        <v>17.2895</v>
      </c>
      <c r="O1879" s="181"/>
      <c r="P1879" s="181"/>
      <c r="Q1879" s="181">
        <v>23.631399999999999</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44609</v>
      </c>
      <c r="E1880" s="181">
        <v>428.66300000000001</v>
      </c>
      <c r="F1880" s="181">
        <v>-0.5141</v>
      </c>
      <c r="G1880" s="181">
        <v>1.8913</v>
      </c>
      <c r="H1880" s="181">
        <v>-3.0920000000000001</v>
      </c>
      <c r="I1880" s="181">
        <v>-3.3597999999999999</v>
      </c>
      <c r="J1880" s="181">
        <v>-6.3349000000000002</v>
      </c>
      <c r="K1880" s="181">
        <v>-4.2668999999999997</v>
      </c>
      <c r="L1880" s="181">
        <v>4.9359000000000002</v>
      </c>
      <c r="M1880" s="181">
        <v>19.812899999999999</v>
      </c>
      <c r="N1880" s="181">
        <v>19.181000000000001</v>
      </c>
      <c r="O1880" s="181">
        <v>16.3611</v>
      </c>
      <c r="P1880" s="181">
        <v>13.026</v>
      </c>
      <c r="Q1880" s="181">
        <v>14.329700000000001</v>
      </c>
      <c r="R1880" s="181">
        <v>23.418099999999999</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44609</v>
      </c>
      <c r="E1881" s="181">
        <v>464.73599999999999</v>
      </c>
      <c r="F1881" s="181">
        <v>-0.51160000000000005</v>
      </c>
      <c r="G1881" s="181">
        <v>1.8984000000000001</v>
      </c>
      <c r="H1881" s="181">
        <v>-3.0773999999999999</v>
      </c>
      <c r="I1881" s="181">
        <v>-3.3294000000000001</v>
      </c>
      <c r="J1881" s="181">
        <v>-6.2705000000000002</v>
      </c>
      <c r="K1881" s="181">
        <v>-4.0328999999999997</v>
      </c>
      <c r="L1881" s="181">
        <v>5.4348999999999998</v>
      </c>
      <c r="M1881" s="181">
        <v>20.6646</v>
      </c>
      <c r="N1881" s="181">
        <v>20.305399999999999</v>
      </c>
      <c r="O1881" s="181">
        <v>17.45</v>
      </c>
      <c r="P1881" s="181">
        <v>14.206799999999999</v>
      </c>
      <c r="Q1881" s="181">
        <v>16.3187</v>
      </c>
      <c r="R1881" s="181">
        <v>24.571200000000001</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44609</v>
      </c>
      <c r="E1882" s="181">
        <v>253.48</v>
      </c>
      <c r="F1882" s="181">
        <v>-0.20469999999999999</v>
      </c>
      <c r="G1882" s="181">
        <v>1.6563000000000001</v>
      </c>
      <c r="H1882" s="181">
        <v>-1.8508</v>
      </c>
      <c r="I1882" s="181">
        <v>-1.1466000000000001</v>
      </c>
      <c r="J1882" s="181">
        <v>-0.81779999999999997</v>
      </c>
      <c r="K1882" s="181">
        <v>1.3797999999999999</v>
      </c>
      <c r="L1882" s="181">
        <v>11.966100000000001</v>
      </c>
      <c r="M1882" s="181">
        <v>23.21</v>
      </c>
      <c r="N1882" s="181">
        <v>30.0898</v>
      </c>
      <c r="O1882" s="181">
        <v>23.673200000000001</v>
      </c>
      <c r="P1882" s="181">
        <v>14.6683</v>
      </c>
      <c r="Q1882" s="181">
        <v>20.266300000000001</v>
      </c>
      <c r="R1882" s="181">
        <v>34.406999999999996</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44609</v>
      </c>
      <c r="E1883" s="181">
        <v>273.5</v>
      </c>
      <c r="F1883" s="181">
        <v>-0.20430000000000001</v>
      </c>
      <c r="G1883" s="181">
        <v>1.6577</v>
      </c>
      <c r="H1883" s="181">
        <v>-1.8411999999999999</v>
      </c>
      <c r="I1883" s="181">
        <v>-1.1243000000000001</v>
      </c>
      <c r="J1883" s="181">
        <v>-0.76919999999999999</v>
      </c>
      <c r="K1883" s="181">
        <v>1.5369999999999999</v>
      </c>
      <c r="L1883" s="181">
        <v>12.3065</v>
      </c>
      <c r="M1883" s="181">
        <v>23.7501</v>
      </c>
      <c r="N1883" s="181">
        <v>30.817399999999999</v>
      </c>
      <c r="O1883" s="181">
        <v>24.3718</v>
      </c>
      <c r="P1883" s="181">
        <v>15.501300000000001</v>
      </c>
      <c r="Q1883" s="181">
        <v>18.496099999999998</v>
      </c>
      <c r="R1883" s="181">
        <v>35.151000000000003</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44609</v>
      </c>
      <c r="E1884" s="181">
        <v>16.38</v>
      </c>
      <c r="F1884" s="181">
        <v>-0.42549999999999999</v>
      </c>
      <c r="G1884" s="181">
        <v>2.3111000000000002</v>
      </c>
      <c r="H1884" s="181">
        <v>-2.9045999999999998</v>
      </c>
      <c r="I1884" s="181">
        <v>-2.6158999999999999</v>
      </c>
      <c r="J1884" s="181">
        <v>-5.5362999999999998</v>
      </c>
      <c r="K1884" s="181">
        <v>-3.8168000000000002</v>
      </c>
      <c r="L1884" s="181">
        <v>5</v>
      </c>
      <c r="M1884" s="181">
        <v>16.7498</v>
      </c>
      <c r="N1884" s="181">
        <v>20.441199999999998</v>
      </c>
      <c r="O1884" s="181">
        <v>17.865600000000001</v>
      </c>
      <c r="P1884" s="181"/>
      <c r="Q1884" s="181">
        <v>15.148</v>
      </c>
      <c r="R1884" s="181">
        <v>22.552700000000002</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44609</v>
      </c>
      <c r="E1885" s="181">
        <v>15.73</v>
      </c>
      <c r="F1885" s="181">
        <v>-0.38</v>
      </c>
      <c r="G1885" s="181">
        <v>2.3422000000000001</v>
      </c>
      <c r="H1885" s="181">
        <v>-2.9011999999999998</v>
      </c>
      <c r="I1885" s="181">
        <v>-2.6608999999999998</v>
      </c>
      <c r="J1885" s="181">
        <v>-5.6388999999999996</v>
      </c>
      <c r="K1885" s="181">
        <v>-4.0267999999999997</v>
      </c>
      <c r="L1885" s="181">
        <v>4.5183</v>
      </c>
      <c r="M1885" s="181">
        <v>16.0029</v>
      </c>
      <c r="N1885" s="181">
        <v>19.438099999999999</v>
      </c>
      <c r="O1885" s="181">
        <v>16.757899999999999</v>
      </c>
      <c r="P1885" s="181"/>
      <c r="Q1885" s="181">
        <v>13.823</v>
      </c>
      <c r="R1885" s="181">
        <v>21.670500000000001</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44609</v>
      </c>
      <c r="E1886" s="181">
        <v>96.04</v>
      </c>
      <c r="F1886" s="181">
        <v>-0.59</v>
      </c>
      <c r="G1886" s="181">
        <v>1.415</v>
      </c>
      <c r="H1886" s="181">
        <v>-3.8157000000000001</v>
      </c>
      <c r="I1886" s="181">
        <v>-4.6181000000000001</v>
      </c>
      <c r="J1886" s="181">
        <v>-7.2167000000000003</v>
      </c>
      <c r="K1886" s="181">
        <v>-0.80559999999999998</v>
      </c>
      <c r="L1886" s="181">
        <v>9.3849999999999998</v>
      </c>
      <c r="M1886" s="181">
        <v>27.188500000000001</v>
      </c>
      <c r="N1886" s="181">
        <v>39.107799999999997</v>
      </c>
      <c r="O1886" s="181">
        <v>25.626300000000001</v>
      </c>
      <c r="P1886" s="181">
        <v>17.7576</v>
      </c>
      <c r="Q1886" s="181">
        <v>17.572299999999998</v>
      </c>
      <c r="R1886" s="181">
        <v>35.571399999999997</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44609</v>
      </c>
      <c r="E1887" s="181">
        <v>87.87</v>
      </c>
      <c r="F1887" s="181">
        <v>-0.59950000000000003</v>
      </c>
      <c r="G1887" s="181">
        <v>1.3963000000000001</v>
      </c>
      <c r="H1887" s="181">
        <v>-3.8515999999999999</v>
      </c>
      <c r="I1887" s="181">
        <v>-4.6653000000000002</v>
      </c>
      <c r="J1887" s="181">
        <v>-7.3101000000000003</v>
      </c>
      <c r="K1887" s="181">
        <v>-1.0919000000000001</v>
      </c>
      <c r="L1887" s="181">
        <v>8.7768999999999995</v>
      </c>
      <c r="M1887" s="181">
        <v>26.123200000000001</v>
      </c>
      <c r="N1887" s="181">
        <v>37.597900000000003</v>
      </c>
      <c r="O1887" s="181">
        <v>24.256699999999999</v>
      </c>
      <c r="P1887" s="181">
        <v>16.448599999999999</v>
      </c>
      <c r="Q1887" s="181">
        <v>16.846499999999999</v>
      </c>
      <c r="R1887" s="181">
        <v>34.105600000000003</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44609</v>
      </c>
      <c r="E1888" s="181">
        <v>19.202999999999999</v>
      </c>
      <c r="F1888" s="181">
        <v>-0.35959999999999998</v>
      </c>
      <c r="G1888" s="181">
        <v>1.7733000000000001</v>
      </c>
      <c r="H1888" s="181">
        <v>-2.0249999999999999</v>
      </c>
      <c r="I1888" s="181">
        <v>-2.7336999999999998</v>
      </c>
      <c r="J1888" s="181">
        <v>-5.3676000000000004</v>
      </c>
      <c r="K1888" s="181">
        <v>-4.6746999999999996</v>
      </c>
      <c r="L1888" s="181">
        <v>4.7649999999999997</v>
      </c>
      <c r="M1888" s="181">
        <v>19.6568</v>
      </c>
      <c r="N1888" s="181">
        <v>18.610299999999999</v>
      </c>
      <c r="O1888" s="181">
        <v>17.581700000000001</v>
      </c>
      <c r="P1888" s="181">
        <v>9.5932999999999993</v>
      </c>
      <c r="Q1888" s="181">
        <v>10.6418</v>
      </c>
      <c r="R1888" s="181">
        <v>21.841799999999999</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44609</v>
      </c>
      <c r="E1889" s="181">
        <v>16.951899999999998</v>
      </c>
      <c r="F1889" s="181">
        <v>-0.36499999999999999</v>
      </c>
      <c r="G1889" s="181">
        <v>1.7587999999999999</v>
      </c>
      <c r="H1889" s="181">
        <v>-2.0579999999999998</v>
      </c>
      <c r="I1889" s="181">
        <v>-2.7993000000000001</v>
      </c>
      <c r="J1889" s="181">
        <v>-5.5088999999999997</v>
      </c>
      <c r="K1889" s="181">
        <v>-5.0994000000000002</v>
      </c>
      <c r="L1889" s="181">
        <v>3.835</v>
      </c>
      <c r="M1889" s="181">
        <v>18.0593</v>
      </c>
      <c r="N1889" s="181">
        <v>16.515899999999998</v>
      </c>
      <c r="O1889" s="181">
        <v>15.422499999999999</v>
      </c>
      <c r="P1889" s="181">
        <v>7.625</v>
      </c>
      <c r="Q1889" s="181">
        <v>8.5242000000000004</v>
      </c>
      <c r="R1889" s="181">
        <v>19.332799999999999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44609</v>
      </c>
      <c r="E1890" s="181">
        <v>411.853480110747</v>
      </c>
      <c r="F1890" s="181">
        <v>-0.51300000000000001</v>
      </c>
      <c r="G1890" s="181">
        <v>2.0004</v>
      </c>
      <c r="H1890" s="181">
        <v>-2.9095</v>
      </c>
      <c r="I1890" s="181">
        <v>-2.8096999999999999</v>
      </c>
      <c r="J1890" s="181">
        <v>-6.4396000000000004</v>
      </c>
      <c r="K1890" s="181">
        <v>-4.8265000000000002</v>
      </c>
      <c r="L1890" s="181">
        <v>6.0320999999999998</v>
      </c>
      <c r="M1890" s="181">
        <v>18.572299999999998</v>
      </c>
      <c r="N1890" s="181">
        <v>18.065200000000001</v>
      </c>
      <c r="O1890" s="181">
        <v>20.6478</v>
      </c>
      <c r="P1890" s="181">
        <v>14.078099999999999</v>
      </c>
      <c r="Q1890" s="181">
        <v>16.224599999999999</v>
      </c>
      <c r="R1890" s="181">
        <v>21.41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44609</v>
      </c>
      <c r="E1891" s="181">
        <v>55.495899999999999</v>
      </c>
      <c r="F1891" s="181">
        <v>-0.51129999999999998</v>
      </c>
      <c r="G1891" s="181">
        <v>2.0055000000000001</v>
      </c>
      <c r="H1891" s="181">
        <v>-2.8980999999999999</v>
      </c>
      <c r="I1891" s="181">
        <v>-2.7843</v>
      </c>
      <c r="J1891" s="181">
        <v>-6.3754999999999997</v>
      </c>
      <c r="K1891" s="181">
        <v>-4.6482999999999999</v>
      </c>
      <c r="L1891" s="181">
        <v>6.4048999999999996</v>
      </c>
      <c r="M1891" s="181">
        <v>19.184000000000001</v>
      </c>
      <c r="N1891" s="181">
        <v>18.8626</v>
      </c>
      <c r="O1891" s="181">
        <v>21.4434</v>
      </c>
      <c r="P1891" s="181">
        <v>14.8444</v>
      </c>
      <c r="Q1891" s="181">
        <v>15.841100000000001</v>
      </c>
      <c r="R1891" s="181">
        <v>22.215900000000001</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44609</v>
      </c>
      <c r="E1892" s="181">
        <v>61.685000000000002</v>
      </c>
      <c r="F1892" s="181">
        <v>-0.40039999999999998</v>
      </c>
      <c r="G1892" s="181">
        <v>2.0312000000000001</v>
      </c>
      <c r="H1892" s="181">
        <v>-3.4558</v>
      </c>
      <c r="I1892" s="181">
        <v>-3.8635000000000002</v>
      </c>
      <c r="J1892" s="181">
        <v>-7.1609999999999996</v>
      </c>
      <c r="K1892" s="181">
        <v>-3.0186000000000002</v>
      </c>
      <c r="L1892" s="181">
        <v>5.7046000000000001</v>
      </c>
      <c r="M1892" s="181">
        <v>21.6235</v>
      </c>
      <c r="N1892" s="181">
        <v>24.1172</v>
      </c>
      <c r="O1892" s="181">
        <v>21.6113</v>
      </c>
      <c r="P1892" s="181">
        <v>14.185700000000001</v>
      </c>
      <c r="Q1892" s="181">
        <v>19.329000000000001</v>
      </c>
      <c r="R1892" s="181">
        <v>25.477699999999999</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44609</v>
      </c>
      <c r="E1893" s="181">
        <v>57.103999999999999</v>
      </c>
      <c r="F1893" s="181">
        <v>-0.40289999999999998</v>
      </c>
      <c r="G1893" s="181">
        <v>2.0224000000000002</v>
      </c>
      <c r="H1893" s="181">
        <v>-3.4737</v>
      </c>
      <c r="I1893" s="181">
        <v>-3.8976999999999999</v>
      </c>
      <c r="J1893" s="181">
        <v>-7.2355</v>
      </c>
      <c r="K1893" s="181">
        <v>-3.2496</v>
      </c>
      <c r="L1893" s="181">
        <v>5.1948999999999996</v>
      </c>
      <c r="M1893" s="181">
        <v>20.74</v>
      </c>
      <c r="N1893" s="181">
        <v>22.928599999999999</v>
      </c>
      <c r="O1893" s="181">
        <v>20.430800000000001</v>
      </c>
      <c r="P1893" s="181">
        <v>13.127599999999999</v>
      </c>
      <c r="Q1893" s="181">
        <v>15.462899999999999</v>
      </c>
      <c r="R1893" s="181">
        <v>24.270299999999999</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44609</v>
      </c>
      <c r="E1894" s="181">
        <v>120.97790000000001</v>
      </c>
      <c r="F1894" s="181">
        <v>-0.46410000000000001</v>
      </c>
      <c r="G1894" s="181">
        <v>2.2204999999999999</v>
      </c>
      <c r="H1894" s="181">
        <v>-3.1095999999999999</v>
      </c>
      <c r="I1894" s="181">
        <v>-3.5365000000000002</v>
      </c>
      <c r="J1894" s="181">
        <v>-6.3083999999999998</v>
      </c>
      <c r="K1894" s="181">
        <v>-3.9310999999999998</v>
      </c>
      <c r="L1894" s="181">
        <v>5.1985999999999999</v>
      </c>
      <c r="M1894" s="181">
        <v>20.8735</v>
      </c>
      <c r="N1894" s="181">
        <v>23.152999999999999</v>
      </c>
      <c r="O1894" s="181">
        <v>22.143799999999999</v>
      </c>
      <c r="P1894" s="181">
        <v>15.855499999999999</v>
      </c>
      <c r="Q1894" s="181">
        <v>16.093</v>
      </c>
      <c r="R1894" s="181">
        <v>26.131499999999999</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44609</v>
      </c>
      <c r="E1895" s="181">
        <v>129.25489999999999</v>
      </c>
      <c r="F1895" s="181">
        <v>-0.46229999999999999</v>
      </c>
      <c r="G1895" s="181">
        <v>2.2263999999999999</v>
      </c>
      <c r="H1895" s="181">
        <v>-3.0962999999999998</v>
      </c>
      <c r="I1895" s="181">
        <v>-3.51</v>
      </c>
      <c r="J1895" s="181">
        <v>-6.2526000000000002</v>
      </c>
      <c r="K1895" s="181">
        <v>-3.7625999999999999</v>
      </c>
      <c r="L1895" s="181">
        <v>5.5606</v>
      </c>
      <c r="M1895" s="181">
        <v>21.473199999999999</v>
      </c>
      <c r="N1895" s="181">
        <v>23.959399999999999</v>
      </c>
      <c r="O1895" s="181">
        <v>22.934899999999999</v>
      </c>
      <c r="P1895" s="181">
        <v>16.655899999999999</v>
      </c>
      <c r="Q1895" s="181">
        <v>15.6213</v>
      </c>
      <c r="R1895" s="181">
        <v>26.9604</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44609</v>
      </c>
      <c r="E1896" s="181">
        <v>76.099999999999994</v>
      </c>
      <c r="F1896" s="181">
        <v>0.1052</v>
      </c>
      <c r="G1896" s="181">
        <v>2.6713</v>
      </c>
      <c r="H1896" s="181">
        <v>-2.0213999999999999</v>
      </c>
      <c r="I1896" s="181">
        <v>-2.3607999999999998</v>
      </c>
      <c r="J1896" s="181">
        <v>-5.0175000000000001</v>
      </c>
      <c r="K1896" s="181">
        <v>-5.4423000000000004</v>
      </c>
      <c r="L1896" s="181">
        <v>-0.19670000000000001</v>
      </c>
      <c r="M1896" s="181">
        <v>10.497999999999999</v>
      </c>
      <c r="N1896" s="181">
        <v>10.4339</v>
      </c>
      <c r="O1896" s="181">
        <v>13.538500000000001</v>
      </c>
      <c r="P1896" s="181">
        <v>9.9719999999999995</v>
      </c>
      <c r="Q1896" s="181">
        <v>13.5732</v>
      </c>
      <c r="R1896" s="181">
        <v>20.814599999999999</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44609</v>
      </c>
      <c r="E1897" s="181">
        <v>74.739999999999995</v>
      </c>
      <c r="F1897" s="181">
        <v>0.1072</v>
      </c>
      <c r="G1897" s="181">
        <v>2.6789000000000001</v>
      </c>
      <c r="H1897" s="181">
        <v>-2.0188999999999999</v>
      </c>
      <c r="I1897" s="181">
        <v>-2.3772000000000002</v>
      </c>
      <c r="J1897" s="181">
        <v>-5.0559000000000003</v>
      </c>
      <c r="K1897" s="181">
        <v>-5.5477999999999996</v>
      </c>
      <c r="L1897" s="181">
        <v>-0.45290000000000002</v>
      </c>
      <c r="M1897" s="181">
        <v>10.0899</v>
      </c>
      <c r="N1897" s="181">
        <v>9.8794000000000004</v>
      </c>
      <c r="O1897" s="181">
        <v>12.9757</v>
      </c>
      <c r="P1897" s="181">
        <v>9.5716999999999999</v>
      </c>
      <c r="Q1897" s="181">
        <v>13.2485</v>
      </c>
      <c r="R1897" s="181">
        <v>20.2164</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44609</v>
      </c>
      <c r="E1898" s="181">
        <v>192.6454</v>
      </c>
      <c r="F1898" s="181">
        <v>-0.3584</v>
      </c>
      <c r="G1898" s="181">
        <v>1.4934000000000001</v>
      </c>
      <c r="H1898" s="181">
        <v>-2.6977000000000002</v>
      </c>
      <c r="I1898" s="181">
        <v>-3.2218</v>
      </c>
      <c r="J1898" s="181">
        <v>-6.4055</v>
      </c>
      <c r="K1898" s="181">
        <v>-5.1487999999999996</v>
      </c>
      <c r="L1898" s="181">
        <v>3.4136000000000002</v>
      </c>
      <c r="M1898" s="181">
        <v>16.090499999999999</v>
      </c>
      <c r="N1898" s="181">
        <v>13.788</v>
      </c>
      <c r="O1898" s="181">
        <v>15.761200000000001</v>
      </c>
      <c r="P1898" s="181">
        <v>11.585599999999999</v>
      </c>
      <c r="Q1898" s="181">
        <v>18.248000000000001</v>
      </c>
      <c r="R1898" s="181">
        <v>18.715</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44609</v>
      </c>
      <c r="E1899" s="181">
        <v>209.708</v>
      </c>
      <c r="F1899" s="181">
        <v>-0.35549999999999998</v>
      </c>
      <c r="G1899" s="181">
        <v>1.5025999999999999</v>
      </c>
      <c r="H1899" s="181">
        <v>-2.6775000000000002</v>
      </c>
      <c r="I1899" s="181">
        <v>-3.1829999999999998</v>
      </c>
      <c r="J1899" s="181">
        <v>-6.3219000000000003</v>
      </c>
      <c r="K1899" s="181">
        <v>-4.8978000000000002</v>
      </c>
      <c r="L1899" s="181">
        <v>3.9527000000000001</v>
      </c>
      <c r="M1899" s="181">
        <v>17.017399999999999</v>
      </c>
      <c r="N1899" s="181">
        <v>15.0045</v>
      </c>
      <c r="O1899" s="181">
        <v>17.317900000000002</v>
      </c>
      <c r="P1899" s="181">
        <v>12.9331</v>
      </c>
      <c r="Q1899" s="181">
        <v>16.809000000000001</v>
      </c>
      <c r="R1899" s="181">
        <v>20.101600000000001</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44609</v>
      </c>
      <c r="E1904" s="181">
        <v>401.0052</v>
      </c>
      <c r="F1904" s="181">
        <v>-0.4955</v>
      </c>
      <c r="G1904" s="181">
        <v>2.0813000000000001</v>
      </c>
      <c r="H1904" s="181">
        <v>-2.9788000000000001</v>
      </c>
      <c r="I1904" s="181">
        <v>-2.9954000000000001</v>
      </c>
      <c r="J1904" s="181">
        <v>-4.3857999999999997</v>
      </c>
      <c r="K1904" s="181">
        <v>-3.7978999999999998</v>
      </c>
      <c r="L1904" s="181">
        <v>9.1951000000000001</v>
      </c>
      <c r="M1904" s="181">
        <v>22.775600000000001</v>
      </c>
      <c r="N1904" s="181">
        <v>23.068999999999999</v>
      </c>
      <c r="O1904" s="181">
        <v>19.773800000000001</v>
      </c>
      <c r="P1904" s="181">
        <v>12.7712</v>
      </c>
      <c r="Q1904" s="181">
        <v>17.444199999999999</v>
      </c>
      <c r="R1904" s="181">
        <v>30.236799999999999</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44609</v>
      </c>
      <c r="E1905" s="181">
        <v>429.82960000000003</v>
      </c>
      <c r="F1905" s="181">
        <v>-0.49299999999999999</v>
      </c>
      <c r="G1905" s="181">
        <v>2.0889000000000002</v>
      </c>
      <c r="H1905" s="181">
        <v>-2.9620000000000002</v>
      </c>
      <c r="I1905" s="181">
        <v>-2.9619</v>
      </c>
      <c r="J1905" s="181">
        <v>-4.3140999999999998</v>
      </c>
      <c r="K1905" s="181">
        <v>-3.5809000000000002</v>
      </c>
      <c r="L1905" s="181">
        <v>9.6714000000000002</v>
      </c>
      <c r="M1905" s="181">
        <v>23.576799999999999</v>
      </c>
      <c r="N1905" s="181">
        <v>24.133199999999999</v>
      </c>
      <c r="O1905" s="181">
        <v>20.856999999999999</v>
      </c>
      <c r="P1905" s="181">
        <v>13.729799999999999</v>
      </c>
      <c r="Q1905" s="181">
        <v>14.3856</v>
      </c>
      <c r="R1905" s="181">
        <v>31.440899999999999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44609</v>
      </c>
      <c r="E1906" s="181">
        <v>16.940000000000001</v>
      </c>
      <c r="F1906" s="181">
        <v>-0.47</v>
      </c>
      <c r="G1906" s="181">
        <v>1.8641000000000001</v>
      </c>
      <c r="H1906" s="181">
        <v>-3.2</v>
      </c>
      <c r="I1906" s="181">
        <v>-2.5876999999999999</v>
      </c>
      <c r="J1906" s="181">
        <v>-5.8888999999999996</v>
      </c>
      <c r="K1906" s="181">
        <v>-4.8849</v>
      </c>
      <c r="L1906" s="181">
        <v>4.8916000000000004</v>
      </c>
      <c r="M1906" s="181">
        <v>20.1418</v>
      </c>
      <c r="N1906" s="181">
        <v>17.884499999999999</v>
      </c>
      <c r="O1906" s="181">
        <v>20.404399999999999</v>
      </c>
      <c r="P1906" s="181"/>
      <c r="Q1906" s="181">
        <v>17.872699999999998</v>
      </c>
      <c r="R1906" s="181">
        <v>25.4924</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44609</v>
      </c>
      <c r="E1907" s="181">
        <v>16.53</v>
      </c>
      <c r="F1907" s="181">
        <v>-0.48159999999999997</v>
      </c>
      <c r="G1907" s="181">
        <v>1.9112</v>
      </c>
      <c r="H1907" s="181">
        <v>-3.2201</v>
      </c>
      <c r="I1907" s="181">
        <v>-2.6501999999999999</v>
      </c>
      <c r="J1907" s="181">
        <v>-5.9726999999999997</v>
      </c>
      <c r="K1907" s="181">
        <v>-5.0545999999999998</v>
      </c>
      <c r="L1907" s="181">
        <v>4.5541</v>
      </c>
      <c r="M1907" s="181">
        <v>19.5228</v>
      </c>
      <c r="N1907" s="181">
        <v>17.068000000000001</v>
      </c>
      <c r="O1907" s="181">
        <v>19.509799999999998</v>
      </c>
      <c r="P1907" s="181"/>
      <c r="Q1907" s="181">
        <v>16.975200000000001</v>
      </c>
      <c r="R1907" s="181">
        <v>24.6633</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44609</v>
      </c>
      <c r="E1908" s="181">
        <v>105.57389999999999</v>
      </c>
      <c r="F1908" s="181">
        <v>-0.60060000000000002</v>
      </c>
      <c r="G1908" s="181">
        <v>1.8535999999999999</v>
      </c>
      <c r="H1908" s="181">
        <v>-2.8214000000000001</v>
      </c>
      <c r="I1908" s="181">
        <v>-3.1884999999999999</v>
      </c>
      <c r="J1908" s="181">
        <v>-5.7885999999999997</v>
      </c>
      <c r="K1908" s="181">
        <v>-4.1696999999999997</v>
      </c>
      <c r="L1908" s="181">
        <v>2.7938000000000001</v>
      </c>
      <c r="M1908" s="181">
        <v>17.282699999999998</v>
      </c>
      <c r="N1908" s="181">
        <v>17.404900000000001</v>
      </c>
      <c r="O1908" s="181">
        <v>21.2759</v>
      </c>
      <c r="P1908" s="181">
        <v>15.3392</v>
      </c>
      <c r="Q1908" s="181">
        <v>13.8248</v>
      </c>
      <c r="R1908" s="181">
        <v>23.040199999999999</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44609</v>
      </c>
      <c r="E1909" s="181">
        <v>98.830100000000002</v>
      </c>
      <c r="F1909" s="181">
        <v>-0.60309999999999997</v>
      </c>
      <c r="G1909" s="181">
        <v>1.8467</v>
      </c>
      <c r="H1909" s="181">
        <v>-2.8355000000000001</v>
      </c>
      <c r="I1909" s="181">
        <v>-3.2160000000000002</v>
      </c>
      <c r="J1909" s="181">
        <v>-5.8479000000000001</v>
      </c>
      <c r="K1909" s="181">
        <v>-4.3490000000000002</v>
      </c>
      <c r="L1909" s="181">
        <v>2.4161000000000001</v>
      </c>
      <c r="M1909" s="181">
        <v>16.646000000000001</v>
      </c>
      <c r="N1909" s="181">
        <v>16.565100000000001</v>
      </c>
      <c r="O1909" s="181">
        <v>20.465</v>
      </c>
      <c r="P1909" s="181">
        <v>14.5266</v>
      </c>
      <c r="Q1909" s="181">
        <v>14.8055</v>
      </c>
      <c r="R1909" s="181">
        <v>22.197700000000001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-0.39615000000000006</v>
      </c>
      <c r="G1910" s="183">
        <v>1.91466</v>
      </c>
      <c r="H1910" s="183">
        <v>-2.8303633333333336</v>
      </c>
      <c r="I1910" s="183">
        <v>-3.0675700000000004</v>
      </c>
      <c r="J1910" s="183">
        <v>-5.8156633333333332</v>
      </c>
      <c r="K1910" s="183">
        <v>-3.8125233333333335</v>
      </c>
      <c r="L1910" s="183">
        <v>4.9046633333333336</v>
      </c>
      <c r="M1910" s="183">
        <v>18.284949999999998</v>
      </c>
      <c r="N1910" s="183">
        <v>20.706939999999999</v>
      </c>
      <c r="O1910" s="183">
        <v>19.370692857142863</v>
      </c>
      <c r="P1910" s="183">
        <v>13.104450000000002</v>
      </c>
      <c r="Q1910" s="183">
        <v>16.26849</v>
      </c>
      <c r="R1910" s="183">
        <v>25.208875000000003</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408</v>
      </c>
      <c r="B1911" s="177"/>
      <c r="C1911" s="177"/>
      <c r="D1911" s="177"/>
      <c r="E1911" s="177"/>
      <c r="F1911" s="183">
        <v>-0.42269999999999996</v>
      </c>
      <c r="G1911" s="183">
        <v>1.9048</v>
      </c>
      <c r="H1911" s="183">
        <v>-2.9070499999999999</v>
      </c>
      <c r="I1911" s="183">
        <v>-2.97865</v>
      </c>
      <c r="J1911" s="183">
        <v>-5.9307999999999996</v>
      </c>
      <c r="K1911" s="183">
        <v>-4.2817499999999997</v>
      </c>
      <c r="L1911" s="183">
        <v>4.9137500000000003</v>
      </c>
      <c r="M1911" s="183">
        <v>19.353400000000001</v>
      </c>
      <c r="N1911" s="183">
        <v>19.021799999999999</v>
      </c>
      <c r="O1911" s="183">
        <v>20.089100000000002</v>
      </c>
      <c r="P1911" s="183">
        <v>13.903949999999998</v>
      </c>
      <c r="Q1911" s="183">
        <v>16.158799999999999</v>
      </c>
      <c r="R1911" s="183">
        <v>24.290700000000001</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1220</v>
      </c>
      <c r="B8" s="64">
        <f>VLOOKUP($A8,'Return Data'!$B$7:$R$2292,3,0)</f>
        <v>44609</v>
      </c>
      <c r="C8" s="65">
        <f>VLOOKUP($A8,'Return Data'!$B$7:$R$2292,4,0)</f>
        <v>30.098500000000001</v>
      </c>
      <c r="D8" s="65">
        <f>VLOOKUP($A8,'Return Data'!$B$7:$R$2292,10,0)</f>
        <v>-5.6097999999999999</v>
      </c>
      <c r="E8" s="66">
        <f t="shared" ref="E8:E16" si="0">RANK(D8,D$8:D$16,0)</f>
        <v>9</v>
      </c>
      <c r="F8" s="65">
        <f>VLOOKUP($A8,'Return Data'!$B$7:$R$2292,11,0)</f>
        <v>2.7679999999999998</v>
      </c>
      <c r="G8" s="66">
        <f t="shared" ref="G8:G16" si="1">RANK(F8,F$8:F$16,0)</f>
        <v>7</v>
      </c>
      <c r="H8" s="65">
        <f>VLOOKUP($A8,'Return Data'!$B$7:$R$2292,12,0)</f>
        <v>14.0739</v>
      </c>
      <c r="I8" s="66">
        <f t="shared" ref="I8:I16" si="2">RANK(H8,H$8:H$16,0)</f>
        <v>4</v>
      </c>
      <c r="J8" s="65">
        <f>VLOOKUP($A8,'Return Data'!$B$7:$R$2292,13,0)</f>
        <v>14.4034</v>
      </c>
      <c r="K8" s="66">
        <f t="shared" ref="K8:K16" si="3">RANK(J8,J$8:J$16,0)</f>
        <v>4</v>
      </c>
      <c r="L8" s="65">
        <f>VLOOKUP($A8,'Return Data'!$B$7:$R$2292,17,0)</f>
        <v>16.717199999999998</v>
      </c>
      <c r="M8" s="66">
        <f t="shared" ref="M8:M14" si="4">RANK(L8,L$8:L$16,0)</f>
        <v>4</v>
      </c>
      <c r="N8" s="65">
        <f>VLOOKUP($A8,'Return Data'!$B$7:$R$2292,14,0)</f>
        <v>18.187100000000001</v>
      </c>
      <c r="O8" s="66">
        <f t="shared" ref="O8:O14" si="5">RANK(N8,N$8:N$16,0)</f>
        <v>3</v>
      </c>
      <c r="P8" s="65">
        <f>VLOOKUP($A8,'Return Data'!$B$7:$R$2292,15,0)</f>
        <v>12.8291</v>
      </c>
      <c r="Q8" s="66">
        <f t="shared" ref="Q8:Q14" si="6">RANK(P8,P$8:P$16,0)</f>
        <v>3</v>
      </c>
      <c r="R8" s="65">
        <f>VLOOKUP($A8,'Return Data'!$B$7:$R$2292,16,0)</f>
        <v>10.0595</v>
      </c>
      <c r="S8" s="67">
        <f t="shared" ref="S8:S16" si="7">RANK(R8,R$8:R$16,0)</f>
        <v>5</v>
      </c>
    </row>
    <row r="9" spans="1:20" x14ac:dyDescent="0.3">
      <c r="A9" s="63" t="s">
        <v>1221</v>
      </c>
      <c r="B9" s="64">
        <f>VLOOKUP($A9,'Return Data'!$B$7:$R$2292,3,0)</f>
        <v>44609</v>
      </c>
      <c r="C9" s="65">
        <f>VLOOKUP($A9,'Return Data'!$B$7:$R$2292,4,0)</f>
        <v>47.128</v>
      </c>
      <c r="D9" s="65">
        <f>VLOOKUP($A9,'Return Data'!$B$7:$R$2292,10,0)</f>
        <v>-2.7425999999999999</v>
      </c>
      <c r="E9" s="66">
        <f t="shared" si="0"/>
        <v>7</v>
      </c>
      <c r="F9" s="65">
        <f>VLOOKUP($A9,'Return Data'!$B$7:$R$2292,11,0)</f>
        <v>2.3165</v>
      </c>
      <c r="G9" s="66">
        <f t="shared" si="1"/>
        <v>8</v>
      </c>
      <c r="H9" s="65">
        <f>VLOOKUP($A9,'Return Data'!$B$7:$R$2292,12,0)</f>
        <v>11.353199999999999</v>
      </c>
      <c r="I9" s="66">
        <f t="shared" si="2"/>
        <v>6</v>
      </c>
      <c r="J9" s="65">
        <f>VLOOKUP($A9,'Return Data'!$B$7:$R$2292,13,0)</f>
        <v>13.187799999999999</v>
      </c>
      <c r="K9" s="66">
        <f t="shared" si="3"/>
        <v>6</v>
      </c>
      <c r="L9" s="65">
        <f>VLOOKUP($A9,'Return Data'!$B$7:$R$2292,17,0)</f>
        <v>17.204000000000001</v>
      </c>
      <c r="M9" s="66">
        <f t="shared" si="4"/>
        <v>3</v>
      </c>
      <c r="N9" s="65">
        <f>VLOOKUP($A9,'Return Data'!$B$7:$R$2292,14,0)</f>
        <v>16.154</v>
      </c>
      <c r="O9" s="66">
        <f t="shared" si="5"/>
        <v>4</v>
      </c>
      <c r="P9" s="65">
        <f>VLOOKUP($A9,'Return Data'!$B$7:$R$2292,15,0)</f>
        <v>10.584</v>
      </c>
      <c r="Q9" s="66">
        <f t="shared" si="6"/>
        <v>4</v>
      </c>
      <c r="R9" s="65">
        <f>VLOOKUP($A9,'Return Data'!$B$7:$R$2292,16,0)</f>
        <v>9.8417999999999992</v>
      </c>
      <c r="S9" s="67">
        <f t="shared" si="7"/>
        <v>6</v>
      </c>
    </row>
    <row r="10" spans="1:20" x14ac:dyDescent="0.3">
      <c r="A10" s="63" t="s">
        <v>1223</v>
      </c>
      <c r="B10" s="64">
        <f>VLOOKUP($A10,'Return Data'!$B$7:$R$2292,3,0)</f>
        <v>44609</v>
      </c>
      <c r="C10" s="65">
        <f>VLOOKUP($A10,'Return Data'!$B$7:$R$2292,4,0)</f>
        <v>429.38830000000002</v>
      </c>
      <c r="D10" s="65">
        <f>VLOOKUP($A10,'Return Data'!$B$7:$R$2292,10,0)</f>
        <v>1.3564000000000001</v>
      </c>
      <c r="E10" s="66">
        <f t="shared" si="0"/>
        <v>1</v>
      </c>
      <c r="F10" s="65">
        <f>VLOOKUP($A10,'Return Data'!$B$7:$R$2292,11,0)</f>
        <v>12.9636</v>
      </c>
      <c r="G10" s="66">
        <f t="shared" si="1"/>
        <v>1</v>
      </c>
      <c r="H10" s="65">
        <f>VLOOKUP($A10,'Return Data'!$B$7:$R$2292,12,0)</f>
        <v>21.937999999999999</v>
      </c>
      <c r="I10" s="66">
        <f t="shared" si="2"/>
        <v>1</v>
      </c>
      <c r="J10" s="65">
        <f>VLOOKUP($A10,'Return Data'!$B$7:$R$2292,13,0)</f>
        <v>28.790800000000001</v>
      </c>
      <c r="K10" s="66">
        <f t="shared" si="3"/>
        <v>2</v>
      </c>
      <c r="L10" s="65">
        <f>VLOOKUP($A10,'Return Data'!$B$7:$R$2292,17,0)</f>
        <v>25.854500000000002</v>
      </c>
      <c r="M10" s="66">
        <f t="shared" si="4"/>
        <v>2</v>
      </c>
      <c r="N10" s="65">
        <f>VLOOKUP($A10,'Return Data'!$B$7:$R$2292,14,0)</f>
        <v>20.613299999999999</v>
      </c>
      <c r="O10" s="66">
        <f t="shared" si="5"/>
        <v>2</v>
      </c>
      <c r="P10" s="65">
        <f>VLOOKUP($A10,'Return Data'!$B$7:$R$2292,15,0)</f>
        <v>14.021699999999999</v>
      </c>
      <c r="Q10" s="66">
        <f t="shared" si="6"/>
        <v>2</v>
      </c>
      <c r="R10" s="65">
        <f>VLOOKUP($A10,'Return Data'!$B$7:$R$2292,16,0)</f>
        <v>21.4925</v>
      </c>
      <c r="S10" s="67">
        <f t="shared" si="7"/>
        <v>2</v>
      </c>
    </row>
    <row r="11" spans="1:20" x14ac:dyDescent="0.3">
      <c r="A11" s="63" t="s">
        <v>2026</v>
      </c>
      <c r="B11" s="64">
        <f>VLOOKUP($A11,'Return Data'!$B$7:$R$2292,3,0)</f>
        <v>44609</v>
      </c>
      <c r="C11" s="65">
        <f>VLOOKUP($A11,'Return Data'!$B$7:$R$2292,4,0)</f>
        <v>25.308499999999999</v>
      </c>
      <c r="D11" s="65">
        <f>VLOOKUP($A11,'Return Data'!$B$7:$R$2292,10,0)</f>
        <v>-3.4329000000000001</v>
      </c>
      <c r="E11" s="66">
        <f t="shared" si="0"/>
        <v>8</v>
      </c>
      <c r="F11" s="65">
        <f>VLOOKUP($A11,'Return Data'!$B$7:$R$2292,11,0)</f>
        <v>4.5571999999999999</v>
      </c>
      <c r="G11" s="66">
        <f t="shared" si="1"/>
        <v>3</v>
      </c>
      <c r="H11" s="65">
        <f>VLOOKUP($A11,'Return Data'!$B$7:$R$2292,12,0)</f>
        <v>14.4663</v>
      </c>
      <c r="I11" s="66">
        <f t="shared" si="2"/>
        <v>3</v>
      </c>
      <c r="J11" s="65">
        <f>VLOOKUP($A11,'Return Data'!$B$7:$R$2292,13,0)</f>
        <v>13.3644</v>
      </c>
      <c r="K11" s="66">
        <f t="shared" si="3"/>
        <v>5</v>
      </c>
      <c r="L11" s="65">
        <f>VLOOKUP($A11,'Return Data'!$B$7:$R$2292,17,0)</f>
        <v>14.4399</v>
      </c>
      <c r="M11" s="66">
        <f t="shared" si="4"/>
        <v>5</v>
      </c>
      <c r="N11" s="65">
        <f>VLOOKUP($A11,'Return Data'!$B$7:$R$2292,14,0)</f>
        <v>13.7537</v>
      </c>
      <c r="O11" s="66">
        <f t="shared" si="5"/>
        <v>5</v>
      </c>
      <c r="P11" s="65">
        <f>VLOOKUP($A11,'Return Data'!$B$7:$R$2292,15,0)</f>
        <v>9.4832999999999998</v>
      </c>
      <c r="Q11" s="66">
        <f t="shared" si="6"/>
        <v>5</v>
      </c>
      <c r="R11" s="65">
        <f>VLOOKUP($A11,'Return Data'!$B$7:$R$2292,16,0)</f>
        <v>8.9098000000000006</v>
      </c>
      <c r="S11" s="67">
        <f t="shared" si="7"/>
        <v>8</v>
      </c>
    </row>
    <row r="12" spans="1:20" x14ac:dyDescent="0.3">
      <c r="A12" s="63" t="s">
        <v>1225</v>
      </c>
      <c r="B12" s="64">
        <f>VLOOKUP($A12,'Return Data'!$B$7:$R$2292,3,0)</f>
        <v>44609</v>
      </c>
      <c r="C12" s="65">
        <f>VLOOKUP($A12,'Return Data'!$B$7:$R$2292,4,0)</f>
        <v>79.224599999999995</v>
      </c>
      <c r="D12" s="65">
        <f>VLOOKUP($A12,'Return Data'!$B$7:$R$2292,10,0)</f>
        <v>0.85560000000000003</v>
      </c>
      <c r="E12" s="66">
        <f t="shared" si="0"/>
        <v>2</v>
      </c>
      <c r="F12" s="65">
        <f>VLOOKUP($A12,'Return Data'!$B$7:$R$2292,11,0)</f>
        <v>11.082700000000001</v>
      </c>
      <c r="G12" s="66">
        <f t="shared" si="1"/>
        <v>2</v>
      </c>
      <c r="H12" s="65">
        <f>VLOOKUP($A12,'Return Data'!$B$7:$R$2292,12,0)</f>
        <v>18.093599999999999</v>
      </c>
      <c r="I12" s="66">
        <f t="shared" si="2"/>
        <v>2</v>
      </c>
      <c r="J12" s="65">
        <f>VLOOKUP($A12,'Return Data'!$B$7:$R$2292,13,0)</f>
        <v>53.825200000000002</v>
      </c>
      <c r="K12" s="66">
        <f t="shared" si="3"/>
        <v>1</v>
      </c>
      <c r="L12" s="65">
        <f>VLOOKUP($A12,'Return Data'!$B$7:$R$2292,17,0)</f>
        <v>39.725700000000003</v>
      </c>
      <c r="M12" s="66">
        <f t="shared" si="4"/>
        <v>1</v>
      </c>
      <c r="N12" s="65">
        <f>VLOOKUP($A12,'Return Data'!$B$7:$R$2292,14,0)</f>
        <v>29.369199999999999</v>
      </c>
      <c r="O12" s="66">
        <f t="shared" si="5"/>
        <v>1</v>
      </c>
      <c r="P12" s="65">
        <f>VLOOKUP($A12,'Return Data'!$B$7:$R$2292,15,0)</f>
        <v>18.828399999999998</v>
      </c>
      <c r="Q12" s="66">
        <f t="shared" si="6"/>
        <v>1</v>
      </c>
      <c r="R12" s="65">
        <f>VLOOKUP($A12,'Return Data'!$B$7:$R$2292,16,0)</f>
        <v>10.3948</v>
      </c>
      <c r="S12" s="67">
        <f t="shared" si="7"/>
        <v>4</v>
      </c>
    </row>
    <row r="13" spans="1:20" x14ac:dyDescent="0.3">
      <c r="A13" s="63" t="s">
        <v>1565</v>
      </c>
      <c r="B13" s="64">
        <f>VLOOKUP($A13,'Return Data'!$B$7:$R$2292,3,0)</f>
        <v>44609</v>
      </c>
      <c r="C13" s="65">
        <f>VLOOKUP($A13,'Return Data'!$B$7:$R$2292,4,0)</f>
        <v>23.4953</v>
      </c>
      <c r="D13" s="65">
        <f>VLOOKUP($A13,'Return Data'!$B$7:$R$2292,10,0)</f>
        <v>-1.9274</v>
      </c>
      <c r="E13" s="66">
        <f t="shared" si="0"/>
        <v>5</v>
      </c>
      <c r="F13" s="65">
        <f>VLOOKUP($A13,'Return Data'!$B$7:$R$2292,11,0)</f>
        <v>4.3758999999999997</v>
      </c>
      <c r="G13" s="66">
        <f t="shared" si="1"/>
        <v>4</v>
      </c>
      <c r="H13" s="65">
        <f>VLOOKUP($A13,'Return Data'!$B$7:$R$2292,12,0)</f>
        <v>7.056</v>
      </c>
      <c r="I13" s="66">
        <f t="shared" si="2"/>
        <v>9</v>
      </c>
      <c r="J13" s="65">
        <f>VLOOKUP($A13,'Return Data'!$B$7:$R$2292,13,0)</f>
        <v>6.0194999999999999</v>
      </c>
      <c r="K13" s="66">
        <f t="shared" si="3"/>
        <v>9</v>
      </c>
      <c r="L13" s="65">
        <f>VLOOKUP($A13,'Return Data'!$B$7:$R$2292,17,0)</f>
        <v>10.3795</v>
      </c>
      <c r="M13" s="66">
        <f t="shared" si="4"/>
        <v>8</v>
      </c>
      <c r="N13" s="65">
        <f>VLOOKUP($A13,'Return Data'!$B$7:$R$2292,14,0)</f>
        <v>9.4732000000000003</v>
      </c>
      <c r="O13" s="66">
        <f t="shared" si="5"/>
        <v>8</v>
      </c>
      <c r="P13" s="65">
        <f>VLOOKUP($A13,'Return Data'!$B$7:$R$2292,15,0)</f>
        <v>8.1645000000000003</v>
      </c>
      <c r="Q13" s="66">
        <f t="shared" si="6"/>
        <v>7</v>
      </c>
      <c r="R13" s="65">
        <f>VLOOKUP($A13,'Return Data'!$B$7:$R$2292,16,0)</f>
        <v>9.2411999999999992</v>
      </c>
      <c r="S13" s="67">
        <f t="shared" si="7"/>
        <v>7</v>
      </c>
    </row>
    <row r="14" spans="1:20" x14ac:dyDescent="0.3">
      <c r="A14" s="63" t="s">
        <v>1228</v>
      </c>
      <c r="B14" s="64">
        <f>VLOOKUP($A14,'Return Data'!$B$7:$R$2292,3,0)</f>
        <v>44609</v>
      </c>
      <c r="C14" s="65">
        <f>VLOOKUP($A14,'Return Data'!$B$7:$R$2292,4,0)</f>
        <v>37.319200000000002</v>
      </c>
      <c r="D14" s="65">
        <f>VLOOKUP($A14,'Return Data'!$B$7:$R$2292,10,0)</f>
        <v>-1.4182999999999999</v>
      </c>
      <c r="E14" s="66">
        <f t="shared" si="0"/>
        <v>4</v>
      </c>
      <c r="F14" s="65">
        <f>VLOOKUP($A14,'Return Data'!$B$7:$R$2292,11,0)</f>
        <v>3.5865</v>
      </c>
      <c r="G14" s="66">
        <f t="shared" si="1"/>
        <v>6</v>
      </c>
      <c r="H14" s="65">
        <f>VLOOKUP($A14,'Return Data'!$B$7:$R$2292,12,0)</f>
        <v>8.6625999999999994</v>
      </c>
      <c r="I14" s="66">
        <f t="shared" si="2"/>
        <v>7</v>
      </c>
      <c r="J14" s="65">
        <f>VLOOKUP($A14,'Return Data'!$B$7:$R$2292,13,0)</f>
        <v>11.3833</v>
      </c>
      <c r="K14" s="66">
        <f t="shared" si="3"/>
        <v>7</v>
      </c>
      <c r="L14" s="65">
        <f>VLOOKUP($A14,'Return Data'!$B$7:$R$2292,17,0)</f>
        <v>13.1341</v>
      </c>
      <c r="M14" s="66">
        <f t="shared" si="4"/>
        <v>6</v>
      </c>
      <c r="N14" s="65">
        <f>VLOOKUP($A14,'Return Data'!$B$7:$R$2292,14,0)</f>
        <v>13.0457</v>
      </c>
      <c r="O14" s="66">
        <f t="shared" si="5"/>
        <v>6</v>
      </c>
      <c r="P14" s="65">
        <f>VLOOKUP($A14,'Return Data'!$B$7:$R$2292,15,0)</f>
        <v>9.3613</v>
      </c>
      <c r="Q14" s="66">
        <f t="shared" si="6"/>
        <v>6</v>
      </c>
      <c r="R14" s="65">
        <f>VLOOKUP($A14,'Return Data'!$B$7:$R$2292,16,0)</f>
        <v>8.4537999999999993</v>
      </c>
      <c r="S14" s="67">
        <f t="shared" si="7"/>
        <v>9</v>
      </c>
    </row>
    <row r="15" spans="1:20" x14ac:dyDescent="0.3">
      <c r="A15" s="63" t="s">
        <v>1230</v>
      </c>
      <c r="B15" s="64">
        <f>VLOOKUP($A15,'Return Data'!$B$7:$R$2292,3,0)</f>
        <v>44609</v>
      </c>
      <c r="C15" s="65">
        <f>VLOOKUP($A15,'Return Data'!$B$7:$R$2292,4,0)</f>
        <v>15.386900000000001</v>
      </c>
      <c r="D15" s="65">
        <f>VLOOKUP($A15,'Return Data'!$B$7:$R$2292,10,0)</f>
        <v>-1.2825</v>
      </c>
      <c r="E15" s="66">
        <f t="shared" si="0"/>
        <v>3</v>
      </c>
      <c r="F15" s="65">
        <f>VLOOKUP($A15,'Return Data'!$B$7:$R$2292,11,0)</f>
        <v>4.2621000000000002</v>
      </c>
      <c r="G15" s="66">
        <f t="shared" si="1"/>
        <v>5</v>
      </c>
      <c r="H15" s="65">
        <f>VLOOKUP($A15,'Return Data'!$B$7:$R$2292,12,0)</f>
        <v>13.011799999999999</v>
      </c>
      <c r="I15" s="66">
        <f t="shared" si="2"/>
        <v>5</v>
      </c>
      <c r="J15" s="65">
        <f>VLOOKUP($A15,'Return Data'!$B$7:$R$2292,13,0)</f>
        <v>14.949400000000001</v>
      </c>
      <c r="K15" s="66">
        <f t="shared" si="3"/>
        <v>3</v>
      </c>
      <c r="L15" s="65"/>
      <c r="M15" s="66"/>
      <c r="N15" s="65"/>
      <c r="O15" s="66"/>
      <c r="P15" s="65"/>
      <c r="Q15" s="66"/>
      <c r="R15" s="65">
        <f>VLOOKUP($A15,'Return Data'!$B$7:$R$2292,16,0)</f>
        <v>24.605899999999998</v>
      </c>
      <c r="S15" s="67">
        <f t="shared" si="7"/>
        <v>1</v>
      </c>
    </row>
    <row r="16" spans="1:20" x14ac:dyDescent="0.3">
      <c r="A16" s="63" t="s">
        <v>1232</v>
      </c>
      <c r="B16" s="64">
        <f>VLOOKUP($A16,'Return Data'!$B$7:$R$2292,3,0)</f>
        <v>44609</v>
      </c>
      <c r="C16" s="65">
        <f>VLOOKUP($A16,'Return Data'!$B$7:$R$2292,4,0)</f>
        <v>43.6158</v>
      </c>
      <c r="D16" s="65">
        <f>VLOOKUP($A16,'Return Data'!$B$7:$R$2292,10,0)</f>
        <v>-1.9545999999999999</v>
      </c>
      <c r="E16" s="66">
        <f t="shared" si="0"/>
        <v>6</v>
      </c>
      <c r="F16" s="65">
        <f>VLOOKUP($A16,'Return Data'!$B$7:$R$2292,11,0)</f>
        <v>1.4776</v>
      </c>
      <c r="G16" s="66">
        <f t="shared" si="1"/>
        <v>9</v>
      </c>
      <c r="H16" s="65">
        <f>VLOOKUP($A16,'Return Data'!$B$7:$R$2292,12,0)</f>
        <v>7.7404000000000002</v>
      </c>
      <c r="I16" s="66">
        <f t="shared" si="2"/>
        <v>8</v>
      </c>
      <c r="J16" s="65">
        <f>VLOOKUP($A16,'Return Data'!$B$7:$R$2292,13,0)</f>
        <v>7.6757999999999997</v>
      </c>
      <c r="K16" s="66">
        <f t="shared" si="3"/>
        <v>8</v>
      </c>
      <c r="L16" s="65">
        <f>VLOOKUP($A16,'Return Data'!$B$7:$R$2292,17,0)</f>
        <v>10.984999999999999</v>
      </c>
      <c r="M16" s="66">
        <f>RANK(L16,L$8:L$16,0)</f>
        <v>7</v>
      </c>
      <c r="N16" s="65">
        <f>VLOOKUP($A16,'Return Data'!$B$7:$R$2292,14,0)</f>
        <v>10.1417</v>
      </c>
      <c r="O16" s="66">
        <f>RANK(N16,N$8:N$16,0)</f>
        <v>7</v>
      </c>
      <c r="P16" s="65">
        <f>VLOOKUP($A16,'Return Data'!$B$7:$R$2292,15,0)</f>
        <v>7.4410999999999996</v>
      </c>
      <c r="Q16" s="66">
        <f>RANK(P16,P$8:P$16,0)</f>
        <v>8</v>
      </c>
      <c r="R16" s="65">
        <f>VLOOKUP($A16,'Return Data'!$B$7:$R$2292,16,0)</f>
        <v>11.8249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-1.7951222222222221</v>
      </c>
      <c r="E18" s="74"/>
      <c r="F18" s="75">
        <f>AVERAGE(F8:F16)</f>
        <v>5.2655666666666683</v>
      </c>
      <c r="G18" s="74"/>
      <c r="H18" s="75">
        <f>AVERAGE(H8:H16)</f>
        <v>12.932866666666664</v>
      </c>
      <c r="I18" s="74"/>
      <c r="J18" s="75">
        <f>AVERAGE(J8:J16)</f>
        <v>18.177733333333336</v>
      </c>
      <c r="K18" s="74"/>
      <c r="L18" s="75">
        <f>AVERAGE(L8:L16)</f>
        <v>18.554987499999996</v>
      </c>
      <c r="M18" s="74"/>
      <c r="N18" s="75">
        <f>AVERAGE(N8:N16)</f>
        <v>16.342237499999996</v>
      </c>
      <c r="O18" s="74"/>
      <c r="P18" s="75">
        <f>AVERAGE(P8:P16)</f>
        <v>11.339175000000001</v>
      </c>
      <c r="Q18" s="74"/>
      <c r="R18" s="75">
        <f>AVERAGE(R8:R16)</f>
        <v>12.758244444444445</v>
      </c>
      <c r="S18" s="76"/>
    </row>
    <row r="19" spans="1:19" x14ac:dyDescent="0.3">
      <c r="A19" s="73" t="s">
        <v>28</v>
      </c>
      <c r="B19" s="74"/>
      <c r="C19" s="74"/>
      <c r="D19" s="75">
        <f>MIN(D8:D16)</f>
        <v>-5.6097999999999999</v>
      </c>
      <c r="E19" s="74"/>
      <c r="F19" s="75">
        <f>MIN(F8:F16)</f>
        <v>1.4776</v>
      </c>
      <c r="G19" s="74"/>
      <c r="H19" s="75">
        <f>MIN(H8:H16)</f>
        <v>7.056</v>
      </c>
      <c r="I19" s="74"/>
      <c r="J19" s="75">
        <f>MIN(J8:J16)</f>
        <v>6.0194999999999999</v>
      </c>
      <c r="K19" s="74"/>
      <c r="L19" s="75">
        <f>MIN(L8:L16)</f>
        <v>10.3795</v>
      </c>
      <c r="M19" s="74"/>
      <c r="N19" s="75">
        <f>MIN(N8:N16)</f>
        <v>9.4732000000000003</v>
      </c>
      <c r="O19" s="74"/>
      <c r="P19" s="75">
        <f>MIN(P8:P16)</f>
        <v>7.4410999999999996</v>
      </c>
      <c r="Q19" s="74"/>
      <c r="R19" s="75">
        <f>MIN(R8:R16)</f>
        <v>8.4537999999999993</v>
      </c>
      <c r="S19" s="76"/>
    </row>
    <row r="20" spans="1:19" ht="15" thickBot="1" x14ac:dyDescent="0.35">
      <c r="A20" s="77" t="s">
        <v>29</v>
      </c>
      <c r="B20" s="78"/>
      <c r="C20" s="78"/>
      <c r="D20" s="79">
        <f>MAX(D8:D16)</f>
        <v>1.3564000000000001</v>
      </c>
      <c r="E20" s="78"/>
      <c r="F20" s="79">
        <f>MAX(F8:F16)</f>
        <v>12.9636</v>
      </c>
      <c r="G20" s="78"/>
      <c r="H20" s="79">
        <f>MAX(H8:H16)</f>
        <v>21.937999999999999</v>
      </c>
      <c r="I20" s="78"/>
      <c r="J20" s="79">
        <f>MAX(J8:J16)</f>
        <v>53.825200000000002</v>
      </c>
      <c r="K20" s="78"/>
      <c r="L20" s="79">
        <f>MAX(L8:L16)</f>
        <v>39.725700000000003</v>
      </c>
      <c r="M20" s="78"/>
      <c r="N20" s="79">
        <f>MAX(N8:N16)</f>
        <v>29.369199999999999</v>
      </c>
      <c r="O20" s="78"/>
      <c r="P20" s="79">
        <f>MAX(P8:P16)</f>
        <v>18.828399999999998</v>
      </c>
      <c r="Q20" s="78"/>
      <c r="R20" s="79">
        <f>MAX(R8:R16)</f>
        <v>24.605899999999998</v>
      </c>
      <c r="S20" s="80"/>
    </row>
    <row r="21" spans="1:19" x14ac:dyDescent="0.3">
      <c r="A21" s="112" t="s">
        <v>432</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44609</v>
      </c>
      <c r="C8" s="65">
        <f>VLOOKUP($A8,'Return Data'!$B$7:$R$2292,4,0)</f>
        <v>78.81</v>
      </c>
      <c r="D8" s="65">
        <f>VLOOKUP($A8,'Return Data'!$B$7:$R$2292,10,0)</f>
        <v>-1.9166000000000001</v>
      </c>
      <c r="E8" s="66">
        <f t="shared" ref="E8:E16" si="0">RANK(D8,D$8:D$16,0)</f>
        <v>7</v>
      </c>
      <c r="F8" s="65">
        <f>VLOOKUP($A8,'Return Data'!$B$7:$R$2292,11,0)</f>
        <v>1.3372999999999999</v>
      </c>
      <c r="G8" s="66">
        <f t="shared" ref="G8:G16" si="1">RANK(F8,F$8:F$16,0)</f>
        <v>8</v>
      </c>
      <c r="H8" s="65">
        <f>VLOOKUP($A8,'Return Data'!$B$7:$R$2292,12,0)</f>
        <v>8.7184000000000008</v>
      </c>
      <c r="I8" s="66">
        <f t="shared" ref="I8:I16" si="2">RANK(H8,H$8:H$16,0)</f>
        <v>7</v>
      </c>
      <c r="J8" s="65">
        <f>VLOOKUP($A8,'Return Data'!$B$7:$R$2292,13,0)</f>
        <v>10.7349</v>
      </c>
      <c r="K8" s="66">
        <f t="shared" ref="K8:K16" si="3">RANK(J8,J$8:J$16,0)</f>
        <v>6</v>
      </c>
      <c r="L8" s="65">
        <f>VLOOKUP($A8,'Return Data'!$B$7:$R$2292,17,0)</f>
        <v>15.1922</v>
      </c>
      <c r="M8" s="66">
        <f>RANK(L8,L$8:L$16,0)</f>
        <v>4</v>
      </c>
      <c r="N8" s="65">
        <f>VLOOKUP($A8,'Return Data'!$B$7:$R$2292,14,0)</f>
        <v>14.270300000000001</v>
      </c>
      <c r="O8" s="66">
        <f>RANK(N8,N$8:N$16,0)</f>
        <v>4</v>
      </c>
      <c r="P8" s="65">
        <f>VLOOKUP($A8,'Return Data'!$B$7:$R$2292,15,0)</f>
        <v>10.4192</v>
      </c>
      <c r="Q8" s="66">
        <f>RANK(P8,P$8:P$16,0)</f>
        <v>4</v>
      </c>
      <c r="R8" s="65">
        <f>VLOOKUP($A8,'Return Data'!$B$7:$R$2292,16,0)</f>
        <v>12.2752</v>
      </c>
      <c r="S8" s="67">
        <f>RANK(R8,R$8:R$16,0)</f>
        <v>5</v>
      </c>
    </row>
    <row r="9" spans="1:20" x14ac:dyDescent="0.3">
      <c r="A9" s="63" t="s">
        <v>544</v>
      </c>
      <c r="B9" s="64">
        <f>VLOOKUP($A9,'Return Data'!$B$7:$R$2292,3,0)</f>
        <v>44609</v>
      </c>
      <c r="C9" s="65">
        <f>VLOOKUP($A9,'Return Data'!$B$7:$R$2292,4,0)</f>
        <v>298.25900000000001</v>
      </c>
      <c r="D9" s="65">
        <f>VLOOKUP($A9,'Return Data'!$B$7:$R$2292,10,0)</f>
        <v>-0.27750000000000002</v>
      </c>
      <c r="E9" s="66">
        <f t="shared" si="0"/>
        <v>2</v>
      </c>
      <c r="F9" s="65">
        <f>VLOOKUP($A9,'Return Data'!$B$7:$R$2292,11,0)</f>
        <v>8.0974000000000004</v>
      </c>
      <c r="G9" s="66">
        <f t="shared" si="1"/>
        <v>2</v>
      </c>
      <c r="H9" s="65">
        <f>VLOOKUP($A9,'Return Data'!$B$7:$R$2292,12,0)</f>
        <v>15.206</v>
      </c>
      <c r="I9" s="66">
        <f t="shared" si="2"/>
        <v>1</v>
      </c>
      <c r="J9" s="65">
        <f>VLOOKUP($A9,'Return Data'!$B$7:$R$2292,13,0)</f>
        <v>16.5275</v>
      </c>
      <c r="K9" s="66">
        <f t="shared" si="3"/>
        <v>2</v>
      </c>
      <c r="L9" s="65">
        <f>VLOOKUP($A9,'Return Data'!$B$7:$R$2292,17,0)</f>
        <v>20.4529</v>
      </c>
      <c r="M9" s="66">
        <f t="shared" ref="M9:M16" si="4">RANK(L9,L$8:L$16,0)</f>
        <v>1</v>
      </c>
      <c r="N9" s="65">
        <f>VLOOKUP($A9,'Return Data'!$B$7:$R$2292,14,0)</f>
        <v>16.7879</v>
      </c>
      <c r="O9" s="66">
        <f t="shared" ref="O9:O16" si="5">RANK(N9,N$8:N$16,0)</f>
        <v>1</v>
      </c>
      <c r="P9" s="65">
        <f>VLOOKUP($A9,'Return Data'!$B$7:$R$2292,15,0)</f>
        <v>12.5754</v>
      </c>
      <c r="Q9" s="66">
        <f t="shared" ref="Q9:Q14" si="6">RANK(P9,P$8:P$16,0)</f>
        <v>1</v>
      </c>
      <c r="R9" s="65">
        <f>VLOOKUP($A9,'Return Data'!$B$7:$R$2292,16,0)</f>
        <v>14.144</v>
      </c>
      <c r="S9" s="67">
        <f t="shared" ref="S9:S16" si="7">RANK(R9,R$8:R$16,0)</f>
        <v>2</v>
      </c>
    </row>
    <row r="10" spans="1:20" x14ac:dyDescent="0.3">
      <c r="A10" s="63" t="s">
        <v>546</v>
      </c>
      <c r="B10" s="64">
        <f>VLOOKUP($A10,'Return Data'!$B$7:$R$2292,3,0)</f>
        <v>44609</v>
      </c>
      <c r="C10" s="65">
        <f>VLOOKUP($A10,'Return Data'!$B$7:$R$2292,4,0)</f>
        <v>53.98</v>
      </c>
      <c r="D10" s="65">
        <f>VLOOKUP($A10,'Return Data'!$B$7:$R$2292,10,0)</f>
        <v>-0.27710000000000001</v>
      </c>
      <c r="E10" s="66">
        <f t="shared" si="0"/>
        <v>1</v>
      </c>
      <c r="F10" s="65">
        <f>VLOOKUP($A10,'Return Data'!$B$7:$R$2292,11,0)</f>
        <v>4.9173999999999998</v>
      </c>
      <c r="G10" s="66">
        <f t="shared" si="1"/>
        <v>3</v>
      </c>
      <c r="H10" s="65">
        <f>VLOOKUP($A10,'Return Data'!$B$7:$R$2292,12,0)</f>
        <v>10.2082</v>
      </c>
      <c r="I10" s="66">
        <f t="shared" si="2"/>
        <v>4</v>
      </c>
      <c r="J10" s="65">
        <f>VLOOKUP($A10,'Return Data'!$B$7:$R$2292,13,0)</f>
        <v>11.0928</v>
      </c>
      <c r="K10" s="66">
        <f t="shared" si="3"/>
        <v>5</v>
      </c>
      <c r="L10" s="65">
        <f>VLOOKUP($A10,'Return Data'!$B$7:$R$2292,17,0)</f>
        <v>14.345599999999999</v>
      </c>
      <c r="M10" s="66">
        <f t="shared" si="4"/>
        <v>5</v>
      </c>
      <c r="N10" s="65">
        <f>VLOOKUP($A10,'Return Data'!$B$7:$R$2292,14,0)</f>
        <v>14.2781</v>
      </c>
      <c r="O10" s="66">
        <f t="shared" si="5"/>
        <v>3</v>
      </c>
      <c r="P10" s="65">
        <f>VLOOKUP($A10,'Return Data'!$B$7:$R$2292,15,0)</f>
        <v>11.789300000000001</v>
      </c>
      <c r="Q10" s="66">
        <f t="shared" si="6"/>
        <v>2</v>
      </c>
      <c r="R10" s="65">
        <f>VLOOKUP($A10,'Return Data'!$B$7:$R$2292,16,0)</f>
        <v>13.273999999999999</v>
      </c>
      <c r="S10" s="67">
        <f t="shared" si="7"/>
        <v>3</v>
      </c>
    </row>
    <row r="11" spans="1:20" x14ac:dyDescent="0.3">
      <c r="A11" s="63" t="s">
        <v>547</v>
      </c>
      <c r="B11" s="64">
        <f>VLOOKUP($A11,'Return Data'!$B$7:$R$2292,3,0)</f>
        <v>44609</v>
      </c>
      <c r="C11" s="65">
        <f>VLOOKUP($A11,'Return Data'!$B$7:$R$2292,4,0)</f>
        <v>11.3428</v>
      </c>
      <c r="D11" s="65">
        <f>VLOOKUP($A11,'Return Data'!$B$7:$R$2292,10,0)</f>
        <v>-0.79330000000000001</v>
      </c>
      <c r="E11" s="66">
        <f t="shared" si="0"/>
        <v>4</v>
      </c>
      <c r="F11" s="65">
        <f>VLOOKUP($A11,'Return Data'!$B$7:$R$2292,11,0)</f>
        <v>8.4678000000000004</v>
      </c>
      <c r="G11" s="66">
        <f t="shared" si="1"/>
        <v>1</v>
      </c>
      <c r="H11" s="65">
        <f>VLOOKUP($A11,'Return Data'!$B$7:$R$2292,12,0)</f>
        <v>14.5159</v>
      </c>
      <c r="I11" s="66">
        <f t="shared" si="2"/>
        <v>2</v>
      </c>
      <c r="J11" s="65">
        <f>VLOOKUP($A11,'Return Data'!$B$7:$R$2292,13,0)</f>
        <v>17.273399999999999</v>
      </c>
      <c r="K11" s="66">
        <f t="shared" si="3"/>
        <v>1</v>
      </c>
      <c r="L11" s="65">
        <f>VLOOKUP($A11,'Return Data'!$B$7:$R$2292,17,0)</f>
        <v>5.7640000000000002</v>
      </c>
      <c r="M11" s="66">
        <f t="shared" si="4"/>
        <v>9</v>
      </c>
      <c r="N11" s="65"/>
      <c r="O11" s="66"/>
      <c r="P11" s="65"/>
      <c r="Q11" s="66"/>
      <c r="R11" s="65">
        <f>VLOOKUP($A11,'Return Data'!$B$7:$R$2292,16,0)</f>
        <v>6.0814000000000004</v>
      </c>
      <c r="S11" s="67">
        <f t="shared" si="7"/>
        <v>9</v>
      </c>
    </row>
    <row r="12" spans="1:20" x14ac:dyDescent="0.3">
      <c r="A12" s="63" t="s">
        <v>549</v>
      </c>
      <c r="B12" s="64">
        <f>VLOOKUP($A12,'Return Data'!$B$7:$R$2292,3,0)</f>
        <v>44609</v>
      </c>
      <c r="C12" s="65">
        <f>VLOOKUP($A12,'Return Data'!$B$7:$R$2292,4,0)</f>
        <v>14.946</v>
      </c>
      <c r="D12" s="65">
        <f>VLOOKUP($A12,'Return Data'!$B$7:$R$2292,10,0)</f>
        <v>-1.2161</v>
      </c>
      <c r="E12" s="66">
        <f t="shared" si="0"/>
        <v>5</v>
      </c>
      <c r="F12" s="65">
        <f>VLOOKUP($A12,'Return Data'!$B$7:$R$2292,11,0)</f>
        <v>2.8206000000000002</v>
      </c>
      <c r="G12" s="66">
        <f t="shared" si="1"/>
        <v>5</v>
      </c>
      <c r="H12" s="65">
        <f>VLOOKUP($A12,'Return Data'!$B$7:$R$2292,12,0)</f>
        <v>9.0709999999999997</v>
      </c>
      <c r="I12" s="66">
        <f t="shared" si="2"/>
        <v>6</v>
      </c>
      <c r="J12" s="65">
        <f>VLOOKUP($A12,'Return Data'!$B$7:$R$2292,13,0)</f>
        <v>10.261900000000001</v>
      </c>
      <c r="K12" s="66">
        <f t="shared" si="3"/>
        <v>7</v>
      </c>
      <c r="L12" s="65">
        <f>VLOOKUP($A12,'Return Data'!$B$7:$R$2292,17,0)</f>
        <v>13.8386</v>
      </c>
      <c r="M12" s="66">
        <f t="shared" si="4"/>
        <v>6</v>
      </c>
      <c r="N12" s="65">
        <f>VLOOKUP($A12,'Return Data'!$B$7:$R$2292,14,0)</f>
        <v>14.1934</v>
      </c>
      <c r="O12" s="66">
        <f t="shared" si="5"/>
        <v>5</v>
      </c>
      <c r="P12" s="65"/>
      <c r="Q12" s="66"/>
      <c r="R12" s="65">
        <f>VLOOKUP($A12,'Return Data'!$B$7:$R$2292,16,0)</f>
        <v>12.002700000000001</v>
      </c>
      <c r="S12" s="67">
        <f t="shared" si="7"/>
        <v>7</v>
      </c>
    </row>
    <row r="13" spans="1:20" x14ac:dyDescent="0.3">
      <c r="A13" s="63" t="s">
        <v>551</v>
      </c>
      <c r="B13" s="64">
        <f>VLOOKUP($A13,'Return Data'!$B$7:$R$2292,3,0)</f>
        <v>44609</v>
      </c>
      <c r="C13" s="65">
        <f>VLOOKUP($A13,'Return Data'!$B$7:$R$2292,4,0)</f>
        <v>33.886000000000003</v>
      </c>
      <c r="D13" s="65">
        <f>VLOOKUP($A13,'Return Data'!$B$7:$R$2292,10,0)</f>
        <v>-2.1964000000000001</v>
      </c>
      <c r="E13" s="66">
        <f t="shared" si="0"/>
        <v>9</v>
      </c>
      <c r="F13" s="65">
        <f>VLOOKUP($A13,'Return Data'!$B$7:$R$2292,11,0)</f>
        <v>1.2428999999999999</v>
      </c>
      <c r="G13" s="66">
        <f t="shared" si="1"/>
        <v>9</v>
      </c>
      <c r="H13" s="65">
        <f>VLOOKUP($A13,'Return Data'!$B$7:$R$2292,12,0)</f>
        <v>6.3657000000000004</v>
      </c>
      <c r="I13" s="66">
        <f t="shared" si="2"/>
        <v>9</v>
      </c>
      <c r="J13" s="65">
        <f>VLOOKUP($A13,'Return Data'!$B$7:$R$2292,13,0)</f>
        <v>7.1833</v>
      </c>
      <c r="K13" s="66">
        <f t="shared" si="3"/>
        <v>8</v>
      </c>
      <c r="L13" s="65">
        <f>VLOOKUP($A13,'Return Data'!$B$7:$R$2292,17,0)</f>
        <v>11.195600000000001</v>
      </c>
      <c r="M13" s="66">
        <f t="shared" si="4"/>
        <v>8</v>
      </c>
      <c r="N13" s="65">
        <f>VLOOKUP($A13,'Return Data'!$B$7:$R$2292,14,0)</f>
        <v>10.9284</v>
      </c>
      <c r="O13" s="66">
        <f t="shared" si="5"/>
        <v>7</v>
      </c>
      <c r="P13" s="65">
        <f>VLOOKUP($A13,'Return Data'!$B$7:$R$2292,15,0)</f>
        <v>9.0429999999999993</v>
      </c>
      <c r="Q13" s="66">
        <f t="shared" si="6"/>
        <v>5</v>
      </c>
      <c r="R13" s="65">
        <f>VLOOKUP($A13,'Return Data'!$B$7:$R$2292,16,0)</f>
        <v>12.007300000000001</v>
      </c>
      <c r="S13" s="67">
        <f t="shared" si="7"/>
        <v>6</v>
      </c>
    </row>
    <row r="14" spans="1:20" x14ac:dyDescent="0.3">
      <c r="A14" s="63" t="s">
        <v>554</v>
      </c>
      <c r="B14" s="64">
        <f>VLOOKUP($A14,'Return Data'!$B$7:$R$2292,3,0)</f>
        <v>44609</v>
      </c>
      <c r="C14" s="65">
        <f>VLOOKUP($A14,'Return Data'!$B$7:$R$2292,4,0)</f>
        <v>130.45820000000001</v>
      </c>
      <c r="D14" s="65">
        <f>VLOOKUP($A14,'Return Data'!$B$7:$R$2292,10,0)</f>
        <v>-1.9758</v>
      </c>
      <c r="E14" s="66">
        <f t="shared" si="0"/>
        <v>8</v>
      </c>
      <c r="F14" s="65">
        <f>VLOOKUP($A14,'Return Data'!$B$7:$R$2292,11,0)</f>
        <v>1.4133</v>
      </c>
      <c r="G14" s="66">
        <f t="shared" si="1"/>
        <v>7</v>
      </c>
      <c r="H14" s="65">
        <f>VLOOKUP($A14,'Return Data'!$B$7:$R$2292,12,0)</f>
        <v>9.4314</v>
      </c>
      <c r="I14" s="66">
        <f t="shared" si="2"/>
        <v>5</v>
      </c>
      <c r="J14" s="65">
        <f>VLOOKUP($A14,'Return Data'!$B$7:$R$2292,13,0)</f>
        <v>11.6479</v>
      </c>
      <c r="K14" s="66">
        <f t="shared" si="3"/>
        <v>4</v>
      </c>
      <c r="L14" s="65">
        <f>VLOOKUP($A14,'Return Data'!$B$7:$R$2292,17,0)</f>
        <v>13.699400000000001</v>
      </c>
      <c r="M14" s="66">
        <f t="shared" si="4"/>
        <v>7</v>
      </c>
      <c r="N14" s="65">
        <f>VLOOKUP($A14,'Return Data'!$B$7:$R$2292,14,0)</f>
        <v>13.2455</v>
      </c>
      <c r="O14" s="66">
        <f t="shared" si="5"/>
        <v>6</v>
      </c>
      <c r="P14" s="65">
        <f>VLOOKUP($A14,'Return Data'!$B$7:$R$2292,15,0)</f>
        <v>11.3261</v>
      </c>
      <c r="Q14" s="66">
        <f t="shared" si="6"/>
        <v>3</v>
      </c>
      <c r="R14" s="65">
        <f>VLOOKUP($A14,'Return Data'!$B$7:$R$2292,16,0)</f>
        <v>12.357699999999999</v>
      </c>
      <c r="S14" s="67">
        <f t="shared" si="7"/>
        <v>4</v>
      </c>
    </row>
    <row r="15" spans="1:20" x14ac:dyDescent="0.3">
      <c r="A15" s="63" t="s">
        <v>555</v>
      </c>
      <c r="B15" s="64">
        <f>VLOOKUP($A15,'Return Data'!$B$7:$R$2292,3,0)</f>
        <v>44609</v>
      </c>
      <c r="C15" s="65">
        <f>VLOOKUP($A15,'Return Data'!$B$7:$R$2292,4,0)</f>
        <v>15.336499999999999</v>
      </c>
      <c r="D15" s="65">
        <f>VLOOKUP($A15,'Return Data'!$B$7:$R$2292,10,0)</f>
        <v>-0.61299999999999999</v>
      </c>
      <c r="E15" s="66">
        <f t="shared" si="0"/>
        <v>3</v>
      </c>
      <c r="F15" s="65">
        <f>VLOOKUP($A15,'Return Data'!$B$7:$R$2292,11,0)</f>
        <v>3.7968000000000002</v>
      </c>
      <c r="G15" s="66">
        <f t="shared" si="1"/>
        <v>4</v>
      </c>
      <c r="H15" s="65">
        <f>VLOOKUP($A15,'Return Data'!$B$7:$R$2292,12,0)</f>
        <v>11.1043</v>
      </c>
      <c r="I15" s="66">
        <f t="shared" si="2"/>
        <v>3</v>
      </c>
      <c r="J15" s="65">
        <f>VLOOKUP($A15,'Return Data'!$B$7:$R$2292,13,0)</f>
        <v>12.127800000000001</v>
      </c>
      <c r="K15" s="66">
        <f t="shared" si="3"/>
        <v>3</v>
      </c>
      <c r="L15" s="65">
        <f>VLOOKUP($A15,'Return Data'!$B$7:$R$2292,17,0)</f>
        <v>17.7181</v>
      </c>
      <c r="M15" s="66">
        <f t="shared" si="4"/>
        <v>2</v>
      </c>
      <c r="N15" s="65"/>
      <c r="O15" s="66"/>
      <c r="P15" s="65"/>
      <c r="Q15" s="66"/>
      <c r="R15" s="65">
        <f>VLOOKUP($A15,'Return Data'!$B$7:$R$2292,16,0)</f>
        <v>15.0122</v>
      </c>
      <c r="S15" s="67">
        <f t="shared" si="7"/>
        <v>1</v>
      </c>
    </row>
    <row r="16" spans="1:20" x14ac:dyDescent="0.3">
      <c r="A16" s="63" t="s">
        <v>557</v>
      </c>
      <c r="B16" s="64">
        <f>VLOOKUP($A16,'Return Data'!$B$7:$R$2292,3,0)</f>
        <v>44609</v>
      </c>
      <c r="C16" s="65">
        <f>VLOOKUP($A16,'Return Data'!$B$7:$R$2292,4,0)</f>
        <v>15.39</v>
      </c>
      <c r="D16" s="65">
        <f>VLOOKUP($A16,'Return Data'!$B$7:$R$2292,10,0)</f>
        <v>-1.4094</v>
      </c>
      <c r="E16" s="66">
        <f t="shared" si="0"/>
        <v>6</v>
      </c>
      <c r="F16" s="65">
        <f>VLOOKUP($A16,'Return Data'!$B$7:$R$2292,11,0)</f>
        <v>2.1234000000000002</v>
      </c>
      <c r="G16" s="66">
        <f t="shared" si="1"/>
        <v>6</v>
      </c>
      <c r="H16" s="65">
        <f>VLOOKUP($A16,'Return Data'!$B$7:$R$2292,12,0)</f>
        <v>7.1726999999999999</v>
      </c>
      <c r="I16" s="66">
        <f t="shared" si="2"/>
        <v>8</v>
      </c>
      <c r="J16" s="65">
        <f>VLOOKUP($A16,'Return Data'!$B$7:$R$2292,13,0)</f>
        <v>7.0236000000000001</v>
      </c>
      <c r="K16" s="66">
        <f t="shared" si="3"/>
        <v>9</v>
      </c>
      <c r="L16" s="65">
        <f>VLOOKUP($A16,'Return Data'!$B$7:$R$2292,17,0)</f>
        <v>15.912100000000001</v>
      </c>
      <c r="M16" s="66">
        <f t="shared" si="4"/>
        <v>3</v>
      </c>
      <c r="N16" s="65">
        <f>VLOOKUP($A16,'Return Data'!$B$7:$R$2292,14,0)</f>
        <v>14.503399999999999</v>
      </c>
      <c r="O16" s="66">
        <f t="shared" si="5"/>
        <v>2</v>
      </c>
      <c r="P16" s="65"/>
      <c r="Q16" s="66"/>
      <c r="R16" s="65">
        <f>VLOOKUP($A16,'Return Data'!$B$7:$R$2292,16,0)</f>
        <v>10.9762</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-1.1861333333333333</v>
      </c>
      <c r="E18" s="74"/>
      <c r="F18" s="75">
        <f>AVERAGE(F8:F16)</f>
        <v>3.8018777777777775</v>
      </c>
      <c r="G18" s="74"/>
      <c r="H18" s="75">
        <f>AVERAGE(H8:H16)</f>
        <v>10.199288888888889</v>
      </c>
      <c r="I18" s="74"/>
      <c r="J18" s="75">
        <f>AVERAGE(J8:J16)</f>
        <v>11.541455555555556</v>
      </c>
      <c r="K18" s="74"/>
      <c r="L18" s="75">
        <f>AVERAGE(L8:L16)</f>
        <v>14.23538888888889</v>
      </c>
      <c r="M18" s="74"/>
      <c r="N18" s="75">
        <f>AVERAGE(N8:N16)</f>
        <v>14.029571428571428</v>
      </c>
      <c r="O18" s="74"/>
      <c r="P18" s="75">
        <f>AVERAGE(P8:P16)</f>
        <v>11.030600000000002</v>
      </c>
      <c r="Q18" s="74"/>
      <c r="R18" s="75">
        <f>AVERAGE(R8:R16)</f>
        <v>12.014522222222221</v>
      </c>
      <c r="S18" s="76"/>
    </row>
    <row r="19" spans="1:19" x14ac:dyDescent="0.3">
      <c r="A19" s="73" t="s">
        <v>28</v>
      </c>
      <c r="B19" s="74"/>
      <c r="C19" s="74"/>
      <c r="D19" s="75">
        <f>MIN(D8:D16)</f>
        <v>-2.1964000000000001</v>
      </c>
      <c r="E19" s="74"/>
      <c r="F19" s="75">
        <f>MIN(F8:F16)</f>
        <v>1.2428999999999999</v>
      </c>
      <c r="G19" s="74"/>
      <c r="H19" s="75">
        <f>MIN(H8:H16)</f>
        <v>6.3657000000000004</v>
      </c>
      <c r="I19" s="74"/>
      <c r="J19" s="75">
        <f>MIN(J8:J16)</f>
        <v>7.0236000000000001</v>
      </c>
      <c r="K19" s="74"/>
      <c r="L19" s="75">
        <f>MIN(L8:L16)</f>
        <v>5.7640000000000002</v>
      </c>
      <c r="M19" s="74"/>
      <c r="N19" s="75">
        <f>MIN(N8:N16)</f>
        <v>10.9284</v>
      </c>
      <c r="O19" s="74"/>
      <c r="P19" s="75">
        <f>MIN(P8:P16)</f>
        <v>9.0429999999999993</v>
      </c>
      <c r="Q19" s="74"/>
      <c r="R19" s="75">
        <f>MIN(R8:R16)</f>
        <v>6.0814000000000004</v>
      </c>
      <c r="S19" s="76"/>
    </row>
    <row r="20" spans="1:19" ht="15" thickBot="1" x14ac:dyDescent="0.35">
      <c r="A20" s="77" t="s">
        <v>29</v>
      </c>
      <c r="B20" s="78"/>
      <c r="C20" s="78"/>
      <c r="D20" s="79">
        <f>MAX(D8:D16)</f>
        <v>-0.27710000000000001</v>
      </c>
      <c r="E20" s="78"/>
      <c r="F20" s="79">
        <f>MAX(F8:F16)</f>
        <v>8.4678000000000004</v>
      </c>
      <c r="G20" s="78"/>
      <c r="H20" s="79">
        <f>MAX(H8:H16)</f>
        <v>15.206</v>
      </c>
      <c r="I20" s="78"/>
      <c r="J20" s="79">
        <f>MAX(J8:J16)</f>
        <v>17.273399999999999</v>
      </c>
      <c r="K20" s="78"/>
      <c r="L20" s="79">
        <f>MAX(L8:L16)</f>
        <v>20.4529</v>
      </c>
      <c r="M20" s="78"/>
      <c r="N20" s="79">
        <f>MAX(N8:N16)</f>
        <v>16.7879</v>
      </c>
      <c r="O20" s="78"/>
      <c r="P20" s="79">
        <f>MAX(P8:P16)</f>
        <v>12.5754</v>
      </c>
      <c r="Q20" s="78"/>
      <c r="R20" s="79">
        <f>MAX(R8:R16)</f>
        <v>15.0122</v>
      </c>
      <c r="S20" s="80"/>
    </row>
    <row r="21" spans="1:19" x14ac:dyDescent="0.3">
      <c r="A21" s="112" t="s">
        <v>432</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44609</v>
      </c>
      <c r="C8" s="65">
        <f>VLOOKUP($A8,'Return Data'!$B$7:$R$2292,4,0)</f>
        <v>72.27</v>
      </c>
      <c r="D8" s="65">
        <f>VLOOKUP($A8,'Return Data'!$B$7:$R$2292,10,0)</f>
        <v>-2.2189000000000001</v>
      </c>
      <c r="E8" s="66">
        <f t="shared" ref="E8:E16" si="0">RANK(D8,D$8:D$16,0)</f>
        <v>7</v>
      </c>
      <c r="F8" s="65">
        <f>VLOOKUP($A8,'Return Data'!$B$7:$R$2292,11,0)</f>
        <v>0.69669999999999999</v>
      </c>
      <c r="G8" s="66">
        <f t="shared" ref="G8:G16" si="1">RANK(F8,F$8:F$16,0)</f>
        <v>8</v>
      </c>
      <c r="H8" s="65">
        <f>VLOOKUP($A8,'Return Data'!$B$7:$R$2292,12,0)</f>
        <v>7.7049000000000003</v>
      </c>
      <c r="I8" s="66">
        <f t="shared" ref="I8:I16" si="2">RANK(H8,H$8:H$16,0)</f>
        <v>7</v>
      </c>
      <c r="J8" s="65">
        <f>VLOOKUP($A8,'Return Data'!$B$7:$R$2292,13,0)</f>
        <v>9.3673999999999999</v>
      </c>
      <c r="K8" s="66">
        <f t="shared" ref="K8:K16" si="3">RANK(J8,J$8:J$16,0)</f>
        <v>6</v>
      </c>
      <c r="L8" s="65">
        <f>VLOOKUP($A8,'Return Data'!$B$7:$R$2292,17,0)</f>
        <v>13.8462</v>
      </c>
      <c r="M8" s="66">
        <f t="shared" ref="M8:M16" si="4">RANK(L8,L$8:L$16,0)</f>
        <v>4</v>
      </c>
      <c r="N8" s="65">
        <f>VLOOKUP($A8,'Return Data'!$B$7:$R$2292,14,0)</f>
        <v>12.997299999999999</v>
      </c>
      <c r="O8" s="66">
        <f>RANK(N8,N$8:N$16,0)</f>
        <v>4</v>
      </c>
      <c r="P8" s="65">
        <f>VLOOKUP($A8,'Return Data'!$B$7:$R$2292,15,0)</f>
        <v>9.1487999999999996</v>
      </c>
      <c r="Q8" s="66">
        <f>RANK(P8,P$8:P$16,0)</f>
        <v>4</v>
      </c>
      <c r="R8" s="65">
        <f>VLOOKUP($A8,'Return Data'!$B$7:$R$2292,16,0)</f>
        <v>9.4832000000000001</v>
      </c>
      <c r="S8" s="67">
        <f t="shared" ref="S8:S16" si="5">RANK(R8,R$8:R$16,0)</f>
        <v>8</v>
      </c>
    </row>
    <row r="9" spans="1:20" x14ac:dyDescent="0.3">
      <c r="A9" s="63" t="s">
        <v>543</v>
      </c>
      <c r="B9" s="64">
        <f>VLOOKUP($A9,'Return Data'!$B$7:$R$2292,3,0)</f>
        <v>44609</v>
      </c>
      <c r="C9" s="65">
        <f>VLOOKUP($A9,'Return Data'!$B$7:$R$2292,4,0)</f>
        <v>281.96699999999998</v>
      </c>
      <c r="D9" s="65">
        <f>VLOOKUP($A9,'Return Data'!$B$7:$R$2292,10,0)</f>
        <v>-0.43219999999999997</v>
      </c>
      <c r="E9" s="66">
        <f t="shared" si="0"/>
        <v>1</v>
      </c>
      <c r="F9" s="65">
        <f>VLOOKUP($A9,'Return Data'!$B$7:$R$2292,11,0)</f>
        <v>7.7670000000000003</v>
      </c>
      <c r="G9" s="66">
        <f t="shared" si="1"/>
        <v>1</v>
      </c>
      <c r="H9" s="65">
        <f>VLOOKUP($A9,'Return Data'!$B$7:$R$2292,12,0)</f>
        <v>14.6823</v>
      </c>
      <c r="I9" s="66">
        <f t="shared" si="2"/>
        <v>1</v>
      </c>
      <c r="J9" s="65">
        <f>VLOOKUP($A9,'Return Data'!$B$7:$R$2292,13,0)</f>
        <v>15.835100000000001</v>
      </c>
      <c r="K9" s="66">
        <f t="shared" si="3"/>
        <v>1</v>
      </c>
      <c r="L9" s="65">
        <f>VLOOKUP($A9,'Return Data'!$B$7:$R$2292,17,0)</f>
        <v>19.748999999999999</v>
      </c>
      <c r="M9" s="66">
        <f t="shared" si="4"/>
        <v>1</v>
      </c>
      <c r="N9" s="65">
        <f>VLOOKUP($A9,'Return Data'!$B$7:$R$2292,14,0)</f>
        <v>16.0914</v>
      </c>
      <c r="O9" s="66">
        <f>RANK(N9,N$8:N$16,0)</f>
        <v>1</v>
      </c>
      <c r="P9" s="65">
        <f>VLOOKUP($A9,'Return Data'!$B$7:$R$2292,15,0)</f>
        <v>13.037100000000001</v>
      </c>
      <c r="Q9" s="66">
        <f>RANK(P9,P$8:P$16,0)</f>
        <v>1</v>
      </c>
      <c r="R9" s="65">
        <f>VLOOKUP($A9,'Return Data'!$B$7:$R$2292,16,0)</f>
        <v>16.845099999999999</v>
      </c>
      <c r="S9" s="67">
        <f t="shared" si="5"/>
        <v>1</v>
      </c>
    </row>
    <row r="10" spans="1:20" x14ac:dyDescent="0.3">
      <c r="A10" s="63" t="s">
        <v>545</v>
      </c>
      <c r="B10" s="64">
        <f>VLOOKUP($A10,'Return Data'!$B$7:$R$2292,3,0)</f>
        <v>44609</v>
      </c>
      <c r="C10" s="65">
        <f>VLOOKUP($A10,'Return Data'!$B$7:$R$2292,4,0)</f>
        <v>49.42</v>
      </c>
      <c r="D10" s="65">
        <f>VLOOKUP($A10,'Return Data'!$B$7:$R$2292,10,0)</f>
        <v>-0.4632</v>
      </c>
      <c r="E10" s="66">
        <f t="shared" si="0"/>
        <v>2</v>
      </c>
      <c r="F10" s="65">
        <f>VLOOKUP($A10,'Return Data'!$B$7:$R$2292,11,0)</f>
        <v>4.5705</v>
      </c>
      <c r="G10" s="66">
        <f t="shared" si="1"/>
        <v>3</v>
      </c>
      <c r="H10" s="65">
        <f>VLOOKUP($A10,'Return Data'!$B$7:$R$2292,12,0)</f>
        <v>9.6516999999999999</v>
      </c>
      <c r="I10" s="66">
        <f t="shared" si="2"/>
        <v>4</v>
      </c>
      <c r="J10" s="65">
        <f>VLOOKUP($A10,'Return Data'!$B$7:$R$2292,13,0)</f>
        <v>10.361800000000001</v>
      </c>
      <c r="K10" s="66">
        <f t="shared" si="3"/>
        <v>3</v>
      </c>
      <c r="L10" s="65">
        <f>VLOOKUP($A10,'Return Data'!$B$7:$R$2292,17,0)</f>
        <v>13.6326</v>
      </c>
      <c r="M10" s="66">
        <f t="shared" si="4"/>
        <v>5</v>
      </c>
      <c r="N10" s="65">
        <f>VLOOKUP($A10,'Return Data'!$B$7:$R$2292,14,0)</f>
        <v>13.606</v>
      </c>
      <c r="O10" s="66">
        <f>RANK(N10,N$8:N$16,0)</f>
        <v>2</v>
      </c>
      <c r="P10" s="65">
        <f>VLOOKUP($A10,'Return Data'!$B$7:$R$2292,15,0)</f>
        <v>10.849299999999999</v>
      </c>
      <c r="Q10" s="66">
        <f>RANK(P10,P$8:P$16,0)</f>
        <v>2</v>
      </c>
      <c r="R10" s="65">
        <f>VLOOKUP($A10,'Return Data'!$B$7:$R$2292,16,0)</f>
        <v>11.126300000000001</v>
      </c>
      <c r="S10" s="67">
        <f t="shared" si="5"/>
        <v>4</v>
      </c>
    </row>
    <row r="11" spans="1:20" x14ac:dyDescent="0.3">
      <c r="A11" s="63" t="s">
        <v>548</v>
      </c>
      <c r="B11" s="64">
        <f>VLOOKUP($A11,'Return Data'!$B$7:$R$2292,3,0)</f>
        <v>44609</v>
      </c>
      <c r="C11" s="65">
        <f>VLOOKUP($A11,'Return Data'!$B$7:$R$2292,4,0)</f>
        <v>10.829599999999999</v>
      </c>
      <c r="D11" s="65">
        <f>VLOOKUP($A11,'Return Data'!$B$7:$R$2292,10,0)</f>
        <v>-1.3329</v>
      </c>
      <c r="E11" s="66">
        <f t="shared" si="0"/>
        <v>4</v>
      </c>
      <c r="F11" s="65">
        <f>VLOOKUP($A11,'Return Data'!$B$7:$R$2292,11,0)</f>
        <v>7.2843</v>
      </c>
      <c r="G11" s="66">
        <f t="shared" si="1"/>
        <v>2</v>
      </c>
      <c r="H11" s="65">
        <f>VLOOKUP($A11,'Return Data'!$B$7:$R$2292,12,0)</f>
        <v>12.649900000000001</v>
      </c>
      <c r="I11" s="66">
        <f t="shared" si="2"/>
        <v>2</v>
      </c>
      <c r="J11" s="65">
        <f>VLOOKUP($A11,'Return Data'!$B$7:$R$2292,13,0)</f>
        <v>14.6378</v>
      </c>
      <c r="K11" s="66">
        <f t="shared" si="3"/>
        <v>2</v>
      </c>
      <c r="L11" s="65">
        <f>VLOOKUP($A11,'Return Data'!$B$7:$R$2292,17,0)</f>
        <v>3.4897</v>
      </c>
      <c r="M11" s="66">
        <f t="shared" si="4"/>
        <v>9</v>
      </c>
      <c r="N11" s="65"/>
      <c r="O11" s="66"/>
      <c r="P11" s="65"/>
      <c r="Q11" s="66"/>
      <c r="R11" s="65">
        <f>VLOOKUP($A11,'Return Data'!$B$7:$R$2292,16,0)</f>
        <v>3.8048000000000002</v>
      </c>
      <c r="S11" s="67">
        <f t="shared" si="5"/>
        <v>9</v>
      </c>
    </row>
    <row r="12" spans="1:20" x14ac:dyDescent="0.3">
      <c r="A12" s="63" t="s">
        <v>550</v>
      </c>
      <c r="B12" s="64">
        <f>VLOOKUP($A12,'Return Data'!$B$7:$R$2292,3,0)</f>
        <v>44609</v>
      </c>
      <c r="C12" s="65">
        <f>VLOOKUP($A12,'Return Data'!$B$7:$R$2292,4,0)</f>
        <v>14.337999999999999</v>
      </c>
      <c r="D12" s="65">
        <f>VLOOKUP($A12,'Return Data'!$B$7:$R$2292,10,0)</f>
        <v>-1.5449999999999999</v>
      </c>
      <c r="E12" s="66">
        <f t="shared" si="0"/>
        <v>5</v>
      </c>
      <c r="F12" s="65">
        <f>VLOOKUP($A12,'Return Data'!$B$7:$R$2292,11,0)</f>
        <v>2.1371000000000002</v>
      </c>
      <c r="G12" s="66">
        <f t="shared" si="1"/>
        <v>5</v>
      </c>
      <c r="H12" s="65">
        <f>VLOOKUP($A12,'Return Data'!$B$7:$R$2292,12,0)</f>
        <v>7.9912999999999998</v>
      </c>
      <c r="I12" s="66">
        <f t="shared" si="2"/>
        <v>6</v>
      </c>
      <c r="J12" s="65">
        <f>VLOOKUP($A12,'Return Data'!$B$7:$R$2292,13,0)</f>
        <v>8.8355999999999995</v>
      </c>
      <c r="K12" s="66">
        <f t="shared" si="3"/>
        <v>7</v>
      </c>
      <c r="L12" s="65">
        <f>VLOOKUP($A12,'Return Data'!$B$7:$R$2292,17,0)</f>
        <v>12.4115</v>
      </c>
      <c r="M12" s="66">
        <f t="shared" si="4"/>
        <v>6</v>
      </c>
      <c r="N12" s="65">
        <f>VLOOKUP($A12,'Return Data'!$B$7:$R$2292,14,0)</f>
        <v>12.871499999999999</v>
      </c>
      <c r="O12" s="66">
        <f>RANK(N12,N$8:N$16,0)</f>
        <v>5</v>
      </c>
      <c r="P12" s="65"/>
      <c r="Q12" s="66"/>
      <c r="R12" s="65">
        <f>VLOOKUP($A12,'Return Data'!$B$7:$R$2292,16,0)</f>
        <v>10.6983</v>
      </c>
      <c r="S12" s="67">
        <f t="shared" si="5"/>
        <v>5</v>
      </c>
    </row>
    <row r="13" spans="1:20" x14ac:dyDescent="0.3">
      <c r="A13" s="63" t="s">
        <v>552</v>
      </c>
      <c r="B13" s="64">
        <f>VLOOKUP($A13,'Return Data'!$B$7:$R$2292,3,0)</f>
        <v>44609</v>
      </c>
      <c r="C13" s="65">
        <f>VLOOKUP($A13,'Return Data'!$B$7:$R$2292,4,0)</f>
        <v>30.617000000000001</v>
      </c>
      <c r="D13" s="65">
        <f>VLOOKUP($A13,'Return Data'!$B$7:$R$2292,10,0)</f>
        <v>-2.5339999999999998</v>
      </c>
      <c r="E13" s="66">
        <f t="shared" si="0"/>
        <v>9</v>
      </c>
      <c r="F13" s="65">
        <f>VLOOKUP($A13,'Return Data'!$B$7:$R$2292,11,0)</f>
        <v>0.53520000000000001</v>
      </c>
      <c r="G13" s="66">
        <f t="shared" si="1"/>
        <v>9</v>
      </c>
      <c r="H13" s="65">
        <f>VLOOKUP($A13,'Return Data'!$B$7:$R$2292,12,0)</f>
        <v>5.2527999999999997</v>
      </c>
      <c r="I13" s="66">
        <f t="shared" si="2"/>
        <v>9</v>
      </c>
      <c r="J13" s="65">
        <f>VLOOKUP($A13,'Return Data'!$B$7:$R$2292,13,0)</f>
        <v>5.7252999999999998</v>
      </c>
      <c r="K13" s="66">
        <f t="shared" si="3"/>
        <v>8</v>
      </c>
      <c r="L13" s="65">
        <f>VLOOKUP($A13,'Return Data'!$B$7:$R$2292,17,0)</f>
        <v>9.7202999999999999</v>
      </c>
      <c r="M13" s="66">
        <f t="shared" si="4"/>
        <v>8</v>
      </c>
      <c r="N13" s="65">
        <f>VLOOKUP($A13,'Return Data'!$B$7:$R$2292,14,0)</f>
        <v>9.5033999999999992</v>
      </c>
      <c r="O13" s="66">
        <f>RANK(N13,N$8:N$16,0)</f>
        <v>7</v>
      </c>
      <c r="P13" s="65">
        <f>VLOOKUP($A13,'Return Data'!$B$7:$R$2292,15,0)</f>
        <v>7.7183000000000002</v>
      </c>
      <c r="Q13" s="66">
        <f>RANK(P13,P$8:P$16,0)</f>
        <v>5</v>
      </c>
      <c r="R13" s="65">
        <f>VLOOKUP($A13,'Return Data'!$B$7:$R$2292,16,0)</f>
        <v>10.6715</v>
      </c>
      <c r="S13" s="67">
        <f t="shared" si="5"/>
        <v>6</v>
      </c>
    </row>
    <row r="14" spans="1:20" x14ac:dyDescent="0.3">
      <c r="A14" s="63" t="s">
        <v>553</v>
      </c>
      <c r="B14" s="64">
        <f>VLOOKUP($A14,'Return Data'!$B$7:$R$2292,3,0)</f>
        <v>44609</v>
      </c>
      <c r="C14" s="65">
        <f>VLOOKUP($A14,'Return Data'!$B$7:$R$2292,4,0)</f>
        <v>120.19119999999999</v>
      </c>
      <c r="D14" s="65">
        <f>VLOOKUP($A14,'Return Data'!$B$7:$R$2292,10,0)</f>
        <v>-2.3026</v>
      </c>
      <c r="E14" s="66">
        <f t="shared" si="0"/>
        <v>8</v>
      </c>
      <c r="F14" s="65">
        <f>VLOOKUP($A14,'Return Data'!$B$7:$R$2292,11,0)</f>
        <v>0.69799999999999995</v>
      </c>
      <c r="G14" s="66">
        <f t="shared" si="1"/>
        <v>7</v>
      </c>
      <c r="H14" s="65">
        <f>VLOOKUP($A14,'Return Data'!$B$7:$R$2292,12,0)</f>
        <v>8.2851999999999997</v>
      </c>
      <c r="I14" s="66">
        <f t="shared" si="2"/>
        <v>5</v>
      </c>
      <c r="J14" s="65">
        <f>VLOOKUP($A14,'Return Data'!$B$7:$R$2292,13,0)</f>
        <v>10.034599999999999</v>
      </c>
      <c r="K14" s="66">
        <f t="shared" si="3"/>
        <v>5</v>
      </c>
      <c r="L14" s="65">
        <f>VLOOKUP($A14,'Return Data'!$B$7:$R$2292,17,0)</f>
        <v>12.1168</v>
      </c>
      <c r="M14" s="66">
        <f t="shared" si="4"/>
        <v>7</v>
      </c>
      <c r="N14" s="65">
        <f>VLOOKUP($A14,'Return Data'!$B$7:$R$2292,14,0)</f>
        <v>11.7308</v>
      </c>
      <c r="O14" s="66">
        <f>RANK(N14,N$8:N$16,0)</f>
        <v>6</v>
      </c>
      <c r="P14" s="65">
        <f>VLOOKUP($A14,'Return Data'!$B$7:$R$2292,15,0)</f>
        <v>10.036</v>
      </c>
      <c r="Q14" s="66">
        <f>RANK(P14,P$8:P$16,0)</f>
        <v>3</v>
      </c>
      <c r="R14" s="65">
        <f>VLOOKUP($A14,'Return Data'!$B$7:$R$2292,16,0)</f>
        <v>15.487299999999999</v>
      </c>
      <c r="S14" s="67">
        <f t="shared" si="5"/>
        <v>2</v>
      </c>
    </row>
    <row r="15" spans="1:20" x14ac:dyDescent="0.3">
      <c r="A15" s="63" t="s">
        <v>556</v>
      </c>
      <c r="B15" s="64">
        <f>VLOOKUP($A15,'Return Data'!$B$7:$R$2292,3,0)</f>
        <v>44609</v>
      </c>
      <c r="C15" s="65">
        <f>VLOOKUP($A15,'Return Data'!$B$7:$R$2292,4,0)</f>
        <v>14.532999999999999</v>
      </c>
      <c r="D15" s="65">
        <f>VLOOKUP($A15,'Return Data'!$B$7:$R$2292,10,0)</f>
        <v>-1.0317000000000001</v>
      </c>
      <c r="E15" s="66">
        <f t="shared" si="0"/>
        <v>3</v>
      </c>
      <c r="F15" s="65">
        <f>VLOOKUP($A15,'Return Data'!$B$7:$R$2292,11,0)</f>
        <v>2.9060000000000001</v>
      </c>
      <c r="G15" s="66">
        <f t="shared" si="1"/>
        <v>4</v>
      </c>
      <c r="H15" s="65">
        <f>VLOOKUP($A15,'Return Data'!$B$7:$R$2292,12,0)</f>
        <v>9.6996000000000002</v>
      </c>
      <c r="I15" s="66">
        <f t="shared" si="2"/>
        <v>3</v>
      </c>
      <c r="J15" s="65">
        <f>VLOOKUP($A15,'Return Data'!$B$7:$R$2292,13,0)</f>
        <v>10.250500000000001</v>
      </c>
      <c r="K15" s="66">
        <f t="shared" si="3"/>
        <v>4</v>
      </c>
      <c r="L15" s="65">
        <f>VLOOKUP($A15,'Return Data'!$B$7:$R$2292,17,0)</f>
        <v>15.7332</v>
      </c>
      <c r="M15" s="66">
        <f t="shared" si="4"/>
        <v>2</v>
      </c>
      <c r="N15" s="65"/>
      <c r="O15" s="66"/>
      <c r="P15" s="65"/>
      <c r="Q15" s="66"/>
      <c r="R15" s="65">
        <f>VLOOKUP($A15,'Return Data'!$B$7:$R$2292,16,0)</f>
        <v>13.005599999999999</v>
      </c>
      <c r="S15" s="67">
        <f t="shared" si="5"/>
        <v>3</v>
      </c>
    </row>
    <row r="16" spans="1:20" x14ac:dyDescent="0.3">
      <c r="A16" s="63" t="s">
        <v>558</v>
      </c>
      <c r="B16" s="64">
        <f>VLOOKUP($A16,'Return Data'!$B$7:$R$2292,3,0)</f>
        <v>44609</v>
      </c>
      <c r="C16" s="65">
        <f>VLOOKUP($A16,'Return Data'!$B$7:$R$2292,4,0)</f>
        <v>14.88</v>
      </c>
      <c r="D16" s="65">
        <f>VLOOKUP($A16,'Return Data'!$B$7:$R$2292,10,0)</f>
        <v>-1.7822</v>
      </c>
      <c r="E16" s="66">
        <f t="shared" si="0"/>
        <v>6</v>
      </c>
      <c r="F16" s="65">
        <f>VLOOKUP($A16,'Return Data'!$B$7:$R$2292,11,0)</f>
        <v>1.4315</v>
      </c>
      <c r="G16" s="66">
        <f t="shared" si="1"/>
        <v>6</v>
      </c>
      <c r="H16" s="65">
        <f>VLOOKUP($A16,'Return Data'!$B$7:$R$2292,12,0)</f>
        <v>6.1341000000000001</v>
      </c>
      <c r="I16" s="66">
        <f t="shared" si="2"/>
        <v>8</v>
      </c>
      <c r="J16" s="65">
        <f>VLOOKUP($A16,'Return Data'!$B$7:$R$2292,13,0)</f>
        <v>5.6818</v>
      </c>
      <c r="K16" s="66">
        <f t="shared" si="3"/>
        <v>9</v>
      </c>
      <c r="L16" s="65">
        <f>VLOOKUP($A16,'Return Data'!$B$7:$R$2292,17,0)</f>
        <v>14.781700000000001</v>
      </c>
      <c r="M16" s="66">
        <f t="shared" si="4"/>
        <v>3</v>
      </c>
      <c r="N16" s="65">
        <f>VLOOKUP($A16,'Return Data'!$B$7:$R$2292,14,0)</f>
        <v>13.4863</v>
      </c>
      <c r="O16" s="66">
        <f>RANK(N16,N$8:N$16,0)</f>
        <v>3</v>
      </c>
      <c r="P16" s="65"/>
      <c r="Q16" s="66"/>
      <c r="R16" s="65">
        <f>VLOOKUP($A16,'Return Data'!$B$7:$R$2292,16,0)</f>
        <v>10.0764</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-1.5158555555555555</v>
      </c>
      <c r="E18" s="74"/>
      <c r="F18" s="75">
        <f>AVERAGE(F8:F16)</f>
        <v>3.1140333333333334</v>
      </c>
      <c r="G18" s="74"/>
      <c r="H18" s="75">
        <f>AVERAGE(H8:H16)</f>
        <v>9.1168666666666685</v>
      </c>
      <c r="I18" s="74"/>
      <c r="J18" s="75">
        <f>AVERAGE(J8:J16)</f>
        <v>10.081099999999999</v>
      </c>
      <c r="K18" s="74"/>
      <c r="L18" s="75">
        <f>AVERAGE(L8:L16)</f>
        <v>12.831222222222221</v>
      </c>
      <c r="M18" s="74"/>
      <c r="N18" s="75">
        <f>AVERAGE(N8:N16)</f>
        <v>12.898099999999999</v>
      </c>
      <c r="O18" s="74"/>
      <c r="P18" s="75">
        <f>AVERAGE(P8:P16)</f>
        <v>10.157900000000001</v>
      </c>
      <c r="Q18" s="74"/>
      <c r="R18" s="75">
        <f>AVERAGE(R8:R16)</f>
        <v>11.244277777777777</v>
      </c>
      <c r="S18" s="76"/>
    </row>
    <row r="19" spans="1:19" x14ac:dyDescent="0.3">
      <c r="A19" s="73" t="s">
        <v>28</v>
      </c>
      <c r="B19" s="74"/>
      <c r="C19" s="74"/>
      <c r="D19" s="75">
        <f>MIN(D8:D16)</f>
        <v>-2.5339999999999998</v>
      </c>
      <c r="E19" s="74"/>
      <c r="F19" s="75">
        <f>MIN(F8:F16)</f>
        <v>0.53520000000000001</v>
      </c>
      <c r="G19" s="74"/>
      <c r="H19" s="75">
        <f>MIN(H8:H16)</f>
        <v>5.2527999999999997</v>
      </c>
      <c r="I19" s="74"/>
      <c r="J19" s="75">
        <f>MIN(J8:J16)</f>
        <v>5.6818</v>
      </c>
      <c r="K19" s="74"/>
      <c r="L19" s="75">
        <f>MIN(L8:L16)</f>
        <v>3.4897</v>
      </c>
      <c r="M19" s="74"/>
      <c r="N19" s="75">
        <f>MIN(N8:N16)</f>
        <v>9.5033999999999992</v>
      </c>
      <c r="O19" s="74"/>
      <c r="P19" s="75">
        <f>MIN(P8:P16)</f>
        <v>7.7183000000000002</v>
      </c>
      <c r="Q19" s="74"/>
      <c r="R19" s="75">
        <f>MIN(R8:R16)</f>
        <v>3.8048000000000002</v>
      </c>
      <c r="S19" s="76"/>
    </row>
    <row r="20" spans="1:19" ht="15" thickBot="1" x14ac:dyDescent="0.35">
      <c r="A20" s="77" t="s">
        <v>29</v>
      </c>
      <c r="B20" s="78"/>
      <c r="C20" s="78"/>
      <c r="D20" s="79">
        <f>MAX(D8:D16)</f>
        <v>-0.43219999999999997</v>
      </c>
      <c r="E20" s="78"/>
      <c r="F20" s="79">
        <f>MAX(F8:F16)</f>
        <v>7.7670000000000003</v>
      </c>
      <c r="G20" s="78"/>
      <c r="H20" s="79">
        <f>MAX(H8:H16)</f>
        <v>14.6823</v>
      </c>
      <c r="I20" s="78"/>
      <c r="J20" s="79">
        <f>MAX(J8:J16)</f>
        <v>15.835100000000001</v>
      </c>
      <c r="K20" s="78"/>
      <c r="L20" s="79">
        <f>MAX(L8:L16)</f>
        <v>19.748999999999999</v>
      </c>
      <c r="M20" s="78"/>
      <c r="N20" s="79">
        <f>MAX(N8:N16)</f>
        <v>16.0914</v>
      </c>
      <c r="O20" s="78"/>
      <c r="P20" s="79">
        <f>MAX(P8:P16)</f>
        <v>13.037100000000001</v>
      </c>
      <c r="Q20" s="78"/>
      <c r="R20" s="79">
        <f>MAX(R8:R16)</f>
        <v>16.845099999999999</v>
      </c>
      <c r="S20" s="80"/>
    </row>
    <row r="21" spans="1:19" x14ac:dyDescent="0.3">
      <c r="A21" s="112" t="s">
        <v>432</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2022-02-18T06:01:08Z</dcterms:modified>
</cp:coreProperties>
</file>